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"/>
    </mc:Choice>
  </mc:AlternateContent>
  <bookViews>
    <workbookView xWindow="120" yWindow="12" windowWidth="18948" windowHeight="12108" firstSheet="9" activeTab="11"/>
  </bookViews>
  <sheets>
    <sheet name="Лист1" sheetId="15" r:id="rId1"/>
    <sheet name="Савченко И.М." sheetId="2" r:id="rId2"/>
    <sheet name="Бляскин А.В." sheetId="5" r:id="rId3"/>
    <sheet name="Шитов С.Н." sheetId="6" r:id="rId4"/>
    <sheet name="Волынкин С.А." sheetId="7" r:id="rId5"/>
    <sheet name="Вишняков С.В." sheetId="8" r:id="rId6"/>
    <sheet name="Слесарь_1" sheetId="10" r:id="rId7"/>
    <sheet name="Слесарь_3" sheetId="11" r:id="rId8"/>
    <sheet name="Стрелков Д.В." sheetId="12" r:id="rId9"/>
    <sheet name="Слесарь_2" sheetId="13" r:id="rId10"/>
    <sheet name="Скорко С.В." sheetId="14" r:id="rId11"/>
    <sheet name="Различная информация" sheetId="3" r:id="rId12"/>
  </sheets>
  <definedNames>
    <definedName name="_xlnm.Print_Area" localSheetId="1">'Савченко И.М.'!$A$1:$N$135</definedName>
    <definedName name="_xlnm.Print_Area" localSheetId="6">Слесарь_1!$A$1:$N$171</definedName>
  </definedNames>
  <calcPr calcId="152511"/>
</workbook>
</file>

<file path=xl/calcChain.xml><?xml version="1.0" encoding="utf-8"?>
<calcChain xmlns="http://schemas.openxmlformats.org/spreadsheetml/2006/main">
  <c r="M21" i="5" l="1"/>
  <c r="N146" i="14"/>
  <c r="N145" i="14"/>
  <c r="N144" i="14"/>
  <c r="N143" i="14"/>
  <c r="N137" i="14"/>
  <c r="N136" i="14"/>
  <c r="N135" i="14"/>
  <c r="N134" i="14"/>
  <c r="M52" i="2"/>
  <c r="M42" i="2"/>
  <c r="M28" i="2"/>
  <c r="M7" i="2"/>
  <c r="N97" i="7"/>
  <c r="N96" i="7"/>
  <c r="N95" i="7"/>
  <c r="N94" i="7"/>
  <c r="N128" i="14"/>
  <c r="N127" i="14"/>
  <c r="N126" i="14"/>
  <c r="N125" i="14"/>
  <c r="N115" i="14"/>
  <c r="N114" i="14"/>
  <c r="N113" i="14"/>
  <c r="N112" i="14"/>
  <c r="N84" i="7"/>
  <c r="N83" i="7"/>
  <c r="N82" i="7"/>
  <c r="N81" i="7"/>
  <c r="M100" i="6"/>
  <c r="N75" i="7"/>
  <c r="N74" i="7"/>
  <c r="N73" i="7"/>
  <c r="N72" i="7"/>
  <c r="N106" i="14"/>
  <c r="N105" i="14"/>
  <c r="N104" i="14"/>
  <c r="N103" i="14"/>
  <c r="N97" i="14"/>
  <c r="N96" i="14"/>
  <c r="N95" i="14"/>
  <c r="N94" i="14"/>
  <c r="N66" i="7"/>
  <c r="N65" i="7"/>
  <c r="N64" i="7"/>
  <c r="N63" i="7"/>
  <c r="N54" i="7"/>
  <c r="N53" i="7"/>
  <c r="N52" i="7"/>
  <c r="N51" i="7"/>
  <c r="N84" i="14"/>
  <c r="N83" i="14"/>
  <c r="N82" i="14"/>
  <c r="N81" i="14"/>
  <c r="N75" i="14" l="1"/>
  <c r="N74" i="14"/>
  <c r="N73" i="14"/>
  <c r="N72" i="14"/>
  <c r="N45" i="7"/>
  <c r="N44" i="7"/>
  <c r="N43" i="7"/>
  <c r="N42" i="7"/>
  <c r="N36" i="7"/>
  <c r="N35" i="7"/>
  <c r="N34" i="7"/>
  <c r="N33" i="7"/>
  <c r="N66" i="14"/>
  <c r="N65" i="14"/>
  <c r="N64" i="14"/>
  <c r="N63" i="14"/>
  <c r="M124" i="5"/>
  <c r="M123" i="5"/>
  <c r="M122" i="5"/>
  <c r="M114" i="5"/>
  <c r="M113" i="5"/>
  <c r="M112" i="5"/>
  <c r="M107" i="5"/>
  <c r="M106" i="5"/>
  <c r="M105" i="5"/>
  <c r="M100" i="5"/>
  <c r="M99" i="5"/>
  <c r="M98" i="5"/>
  <c r="M90" i="5"/>
  <c r="M89" i="5"/>
  <c r="M88" i="5"/>
  <c r="M83" i="5"/>
  <c r="M82" i="5"/>
  <c r="M81" i="5"/>
  <c r="M76" i="5"/>
  <c r="M75" i="5"/>
  <c r="M74" i="5"/>
  <c r="M66" i="5"/>
  <c r="M65" i="5"/>
  <c r="M64" i="5"/>
  <c r="M59" i="5"/>
  <c r="M58" i="5"/>
  <c r="M57" i="5"/>
  <c r="M52" i="5"/>
  <c r="M51" i="5"/>
  <c r="M50" i="5"/>
  <c r="M42" i="5"/>
  <c r="M41" i="5"/>
  <c r="M40" i="5"/>
  <c r="M35" i="5"/>
  <c r="M34" i="5"/>
  <c r="M33" i="5"/>
  <c r="M28" i="5"/>
  <c r="N26" i="7"/>
  <c r="N25" i="7"/>
  <c r="N24" i="7"/>
  <c r="N23" i="7"/>
  <c r="N54" i="14"/>
  <c r="N53" i="14"/>
  <c r="N52" i="14"/>
  <c r="N51" i="14"/>
  <c r="N45" i="14"/>
  <c r="N44" i="14"/>
  <c r="N43" i="14"/>
  <c r="N42" i="14"/>
  <c r="N17" i="7"/>
  <c r="N16" i="7"/>
  <c r="N15" i="7"/>
  <c r="N14" i="7"/>
  <c r="N8" i="7"/>
  <c r="N7" i="7"/>
  <c r="N6" i="7"/>
  <c r="N5" i="7"/>
  <c r="M42" i="6"/>
  <c r="N36" i="14"/>
  <c r="N35" i="14"/>
  <c r="N34" i="14"/>
  <c r="N33" i="14"/>
  <c r="N26" i="14"/>
  <c r="N25" i="14"/>
  <c r="N24" i="14"/>
  <c r="N23" i="14"/>
  <c r="M35" i="6"/>
  <c r="M34" i="6"/>
  <c r="M33" i="6"/>
  <c r="M7" i="6"/>
  <c r="M28" i="6"/>
  <c r="N17" i="14"/>
  <c r="N16" i="14"/>
  <c r="N15" i="14"/>
  <c r="N14" i="14"/>
  <c r="N7" i="14"/>
  <c r="N8" i="14"/>
  <c r="N5" i="14"/>
  <c r="M21" i="6"/>
  <c r="N6" i="14"/>
  <c r="M5" i="11"/>
  <c r="M6" i="11"/>
  <c r="M7" i="11"/>
  <c r="M8" i="11"/>
  <c r="M166" i="6"/>
  <c r="M165" i="6"/>
  <c r="M164" i="6"/>
  <c r="M159" i="6"/>
  <c r="M158" i="6"/>
  <c r="M157" i="6"/>
  <c r="M152" i="6"/>
  <c r="M151" i="6"/>
  <c r="M150" i="6"/>
  <c r="C200" i="6"/>
  <c r="D200" i="6"/>
  <c r="E200" i="6"/>
  <c r="F200" i="6"/>
  <c r="G200" i="6"/>
  <c r="H200" i="6"/>
  <c r="I200" i="6"/>
  <c r="J200" i="6"/>
  <c r="K200" i="6"/>
  <c r="L200" i="6"/>
  <c r="C201" i="6"/>
  <c r="D201" i="6"/>
  <c r="E201" i="6"/>
  <c r="F201" i="6"/>
  <c r="G201" i="6"/>
  <c r="H201" i="6"/>
  <c r="I201" i="6"/>
  <c r="J201" i="6"/>
  <c r="K201" i="6"/>
  <c r="L201" i="6"/>
  <c r="C202" i="6"/>
  <c r="D202" i="6"/>
  <c r="E202" i="6"/>
  <c r="F202" i="6"/>
  <c r="G202" i="6"/>
  <c r="H202" i="6"/>
  <c r="I202" i="6"/>
  <c r="J202" i="6"/>
  <c r="K202" i="6"/>
  <c r="L202" i="6"/>
  <c r="M136" i="6"/>
  <c r="M137" i="6"/>
  <c r="M138" i="6"/>
  <c r="M129" i="6"/>
  <c r="M130" i="6"/>
  <c r="M131" i="6"/>
  <c r="M124" i="6"/>
  <c r="M123" i="6"/>
  <c r="M122" i="6"/>
  <c r="M114" i="6"/>
  <c r="M113" i="6"/>
  <c r="M112" i="6"/>
  <c r="M107" i="6"/>
  <c r="M106" i="6"/>
  <c r="M105" i="6"/>
  <c r="M99" i="6"/>
  <c r="M98" i="6"/>
  <c r="M90" i="6"/>
  <c r="M89" i="6"/>
  <c r="M88" i="6"/>
  <c r="M83" i="6"/>
  <c r="M82" i="6"/>
  <c r="M81" i="6"/>
  <c r="M76" i="6"/>
  <c r="M75" i="6"/>
  <c r="M74" i="6"/>
  <c r="M66" i="6"/>
  <c r="M65" i="6"/>
  <c r="M64" i="6"/>
  <c r="M59" i="6"/>
  <c r="M58" i="6"/>
  <c r="M57" i="6"/>
  <c r="M52" i="6"/>
  <c r="M51" i="6"/>
  <c r="M50" i="6"/>
  <c r="M41" i="6"/>
  <c r="M40" i="6"/>
  <c r="M27" i="6"/>
  <c r="M26" i="6"/>
  <c r="M20" i="6"/>
  <c r="M19" i="6"/>
  <c r="M14" i="6"/>
  <c r="M13" i="6"/>
  <c r="M12" i="6"/>
  <c r="M6" i="6"/>
  <c r="M5" i="6"/>
  <c r="L135" i="5"/>
  <c r="K135" i="5"/>
  <c r="J135" i="5"/>
  <c r="I135" i="5"/>
  <c r="H135" i="5"/>
  <c r="G135" i="5"/>
  <c r="F135" i="5"/>
  <c r="E135" i="5"/>
  <c r="D135" i="5"/>
  <c r="C135" i="5"/>
  <c r="L134" i="5"/>
  <c r="K134" i="5"/>
  <c r="J134" i="5"/>
  <c r="I134" i="5"/>
  <c r="H134" i="5"/>
  <c r="G134" i="5"/>
  <c r="F134" i="5"/>
  <c r="E134" i="5"/>
  <c r="D134" i="5"/>
  <c r="C134" i="5"/>
  <c r="L133" i="5"/>
  <c r="K133" i="5"/>
  <c r="J133" i="5"/>
  <c r="I133" i="5"/>
  <c r="H133" i="5"/>
  <c r="G133" i="5"/>
  <c r="F133" i="5"/>
  <c r="E133" i="5"/>
  <c r="D133" i="5"/>
  <c r="C133" i="5"/>
  <c r="N112" i="5"/>
  <c r="M27" i="5"/>
  <c r="M26" i="5"/>
  <c r="M20" i="5"/>
  <c r="M19" i="5"/>
  <c r="M14" i="5"/>
  <c r="M13" i="5"/>
  <c r="M12" i="5"/>
  <c r="M7" i="5"/>
  <c r="M6" i="5"/>
  <c r="M5" i="5"/>
  <c r="D134" i="2"/>
  <c r="E134" i="2"/>
  <c r="F134" i="2"/>
  <c r="G134" i="2"/>
  <c r="H134" i="2"/>
  <c r="I134" i="2"/>
  <c r="J134" i="2"/>
  <c r="K134" i="2"/>
  <c r="L134" i="2"/>
  <c r="C134" i="2"/>
  <c r="D135" i="2"/>
  <c r="E135" i="2"/>
  <c r="F135" i="2"/>
  <c r="G135" i="2"/>
  <c r="H135" i="2"/>
  <c r="I135" i="2"/>
  <c r="J135" i="2"/>
  <c r="K135" i="2"/>
  <c r="L135" i="2"/>
  <c r="C135" i="2"/>
  <c r="D133" i="2"/>
  <c r="E133" i="2"/>
  <c r="F133" i="2"/>
  <c r="G133" i="2"/>
  <c r="H133" i="2"/>
  <c r="I133" i="2"/>
  <c r="J133" i="2"/>
  <c r="K133" i="2"/>
  <c r="L133" i="2"/>
  <c r="C133" i="2"/>
  <c r="N122" i="5" l="1"/>
  <c r="N164" i="6"/>
  <c r="N157" i="6"/>
  <c r="N150" i="6"/>
  <c r="N105" i="6"/>
  <c r="N33" i="6"/>
  <c r="N50" i="6"/>
  <c r="N81" i="6"/>
  <c r="N136" i="6"/>
  <c r="N129" i="6"/>
  <c r="N122" i="6"/>
  <c r="N112" i="6"/>
  <c r="N64" i="6"/>
  <c r="B24" i="3"/>
  <c r="N19" i="5"/>
  <c r="N33" i="5"/>
  <c r="N50" i="5"/>
  <c r="N74" i="5"/>
  <c r="N98" i="5"/>
  <c r="N40" i="6"/>
  <c r="N40" i="5"/>
  <c r="N19" i="6"/>
  <c r="N5" i="6"/>
  <c r="N57" i="6"/>
  <c r="N12" i="5"/>
  <c r="N81" i="5"/>
  <c r="N105" i="5"/>
  <c r="N98" i="6"/>
  <c r="N88" i="5"/>
  <c r="N88" i="6"/>
  <c r="N74" i="6"/>
  <c r="N64" i="5"/>
  <c r="N57" i="5"/>
  <c r="N26" i="5"/>
  <c r="N26" i="6"/>
  <c r="N12" i="6"/>
  <c r="N5" i="5"/>
  <c r="M124" i="2"/>
  <c r="M123" i="2"/>
  <c r="M122" i="2"/>
  <c r="M114" i="2"/>
  <c r="M113" i="2"/>
  <c r="M112" i="2"/>
  <c r="M107" i="2"/>
  <c r="M106" i="2"/>
  <c r="M105" i="2"/>
  <c r="M100" i="2"/>
  <c r="M99" i="2"/>
  <c r="M98" i="2"/>
  <c r="M90" i="2"/>
  <c r="M89" i="2"/>
  <c r="M88" i="2"/>
  <c r="M83" i="2"/>
  <c r="M82" i="2"/>
  <c r="M81" i="2"/>
  <c r="M76" i="2"/>
  <c r="M75" i="2"/>
  <c r="M74" i="2"/>
  <c r="M66" i="2"/>
  <c r="M65" i="2"/>
  <c r="M64" i="2"/>
  <c r="M59" i="2"/>
  <c r="M58" i="2"/>
  <c r="M57" i="2"/>
  <c r="M51" i="2"/>
  <c r="M50" i="2"/>
  <c r="M41" i="2"/>
  <c r="M40" i="2"/>
  <c r="M35" i="2"/>
  <c r="M34" i="2"/>
  <c r="M33" i="2"/>
  <c r="M27" i="2"/>
  <c r="M26" i="2"/>
  <c r="M21" i="2"/>
  <c r="M20" i="2"/>
  <c r="M19" i="2"/>
  <c r="M14" i="2"/>
  <c r="M13" i="2"/>
  <c r="M12" i="2"/>
  <c r="M171" i="14"/>
  <c r="L171" i="14"/>
  <c r="K171" i="14"/>
  <c r="J171" i="14"/>
  <c r="I171" i="14"/>
  <c r="H171" i="14"/>
  <c r="F171" i="14"/>
  <c r="E171" i="14"/>
  <c r="D171" i="14"/>
  <c r="C171" i="14"/>
  <c r="M170" i="14"/>
  <c r="L170" i="14"/>
  <c r="K170" i="14"/>
  <c r="J170" i="14"/>
  <c r="I170" i="14"/>
  <c r="H170" i="14"/>
  <c r="F170" i="14"/>
  <c r="E170" i="14"/>
  <c r="D170" i="14"/>
  <c r="C170" i="14"/>
  <c r="M169" i="14"/>
  <c r="L169" i="14"/>
  <c r="K169" i="14"/>
  <c r="J169" i="14"/>
  <c r="I169" i="14"/>
  <c r="H169" i="14"/>
  <c r="F169" i="14"/>
  <c r="E169" i="14"/>
  <c r="D169" i="14"/>
  <c r="C169" i="14"/>
  <c r="M168" i="14"/>
  <c r="L168" i="14"/>
  <c r="K168" i="14"/>
  <c r="J168" i="14"/>
  <c r="I168" i="14"/>
  <c r="H168" i="14"/>
  <c r="F168" i="14"/>
  <c r="E168" i="14"/>
  <c r="D168" i="14"/>
  <c r="C168" i="14"/>
  <c r="N159" i="14"/>
  <c r="N158" i="14"/>
  <c r="N157" i="14"/>
  <c r="N156" i="14"/>
  <c r="O143" i="14"/>
  <c r="O81" i="14"/>
  <c r="O63" i="14"/>
  <c r="O14" i="14"/>
  <c r="L171" i="13"/>
  <c r="K171" i="13"/>
  <c r="J171" i="13"/>
  <c r="I171" i="13"/>
  <c r="H171" i="13"/>
  <c r="G171" i="13"/>
  <c r="F171" i="13"/>
  <c r="E171" i="13"/>
  <c r="D171" i="13"/>
  <c r="C171" i="13"/>
  <c r="L170" i="13"/>
  <c r="K170" i="13"/>
  <c r="J170" i="13"/>
  <c r="I170" i="13"/>
  <c r="H170" i="13"/>
  <c r="G170" i="13"/>
  <c r="F170" i="13"/>
  <c r="E170" i="13"/>
  <c r="D170" i="13"/>
  <c r="C170" i="13"/>
  <c r="L169" i="13"/>
  <c r="K169" i="13"/>
  <c r="J169" i="13"/>
  <c r="I169" i="13"/>
  <c r="H169" i="13"/>
  <c r="G169" i="13"/>
  <c r="F169" i="13"/>
  <c r="E169" i="13"/>
  <c r="D169" i="13"/>
  <c r="C169" i="13"/>
  <c r="L168" i="13"/>
  <c r="K168" i="13"/>
  <c r="J168" i="13"/>
  <c r="I168" i="13"/>
  <c r="H168" i="13"/>
  <c r="G168" i="13"/>
  <c r="F168" i="13"/>
  <c r="E168" i="13"/>
  <c r="D168" i="13"/>
  <c r="C168" i="13"/>
  <c r="M159" i="13"/>
  <c r="M158" i="13"/>
  <c r="M157" i="13"/>
  <c r="M156" i="13"/>
  <c r="M146" i="13"/>
  <c r="M145" i="13"/>
  <c r="M144" i="13"/>
  <c r="M143" i="13"/>
  <c r="M137" i="13"/>
  <c r="M136" i="13"/>
  <c r="M135" i="13"/>
  <c r="M134" i="13"/>
  <c r="M128" i="13"/>
  <c r="M127" i="13"/>
  <c r="M126" i="13"/>
  <c r="M125" i="13"/>
  <c r="M115" i="13"/>
  <c r="M114" i="13"/>
  <c r="M113" i="13"/>
  <c r="M112" i="13"/>
  <c r="M106" i="13"/>
  <c r="M105" i="13"/>
  <c r="M104" i="13"/>
  <c r="M103" i="13"/>
  <c r="M97" i="13"/>
  <c r="M96" i="13"/>
  <c r="M95" i="13"/>
  <c r="M94" i="13"/>
  <c r="M84" i="13"/>
  <c r="M83" i="13"/>
  <c r="M82" i="13"/>
  <c r="M81" i="13"/>
  <c r="M75" i="13"/>
  <c r="M74" i="13"/>
  <c r="M73" i="13"/>
  <c r="M72" i="13"/>
  <c r="M66" i="13"/>
  <c r="M65" i="13"/>
  <c r="M64" i="13"/>
  <c r="M63" i="13"/>
  <c r="M54" i="13"/>
  <c r="M53" i="13"/>
  <c r="M52" i="13"/>
  <c r="M51" i="13"/>
  <c r="M45" i="13"/>
  <c r="M44" i="13"/>
  <c r="M43" i="13"/>
  <c r="M42" i="13"/>
  <c r="M36" i="13"/>
  <c r="M35" i="13"/>
  <c r="M34" i="13"/>
  <c r="M33" i="13"/>
  <c r="M26" i="13"/>
  <c r="M25" i="13"/>
  <c r="M24" i="13"/>
  <c r="M23" i="13"/>
  <c r="M17" i="13"/>
  <c r="M16" i="13"/>
  <c r="M15" i="13"/>
  <c r="M14" i="13"/>
  <c r="M8" i="13"/>
  <c r="M7" i="13"/>
  <c r="M6" i="13"/>
  <c r="M5" i="13"/>
  <c r="L171" i="12"/>
  <c r="K171" i="12"/>
  <c r="J171" i="12"/>
  <c r="I171" i="12"/>
  <c r="H171" i="12"/>
  <c r="G171" i="12"/>
  <c r="F171" i="12"/>
  <c r="E171" i="12"/>
  <c r="D171" i="12"/>
  <c r="C171" i="12"/>
  <c r="L170" i="12"/>
  <c r="K170" i="12"/>
  <c r="J170" i="12"/>
  <c r="I170" i="12"/>
  <c r="H170" i="12"/>
  <c r="G170" i="12"/>
  <c r="F170" i="12"/>
  <c r="E170" i="12"/>
  <c r="D170" i="12"/>
  <c r="C170" i="12"/>
  <c r="L169" i="12"/>
  <c r="K169" i="12"/>
  <c r="J169" i="12"/>
  <c r="I169" i="12"/>
  <c r="H169" i="12"/>
  <c r="G169" i="12"/>
  <c r="F169" i="12"/>
  <c r="E169" i="12"/>
  <c r="D169" i="12"/>
  <c r="C169" i="12"/>
  <c r="L168" i="12"/>
  <c r="K168" i="12"/>
  <c r="J168" i="12"/>
  <c r="I168" i="12"/>
  <c r="H168" i="12"/>
  <c r="G168" i="12"/>
  <c r="F168" i="12"/>
  <c r="E168" i="12"/>
  <c r="D168" i="12"/>
  <c r="C168" i="12"/>
  <c r="M159" i="12"/>
  <c r="M158" i="12"/>
  <c r="M157" i="12"/>
  <c r="M156" i="12"/>
  <c r="M146" i="12"/>
  <c r="M145" i="12"/>
  <c r="M144" i="12"/>
  <c r="M143" i="12"/>
  <c r="M137" i="12"/>
  <c r="M136" i="12"/>
  <c r="M135" i="12"/>
  <c r="M134" i="12"/>
  <c r="M128" i="12"/>
  <c r="M127" i="12"/>
  <c r="M126" i="12"/>
  <c r="M125" i="12"/>
  <c r="M115" i="12"/>
  <c r="M114" i="12"/>
  <c r="M113" i="12"/>
  <c r="M112" i="12"/>
  <c r="M106" i="12"/>
  <c r="M105" i="12"/>
  <c r="M104" i="12"/>
  <c r="M103" i="12"/>
  <c r="M97" i="12"/>
  <c r="M96" i="12"/>
  <c r="M95" i="12"/>
  <c r="M94" i="12"/>
  <c r="M84" i="12"/>
  <c r="M83" i="12"/>
  <c r="M82" i="12"/>
  <c r="M81" i="12"/>
  <c r="M75" i="12"/>
  <c r="M74" i="12"/>
  <c r="M73" i="12"/>
  <c r="M72" i="12"/>
  <c r="M66" i="12"/>
  <c r="M65" i="12"/>
  <c r="M64" i="12"/>
  <c r="M63" i="12"/>
  <c r="M54" i="12"/>
  <c r="M53" i="12"/>
  <c r="M52" i="12"/>
  <c r="M51" i="12"/>
  <c r="M45" i="12"/>
  <c r="M44" i="12"/>
  <c r="M43" i="12"/>
  <c r="M42" i="12"/>
  <c r="M36" i="12"/>
  <c r="M35" i="12"/>
  <c r="M34" i="12"/>
  <c r="M33" i="12"/>
  <c r="M26" i="12"/>
  <c r="M25" i="12"/>
  <c r="M24" i="12"/>
  <c r="M23" i="12"/>
  <c r="M17" i="12"/>
  <c r="M16" i="12"/>
  <c r="M15" i="12"/>
  <c r="M14" i="12"/>
  <c r="M8" i="12"/>
  <c r="M7" i="12"/>
  <c r="M6" i="12"/>
  <c r="M5" i="12"/>
  <c r="L171" i="11"/>
  <c r="K171" i="11"/>
  <c r="J171" i="11"/>
  <c r="I171" i="11"/>
  <c r="H171" i="11"/>
  <c r="G171" i="11"/>
  <c r="F171" i="11"/>
  <c r="E171" i="11"/>
  <c r="D171" i="11"/>
  <c r="C171" i="11"/>
  <c r="L170" i="11"/>
  <c r="K170" i="11"/>
  <c r="J170" i="11"/>
  <c r="I170" i="11"/>
  <c r="H170" i="11"/>
  <c r="G170" i="11"/>
  <c r="F170" i="11"/>
  <c r="E170" i="11"/>
  <c r="D170" i="11"/>
  <c r="C170" i="11"/>
  <c r="L169" i="11"/>
  <c r="K169" i="11"/>
  <c r="J169" i="11"/>
  <c r="I169" i="11"/>
  <c r="H169" i="11"/>
  <c r="G169" i="11"/>
  <c r="F169" i="11"/>
  <c r="E169" i="11"/>
  <c r="D169" i="11"/>
  <c r="C169" i="11"/>
  <c r="L168" i="11"/>
  <c r="K168" i="11"/>
  <c r="J168" i="11"/>
  <c r="I168" i="11"/>
  <c r="H168" i="11"/>
  <c r="G168" i="11"/>
  <c r="F168" i="11"/>
  <c r="E168" i="11"/>
  <c r="D168" i="11"/>
  <c r="C168" i="11"/>
  <c r="M159" i="11"/>
  <c r="M158" i="11"/>
  <c r="M157" i="11"/>
  <c r="M156" i="11"/>
  <c r="M146" i="11"/>
  <c r="M145" i="11"/>
  <c r="M144" i="11"/>
  <c r="M143" i="11"/>
  <c r="M137" i="11"/>
  <c r="M136" i="11"/>
  <c r="M135" i="11"/>
  <c r="M134" i="11"/>
  <c r="M128" i="11"/>
  <c r="M127" i="11"/>
  <c r="M126" i="11"/>
  <c r="M125" i="11"/>
  <c r="M115" i="11"/>
  <c r="M114" i="11"/>
  <c r="M113" i="11"/>
  <c r="M112" i="11"/>
  <c r="M106" i="11"/>
  <c r="M105" i="11"/>
  <c r="M104" i="11"/>
  <c r="M103" i="11"/>
  <c r="M97" i="11"/>
  <c r="M96" i="11"/>
  <c r="M95" i="11"/>
  <c r="M94" i="11"/>
  <c r="M84" i="11"/>
  <c r="M83" i="11"/>
  <c r="M82" i="11"/>
  <c r="M81" i="11"/>
  <c r="M75" i="11"/>
  <c r="M74" i="11"/>
  <c r="M73" i="11"/>
  <c r="M72" i="11"/>
  <c r="M66" i="11"/>
  <c r="M65" i="11"/>
  <c r="M64" i="11"/>
  <c r="M63" i="11"/>
  <c r="M54" i="11"/>
  <c r="M53" i="11"/>
  <c r="M52" i="11"/>
  <c r="M51" i="11"/>
  <c r="M45" i="11"/>
  <c r="M44" i="11"/>
  <c r="M43" i="11"/>
  <c r="M42" i="11"/>
  <c r="M36" i="11"/>
  <c r="M35" i="11"/>
  <c r="M34" i="11"/>
  <c r="M33" i="11"/>
  <c r="M26" i="11"/>
  <c r="M25" i="11"/>
  <c r="M24" i="11"/>
  <c r="M23" i="11"/>
  <c r="M17" i="11"/>
  <c r="M16" i="11"/>
  <c r="M15" i="11"/>
  <c r="M14" i="11"/>
  <c r="L171" i="8"/>
  <c r="K171" i="8"/>
  <c r="J171" i="8"/>
  <c r="I171" i="8"/>
  <c r="H171" i="8"/>
  <c r="G171" i="8"/>
  <c r="F171" i="8"/>
  <c r="E171" i="8"/>
  <c r="D171" i="8"/>
  <c r="C171" i="8"/>
  <c r="L170" i="8"/>
  <c r="K170" i="8"/>
  <c r="J170" i="8"/>
  <c r="I170" i="8"/>
  <c r="H170" i="8"/>
  <c r="G170" i="8"/>
  <c r="F170" i="8"/>
  <c r="E170" i="8"/>
  <c r="D170" i="8"/>
  <c r="C170" i="8"/>
  <c r="L169" i="8"/>
  <c r="K169" i="8"/>
  <c r="J169" i="8"/>
  <c r="I169" i="8"/>
  <c r="H169" i="8"/>
  <c r="G169" i="8"/>
  <c r="F169" i="8"/>
  <c r="E169" i="8"/>
  <c r="D169" i="8"/>
  <c r="C169" i="8"/>
  <c r="L168" i="8"/>
  <c r="K168" i="8"/>
  <c r="J168" i="8"/>
  <c r="I168" i="8"/>
  <c r="H168" i="8"/>
  <c r="G168" i="8"/>
  <c r="F168" i="8"/>
  <c r="E168" i="8"/>
  <c r="D168" i="8"/>
  <c r="C168" i="8"/>
  <c r="M159" i="8"/>
  <c r="M158" i="8"/>
  <c r="M157" i="8"/>
  <c r="M156" i="8"/>
  <c r="M146" i="8"/>
  <c r="M145" i="8"/>
  <c r="M144" i="8"/>
  <c r="M143" i="8"/>
  <c r="M137" i="8"/>
  <c r="M136" i="8"/>
  <c r="M135" i="8"/>
  <c r="M134" i="8"/>
  <c r="M128" i="8"/>
  <c r="M127" i="8"/>
  <c r="M126" i="8"/>
  <c r="M125" i="8"/>
  <c r="M115" i="8"/>
  <c r="M114" i="8"/>
  <c r="M113" i="8"/>
  <c r="M112" i="8"/>
  <c r="M106" i="8"/>
  <c r="M105" i="8"/>
  <c r="M104" i="8"/>
  <c r="M103" i="8"/>
  <c r="M97" i="8"/>
  <c r="M96" i="8"/>
  <c r="M95" i="8"/>
  <c r="M94" i="8"/>
  <c r="M84" i="8"/>
  <c r="M83" i="8"/>
  <c r="M82" i="8"/>
  <c r="M81" i="8"/>
  <c r="M75" i="8"/>
  <c r="M74" i="8"/>
  <c r="M73" i="8"/>
  <c r="M72" i="8"/>
  <c r="M66" i="8"/>
  <c r="M65" i="8"/>
  <c r="M64" i="8"/>
  <c r="M63" i="8"/>
  <c r="M54" i="8"/>
  <c r="M53" i="8"/>
  <c r="M52" i="8"/>
  <c r="M51" i="8"/>
  <c r="M45" i="8"/>
  <c r="M44" i="8"/>
  <c r="M43" i="8"/>
  <c r="M42" i="8"/>
  <c r="M36" i="8"/>
  <c r="M35" i="8"/>
  <c r="M34" i="8"/>
  <c r="M33" i="8"/>
  <c r="M26" i="8"/>
  <c r="M25" i="8"/>
  <c r="M24" i="8"/>
  <c r="M23" i="8"/>
  <c r="M17" i="8"/>
  <c r="M16" i="8"/>
  <c r="M15" i="8"/>
  <c r="M14" i="8"/>
  <c r="M8" i="8"/>
  <c r="M7" i="8"/>
  <c r="M6" i="8"/>
  <c r="M5" i="8"/>
  <c r="M171" i="7"/>
  <c r="L171" i="7"/>
  <c r="K171" i="7"/>
  <c r="J171" i="7"/>
  <c r="I171" i="7"/>
  <c r="H171" i="7"/>
  <c r="F171" i="7"/>
  <c r="E171" i="7"/>
  <c r="D171" i="7"/>
  <c r="C171" i="7"/>
  <c r="M170" i="7"/>
  <c r="L170" i="7"/>
  <c r="K170" i="7"/>
  <c r="J170" i="7"/>
  <c r="I170" i="7"/>
  <c r="H170" i="7"/>
  <c r="F170" i="7"/>
  <c r="E170" i="7"/>
  <c r="D170" i="7"/>
  <c r="C170" i="7"/>
  <c r="M169" i="7"/>
  <c r="L169" i="7"/>
  <c r="K169" i="7"/>
  <c r="J169" i="7"/>
  <c r="I169" i="7"/>
  <c r="H169" i="7"/>
  <c r="F169" i="7"/>
  <c r="E169" i="7"/>
  <c r="D169" i="7"/>
  <c r="C169" i="7"/>
  <c r="M168" i="7"/>
  <c r="L168" i="7"/>
  <c r="K168" i="7"/>
  <c r="J168" i="7"/>
  <c r="I168" i="7"/>
  <c r="H168" i="7"/>
  <c r="F168" i="7"/>
  <c r="E168" i="7"/>
  <c r="D168" i="7"/>
  <c r="C168" i="7"/>
  <c r="N159" i="7"/>
  <c r="N158" i="7"/>
  <c r="N157" i="7"/>
  <c r="N156" i="7"/>
  <c r="N146" i="7"/>
  <c r="N145" i="7"/>
  <c r="N144" i="7"/>
  <c r="N143" i="7"/>
  <c r="N137" i="7"/>
  <c r="N136" i="7"/>
  <c r="N135" i="7"/>
  <c r="N134" i="7"/>
  <c r="N128" i="7"/>
  <c r="N127" i="7"/>
  <c r="N126" i="7"/>
  <c r="N125" i="7"/>
  <c r="N115" i="7"/>
  <c r="N114" i="7"/>
  <c r="N113" i="7"/>
  <c r="N112" i="7"/>
  <c r="N106" i="7"/>
  <c r="N105" i="7"/>
  <c r="N104" i="7"/>
  <c r="N103" i="7"/>
  <c r="D171" i="10"/>
  <c r="E171" i="10"/>
  <c r="F171" i="10"/>
  <c r="G171" i="10"/>
  <c r="H171" i="10"/>
  <c r="I171" i="10"/>
  <c r="J171" i="10"/>
  <c r="K171" i="10"/>
  <c r="L171" i="10"/>
  <c r="C171" i="10"/>
  <c r="D170" i="10"/>
  <c r="E170" i="10"/>
  <c r="F170" i="10"/>
  <c r="G170" i="10"/>
  <c r="H170" i="10"/>
  <c r="I170" i="10"/>
  <c r="J170" i="10"/>
  <c r="K170" i="10"/>
  <c r="L170" i="10"/>
  <c r="C170" i="10"/>
  <c r="D169" i="10"/>
  <c r="E169" i="10"/>
  <c r="F169" i="10"/>
  <c r="G169" i="10"/>
  <c r="H169" i="10"/>
  <c r="I169" i="10"/>
  <c r="J169" i="10"/>
  <c r="K169" i="10"/>
  <c r="L169" i="10"/>
  <c r="C169" i="10"/>
  <c r="F168" i="10"/>
  <c r="G168" i="10"/>
  <c r="H168" i="10"/>
  <c r="I168" i="10"/>
  <c r="J168" i="10"/>
  <c r="K168" i="10"/>
  <c r="L168" i="10"/>
  <c r="E168" i="10"/>
  <c r="D168" i="10"/>
  <c r="C168" i="10"/>
  <c r="N156" i="8" l="1"/>
  <c r="N156" i="12"/>
  <c r="N81" i="13"/>
  <c r="N94" i="13"/>
  <c r="N103" i="13"/>
  <c r="N134" i="13"/>
  <c r="N143" i="13"/>
  <c r="N156" i="13"/>
  <c r="O156" i="14"/>
  <c r="N42" i="13"/>
  <c r="N63" i="13"/>
  <c r="N51" i="13"/>
  <c r="N23" i="13"/>
  <c r="N5" i="13"/>
  <c r="I16" i="3"/>
  <c r="O5" i="14"/>
  <c r="N156" i="11"/>
  <c r="N127" i="5"/>
  <c r="N195" i="6"/>
  <c r="N192" i="6"/>
  <c r="G16" i="3"/>
  <c r="G17" i="3"/>
  <c r="G18" i="3"/>
  <c r="G19" i="3"/>
  <c r="O125" i="7"/>
  <c r="E16" i="3"/>
  <c r="E17" i="3"/>
  <c r="E18" i="3"/>
  <c r="E19" i="3"/>
  <c r="H16" i="3"/>
  <c r="H17" i="3"/>
  <c r="H18" i="3"/>
  <c r="H19" i="3"/>
  <c r="J16" i="3"/>
  <c r="O72" i="14"/>
  <c r="J17" i="3"/>
  <c r="J18" i="3"/>
  <c r="J19" i="3"/>
  <c r="I17" i="3"/>
  <c r="K17" i="3"/>
  <c r="I18" i="3"/>
  <c r="K18" i="3"/>
  <c r="I19" i="3"/>
  <c r="K19" i="3"/>
  <c r="D16" i="3"/>
  <c r="D17" i="3"/>
  <c r="D18" i="3"/>
  <c r="D19" i="3"/>
  <c r="O33" i="14"/>
  <c r="B16" i="3"/>
  <c r="B17" i="3"/>
  <c r="B18" i="3"/>
  <c r="B19" i="3"/>
  <c r="K16" i="3"/>
  <c r="F16" i="3"/>
  <c r="F17" i="3"/>
  <c r="F18" i="3"/>
  <c r="F19" i="3"/>
  <c r="C16" i="3"/>
  <c r="C17" i="3"/>
  <c r="C18" i="3"/>
  <c r="C19" i="3"/>
  <c r="N14" i="13"/>
  <c r="N128" i="5"/>
  <c r="N42" i="11"/>
  <c r="N112" i="13"/>
  <c r="O103" i="14"/>
  <c r="N72" i="13"/>
  <c r="O51" i="14"/>
  <c r="O42" i="14"/>
  <c r="O23" i="14"/>
  <c r="N33" i="13"/>
  <c r="O134" i="14"/>
  <c r="N143" i="12"/>
  <c r="N134" i="11"/>
  <c r="N125" i="8"/>
  <c r="N134" i="12"/>
  <c r="N125" i="11"/>
  <c r="O125" i="14"/>
  <c r="N125" i="13"/>
  <c r="O112" i="14"/>
  <c r="N94" i="11"/>
  <c r="N81" i="11"/>
  <c r="O94" i="14"/>
  <c r="N81" i="12"/>
  <c r="N63" i="8"/>
  <c r="N42" i="12"/>
  <c r="O14" i="7"/>
  <c r="O51" i="7"/>
  <c r="O94" i="7"/>
  <c r="O103" i="7"/>
  <c r="O134" i="7"/>
  <c r="N81" i="8"/>
  <c r="N23" i="11"/>
  <c r="N51" i="11"/>
  <c r="N14" i="11"/>
  <c r="N5" i="11"/>
  <c r="N5" i="12"/>
  <c r="N14" i="12"/>
  <c r="N51" i="12"/>
  <c r="N94" i="12"/>
  <c r="N143" i="8"/>
  <c r="O156" i="7"/>
  <c r="N143" i="11"/>
  <c r="N134" i="8"/>
  <c r="N125" i="12"/>
  <c r="O143" i="7"/>
  <c r="N112" i="12"/>
  <c r="N112" i="8"/>
  <c r="N105" i="2"/>
  <c r="N98" i="2"/>
  <c r="N103" i="12"/>
  <c r="N112" i="11"/>
  <c r="O112" i="7"/>
  <c r="N88" i="2"/>
  <c r="N103" i="8"/>
  <c r="N81" i="2"/>
  <c r="N94" i="8"/>
  <c r="N103" i="11"/>
  <c r="O81" i="7"/>
  <c r="N74" i="2"/>
  <c r="N64" i="2"/>
  <c r="O72" i="7"/>
  <c r="N72" i="12"/>
  <c r="N57" i="2"/>
  <c r="N72" i="8"/>
  <c r="O63" i="7"/>
  <c r="N72" i="11"/>
  <c r="N63" i="12"/>
  <c r="N63" i="11"/>
  <c r="N40" i="2"/>
  <c r="N51" i="8"/>
  <c r="O42" i="7"/>
  <c r="N33" i="2"/>
  <c r="N42" i="8"/>
  <c r="O33" i="7"/>
  <c r="N33" i="12"/>
  <c r="N26" i="2"/>
  <c r="N19" i="2"/>
  <c r="O23" i="7"/>
  <c r="N33" i="8"/>
  <c r="N23" i="8"/>
  <c r="N23" i="12"/>
  <c r="N33" i="11"/>
  <c r="N12" i="2"/>
  <c r="N14" i="8"/>
  <c r="O5" i="7"/>
  <c r="N164" i="13"/>
  <c r="N5" i="8"/>
  <c r="N50" i="2"/>
  <c r="N112" i="2"/>
  <c r="N122" i="2"/>
  <c r="M6" i="2"/>
  <c r="M5" i="2"/>
  <c r="D38" i="3" l="1"/>
  <c r="B42" i="3" s="1"/>
  <c r="N164" i="12"/>
  <c r="N164" i="8"/>
  <c r="N163" i="8"/>
  <c r="O164" i="14"/>
  <c r="N163" i="13"/>
  <c r="B22" i="3"/>
  <c r="B21" i="3"/>
  <c r="O163" i="14"/>
  <c r="N163" i="11"/>
  <c r="O163" i="7"/>
  <c r="N163" i="12"/>
  <c r="B43" i="3"/>
  <c r="N164" i="11"/>
  <c r="O164" i="7"/>
  <c r="N5" i="2"/>
  <c r="N127" i="2" s="1"/>
  <c r="M42" i="10"/>
  <c r="M43" i="10"/>
  <c r="M44" i="10"/>
  <c r="M45" i="10"/>
  <c r="M159" i="10"/>
  <c r="M158" i="10"/>
  <c r="M157" i="10"/>
  <c r="M156" i="10"/>
  <c r="M146" i="10"/>
  <c r="M145" i="10"/>
  <c r="M144" i="10"/>
  <c r="M143" i="10"/>
  <c r="M137" i="10"/>
  <c r="M136" i="10"/>
  <c r="M135" i="10"/>
  <c r="M134" i="10"/>
  <c r="M128" i="10"/>
  <c r="M127" i="10"/>
  <c r="M126" i="10"/>
  <c r="M125" i="10"/>
  <c r="M115" i="10"/>
  <c r="M114" i="10"/>
  <c r="M113" i="10"/>
  <c r="M112" i="10"/>
  <c r="M106" i="10"/>
  <c r="M105" i="10"/>
  <c r="M104" i="10"/>
  <c r="M103" i="10"/>
  <c r="M97" i="10"/>
  <c r="M96" i="10"/>
  <c r="M95" i="10"/>
  <c r="M94" i="10"/>
  <c r="M84" i="10"/>
  <c r="M83" i="10"/>
  <c r="M82" i="10"/>
  <c r="M81" i="10"/>
  <c r="M75" i="10"/>
  <c r="M74" i="10"/>
  <c r="M73" i="10"/>
  <c r="M72" i="10"/>
  <c r="M66" i="10"/>
  <c r="M65" i="10"/>
  <c r="M64" i="10"/>
  <c r="M63" i="10"/>
  <c r="M54" i="10"/>
  <c r="M53" i="10"/>
  <c r="M52" i="10"/>
  <c r="M51" i="10"/>
  <c r="M36" i="10"/>
  <c r="M35" i="10"/>
  <c r="M34" i="10"/>
  <c r="M33" i="10"/>
  <c r="M26" i="10"/>
  <c r="M25" i="10"/>
  <c r="M24" i="10"/>
  <c r="M23" i="10"/>
  <c r="M17" i="10"/>
  <c r="M16" i="10"/>
  <c r="M15" i="10"/>
  <c r="M14" i="10"/>
  <c r="M8" i="10"/>
  <c r="M7" i="10"/>
  <c r="M6" i="10"/>
  <c r="M5" i="10"/>
  <c r="N134" i="10" l="1"/>
  <c r="N128" i="2"/>
  <c r="N23" i="10"/>
  <c r="N14" i="10"/>
  <c r="N125" i="10"/>
  <c r="N112" i="10"/>
  <c r="N103" i="10"/>
  <c r="N94" i="10"/>
  <c r="N81" i="10"/>
  <c r="N72" i="10"/>
  <c r="N63" i="10"/>
  <c r="N51" i="10"/>
  <c r="N33" i="10"/>
  <c r="N143" i="10"/>
  <c r="N5" i="10"/>
  <c r="N42" i="10"/>
  <c r="N156" i="10"/>
  <c r="N163" i="10" l="1"/>
  <c r="D27" i="3" s="1"/>
  <c r="B35" i="3" s="1"/>
  <c r="B31" i="3"/>
  <c r="B34" i="3"/>
  <c r="B32" i="3"/>
  <c r="N164" i="10"/>
  <c r="B33" i="3" l="1"/>
  <c r="B36" i="3"/>
</calcChain>
</file>

<file path=xl/sharedStrings.xml><?xml version="1.0" encoding="utf-8"?>
<sst xmlns="http://schemas.openxmlformats.org/spreadsheetml/2006/main" count="3648" uniqueCount="69">
  <si>
    <t>Сменная выработка</t>
  </si>
  <si>
    <t>Дата</t>
  </si>
  <si>
    <t>Виды выполняемых работ</t>
  </si>
  <si>
    <t>Детали формокомплектов</t>
  </si>
  <si>
    <t>Время работы, мин</t>
  </si>
  <si>
    <t>Формы, шт.</t>
  </si>
  <si>
    <t>Плунжер, шт.</t>
  </si>
  <si>
    <t>Втулка плунжера, шт.</t>
  </si>
  <si>
    <t>Горловое кольцо, шт.</t>
  </si>
  <si>
    <t>Центрирующее кольцо, шт.</t>
  </si>
  <si>
    <t>Воронка, шт.</t>
  </si>
  <si>
    <t>Плита охлаждения, шт.</t>
  </si>
  <si>
    <t>Хватки, шт.</t>
  </si>
  <si>
    <t>Дутьевая головка, шт.</t>
  </si>
  <si>
    <t>Пескоструйка</t>
  </si>
  <si>
    <t>Подготовка к наплавке</t>
  </si>
  <si>
    <t>Шлифовка+полировка</t>
  </si>
  <si>
    <t>Иные виды работ</t>
  </si>
  <si>
    <t>ИТОГО</t>
  </si>
  <si>
    <t>Чистовые и черновые поддоны, шт.</t>
  </si>
  <si>
    <t>Шлифовка+полировка (обработка наплавки на полуформах)</t>
  </si>
  <si>
    <t>дополнительная премия</t>
  </si>
  <si>
    <t>работы особо не было</t>
  </si>
  <si>
    <t>работы хватало</t>
  </si>
  <si>
    <t>станочник: Бляскин А.В.</t>
  </si>
  <si>
    <t>станочник: Шитов С.Н.</t>
  </si>
  <si>
    <t>слесарь-инструментальщик: Волынкин С.А.</t>
  </si>
  <si>
    <t>слесарь-инструментальщик: Стрелков Д.В.</t>
  </si>
  <si>
    <t>слесарь-инструментальщик: Скорко С.В.</t>
  </si>
  <si>
    <t>оплата по наряд-заданию</t>
  </si>
  <si>
    <t>ушел раньше с работы</t>
  </si>
  <si>
    <t>Обработка наплавки</t>
  </si>
  <si>
    <t>премия</t>
  </si>
  <si>
    <t>Среднее время работы в смену</t>
  </si>
  <si>
    <t>слесарь-инструментальщик: Ходаков А.А.</t>
  </si>
  <si>
    <t>Время работы за смену, мин.</t>
  </si>
  <si>
    <t>Итого количество операций за месяц</t>
  </si>
  <si>
    <t>Токарная обработка дет. ф-та</t>
  </si>
  <si>
    <t>31.09.2012</t>
  </si>
  <si>
    <t>13.11.2012 прогул</t>
  </si>
  <si>
    <t>Сумма пескоструйка+подг. К напл.</t>
  </si>
  <si>
    <t>Сумма шлиф. + обраб. Напл.</t>
  </si>
  <si>
    <t>Сумма обраб. Напл. По токарям</t>
  </si>
  <si>
    <t>Суммарное время работы</t>
  </si>
  <si>
    <t>Процент работы каждого из работников:</t>
  </si>
  <si>
    <t>Волынкин -</t>
  </si>
  <si>
    <t>Ходаков -</t>
  </si>
  <si>
    <t>Стрелков -</t>
  </si>
  <si>
    <t>Скорко -</t>
  </si>
  <si>
    <t>Филиппов -</t>
  </si>
  <si>
    <t>Всего=</t>
  </si>
  <si>
    <t>Суммарное время работы участка (станочники)=</t>
  </si>
  <si>
    <t>Бляскин -</t>
  </si>
  <si>
    <t>Шитов -</t>
  </si>
  <si>
    <t>гравировка чистоваых поддонов-20</t>
  </si>
  <si>
    <t>слесарь-инструментальщик:</t>
  </si>
  <si>
    <t>17.07.2013 (стоял переход банки для слес. обработки)</t>
  </si>
  <si>
    <t>Горловое кольцо бутылочное, шт.</t>
  </si>
  <si>
    <t>Горловое кольцо баночное, шт.</t>
  </si>
  <si>
    <t>Суммарное время работы участка (слесаря)=</t>
  </si>
  <si>
    <t>станочник: Савченко И.М.</t>
  </si>
  <si>
    <t>1. Токарные работы для разных служб</t>
  </si>
  <si>
    <t>1. Ремонт фрезерного станка</t>
  </si>
  <si>
    <t>2. Токарные работы для мех. Службы</t>
  </si>
  <si>
    <t>1. Токарные работы</t>
  </si>
  <si>
    <t>1. Подготовка оснастки на фрезерный станок</t>
  </si>
  <si>
    <t>слесарь-инструментальщик:  Вишняков С.В.</t>
  </si>
  <si>
    <t>1. ремонтные работы - поверочные столы с патронами для СТК - 3 шт.</t>
  </si>
  <si>
    <t>слесарь-инструментальщик: Корхов Н.В.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</si>
</sst>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horizontal="center"/>
    </xf>
    <xf numFmtId="0" fontId="1" fillId="0" borderId="11" applyFont="0" applyFill="0" applyBorder="0" applyAlignment="0">
      <alignment horizontal="center" vertical="center" wrapText="1"/>
    </xf>
    <xf numFmtId="0" fontId="2" fillId="0" borderId="0" applyFont="0" applyFill="0" applyBorder="0" applyAlignment="0">
      <alignment horizontal="center" wrapText="1"/>
    </xf>
    <xf numFmtId="0" fontId="1" fillId="0" borderId="12">
      <alignment horizontal="center" vertical="center" wrapText="1"/>
    </xf>
    <xf numFmtId="0" fontId="1" fillId="0" borderId="12" applyFont="0" applyFill="0" applyBorder="0" applyAlignment="0">
      <alignment horizontal="center" vertical="center" wrapText="1"/>
    </xf>
  </cellStyleXfs>
  <cellXfs count="130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0" fillId="3" borderId="28" xfId="0" applyFill="1" applyBorder="1" applyAlignment="1">
      <alignment horizontal="center" vertical="center" wrapText="1"/>
    </xf>
    <xf numFmtId="0" fontId="0" fillId="2" borderId="0" xfId="0" applyFill="1"/>
    <xf numFmtId="0" fontId="3" fillId="0" borderId="0" xfId="0" applyFont="1" applyFill="1"/>
    <xf numFmtId="0" fontId="0" fillId="0" borderId="0" xfId="0" applyFill="1"/>
    <xf numFmtId="0" fontId="2" fillId="0" borderId="0" xfId="0" applyFont="1" applyAlignment="1"/>
    <xf numFmtId="0" fontId="0" fillId="0" borderId="0" xfId="0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0" xfId="0" applyBorder="1" applyAlignment="1">
      <alignment wrapText="1"/>
    </xf>
    <xf numFmtId="0" fontId="0" fillId="0" borderId="32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4" borderId="33" xfId="0" applyFill="1" applyBorder="1"/>
    <xf numFmtId="0" fontId="0" fillId="4" borderId="34" xfId="0" applyFill="1" applyBorder="1"/>
    <xf numFmtId="0" fontId="0" fillId="4" borderId="35" xfId="0" applyFill="1" applyBorder="1"/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wrapText="1"/>
    </xf>
    <xf numFmtId="0" fontId="0" fillId="0" borderId="38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4" fillId="0" borderId="0" xfId="0" applyFont="1"/>
    <xf numFmtId="0" fontId="3" fillId="0" borderId="3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4" fontId="0" fillId="0" borderId="0" xfId="0" applyNumberFormat="1" applyFill="1" applyBorder="1" applyAlignment="1">
      <alignment horizontal="center" vertical="center" textRotation="90" wrapText="1"/>
    </xf>
    <xf numFmtId="0" fontId="0" fillId="0" borderId="0" xfId="0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0" fillId="0" borderId="2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7" xfId="0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3" fillId="0" borderId="3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14" fontId="0" fillId="0" borderId="4" xfId="0" applyNumberFormat="1" applyFill="1" applyBorder="1" applyAlignment="1">
      <alignment horizontal="center" vertical="center" textRotation="90" wrapText="1"/>
    </xf>
    <xf numFmtId="14" fontId="0" fillId="0" borderId="5" xfId="0" applyNumberFormat="1" applyFill="1" applyBorder="1" applyAlignment="1">
      <alignment horizontal="center" vertical="center" textRotation="90" wrapText="1"/>
    </xf>
    <xf numFmtId="14" fontId="0" fillId="0" borderId="6" xfId="0" applyNumberFormat="1" applyFill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4" fontId="0" fillId="0" borderId="31" xfId="0" applyNumberFormat="1" applyBorder="1" applyAlignment="1">
      <alignment horizontal="center" vertical="center" textRotation="90" wrapText="1"/>
    </xf>
    <xf numFmtId="14" fontId="0" fillId="0" borderId="29" xfId="0" applyNumberFormat="1" applyBorder="1" applyAlignment="1">
      <alignment horizontal="center" vertical="center" textRotation="90" wrapText="1"/>
    </xf>
    <xf numFmtId="14" fontId="0" fillId="0" borderId="23" xfId="0" applyNumberFormat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36" xfId="0" applyFill="1" applyBorder="1" applyAlignment="1">
      <alignment horizontal="center" vertical="center" wrapText="1"/>
    </xf>
    <xf numFmtId="14" fontId="0" fillId="0" borderId="31" xfId="0" applyNumberFormat="1" applyFill="1" applyBorder="1" applyAlignment="1">
      <alignment horizontal="center" vertical="center" textRotation="90" wrapText="1"/>
    </xf>
    <xf numFmtId="14" fontId="0" fillId="0" borderId="29" xfId="0" applyNumberFormat="1" applyFill="1" applyBorder="1" applyAlignment="1">
      <alignment horizontal="center" vertical="center" textRotation="90" wrapText="1"/>
    </xf>
    <xf numFmtId="14" fontId="0" fillId="0" borderId="23" xfId="0" applyNumberFormat="1" applyFill="1" applyBorder="1" applyAlignment="1">
      <alignment horizontal="center" vertical="center" textRotation="90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14" fontId="0" fillId="2" borderId="31" xfId="0" applyNumberFormat="1" applyFill="1" applyBorder="1" applyAlignment="1">
      <alignment horizontal="center" vertical="center" textRotation="90" wrapText="1"/>
    </xf>
    <xf numFmtId="14" fontId="0" fillId="2" borderId="29" xfId="0" applyNumberFormat="1" applyFill="1" applyBorder="1" applyAlignment="1">
      <alignment horizontal="center" vertical="center" textRotation="90" wrapText="1"/>
    </xf>
    <xf numFmtId="14" fontId="0" fillId="2" borderId="23" xfId="0" applyNumberForma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left" vertical="center" wrapText="1"/>
    </xf>
    <xf numFmtId="0" fontId="0" fillId="0" borderId="16" xfId="0" applyFill="1" applyBorder="1" applyAlignment="1">
      <alignment horizontal="left" vertical="center" wrapText="1"/>
    </xf>
    <xf numFmtId="0" fontId="0" fillId="0" borderId="36" xfId="0" applyFill="1" applyBorder="1" applyAlignment="1">
      <alignment horizontal="left" vertical="center" wrapText="1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0" borderId="15" xfId="0" applyNumberForma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</cellXfs>
  <cellStyles count="6">
    <cellStyle name="МОЙ СТИЛЬ" xfId="1"/>
    <cellStyle name="Обычный" xfId="0" builtinId="0"/>
    <cellStyle name="Стиль 1" xfId="2"/>
    <cellStyle name="Стиль 2" xfId="3"/>
    <cellStyle name="Стиль 3" xfId="4"/>
    <cellStyle name="Стиль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1"/>
  <sheetViews>
    <sheetView view="pageBreakPreview" zoomScaleNormal="110" zoomScaleSheetLayoutView="100" workbookViewId="0">
      <selection activeCell="D5" sqref="D5"/>
    </sheetView>
  </sheetViews>
  <sheetFormatPr defaultColWidth="9.109375" defaultRowHeight="14.4" x14ac:dyDescent="0.3"/>
  <cols>
    <col min="1" max="1" width="9" style="2" customWidth="1"/>
    <col min="2" max="2" width="31.5546875" style="2" customWidth="1"/>
    <col min="3" max="3" width="10.6640625" style="2" customWidth="1"/>
    <col min="4" max="4" width="10.109375" style="2" customWidth="1"/>
    <col min="5" max="5" width="10.5546875" style="2" customWidth="1"/>
    <col min="6" max="7" width="10.88671875" style="2" customWidth="1"/>
    <col min="8" max="8" width="10.109375" style="2" customWidth="1"/>
    <col min="9" max="9" width="11.109375" style="2" customWidth="1"/>
    <col min="10" max="16384" width="9.109375" style="2"/>
  </cols>
  <sheetData>
    <row r="1" spans="1:14" ht="23.4" x14ac:dyDescent="0.4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16"/>
    </row>
    <row r="2" spans="1:14" ht="18.600000000000001" thickBot="1" x14ac:dyDescent="0.4">
      <c r="A2" s="3" t="s">
        <v>68</v>
      </c>
      <c r="F2" s="14"/>
      <c r="G2" s="14"/>
      <c r="H2" s="15"/>
      <c r="I2" s="14"/>
      <c r="J2" s="15"/>
    </row>
    <row r="3" spans="1:14" s="1" customFormat="1" ht="18.75" customHeight="1" x14ac:dyDescent="0.35">
      <c r="A3" s="95" t="s">
        <v>1</v>
      </c>
      <c r="B3" s="56" t="s">
        <v>2</v>
      </c>
      <c r="C3" s="58" t="s">
        <v>3</v>
      </c>
      <c r="D3" s="59"/>
      <c r="E3" s="59"/>
      <c r="F3" s="59"/>
      <c r="G3" s="59"/>
      <c r="H3" s="59"/>
      <c r="I3" s="59"/>
      <c r="J3" s="59"/>
      <c r="K3" s="59"/>
      <c r="L3" s="59"/>
      <c r="M3" s="111" t="s">
        <v>4</v>
      </c>
      <c r="N3" s="61" t="s">
        <v>35</v>
      </c>
    </row>
    <row r="4" spans="1:14" s="1" customFormat="1" ht="72" x14ac:dyDescent="0.3">
      <c r="A4" s="96"/>
      <c r="B4" s="57"/>
      <c r="C4" s="7" t="s">
        <v>19</v>
      </c>
      <c r="D4" s="7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31" t="s">
        <v>13</v>
      </c>
      <c r="M4" s="112"/>
      <c r="N4" s="62"/>
    </row>
    <row r="5" spans="1:14" s="1" customFormat="1" ht="15" customHeight="1" x14ac:dyDescent="0.3">
      <c r="A5" s="108">
        <v>41945</v>
      </c>
      <c r="B5" s="20" t="s">
        <v>14</v>
      </c>
      <c r="C5" s="4"/>
      <c r="D5" s="4">
        <v>16</v>
      </c>
      <c r="E5" s="4"/>
      <c r="F5" s="4"/>
      <c r="G5" s="4"/>
      <c r="H5" s="4"/>
      <c r="I5" s="4"/>
      <c r="J5" s="4"/>
      <c r="K5" s="4"/>
      <c r="L5" s="31"/>
      <c r="M5" s="36">
        <f>C5*1+D5*5+E5*1+F5*1.5+G5*1.5+H5*0.5+I5*2.5+J5*5+K5*1.5+L5*2</f>
        <v>80</v>
      </c>
      <c r="N5" s="62">
        <f>SUM(M5:M11)</f>
        <v>268</v>
      </c>
    </row>
    <row r="6" spans="1:14" s="1" customFormat="1" x14ac:dyDescent="0.3">
      <c r="A6" s="109"/>
      <c r="B6" s="21" t="s">
        <v>15</v>
      </c>
      <c r="C6" s="23"/>
      <c r="D6" s="23"/>
      <c r="E6" s="23"/>
      <c r="F6" s="23"/>
      <c r="G6" s="23"/>
      <c r="H6" s="23"/>
      <c r="I6" s="23"/>
      <c r="J6" s="23"/>
      <c r="K6" s="23"/>
      <c r="L6" s="24"/>
      <c r="M6" s="36">
        <f>C6*2+D6*5+E6*0+F6*0+G6*4+H6*0+I6*0+J6*0+K6*0+L6*0</f>
        <v>0</v>
      </c>
      <c r="N6" s="62"/>
    </row>
    <row r="7" spans="1:14" s="1" customFormat="1" x14ac:dyDescent="0.3">
      <c r="A7" s="109"/>
      <c r="B7" s="22" t="s">
        <v>16</v>
      </c>
      <c r="C7" s="9"/>
      <c r="D7" s="9">
        <v>4</v>
      </c>
      <c r="E7" s="17"/>
      <c r="F7" s="9"/>
      <c r="G7" s="9"/>
      <c r="H7" s="9"/>
      <c r="I7" s="9"/>
      <c r="J7" s="9"/>
      <c r="K7" s="9"/>
      <c r="L7" s="19"/>
      <c r="M7" s="36">
        <f>C7*3+D7*5+E7*0+F7*0+G7*8+H7*0+I7*0+J7*0+K7*0+L7*0</f>
        <v>20</v>
      </c>
      <c r="N7" s="62"/>
    </row>
    <row r="8" spans="1:14" s="1" customFormat="1" ht="17.25" customHeight="1" x14ac:dyDescent="0.3">
      <c r="A8" s="109"/>
      <c r="B8" s="20" t="s">
        <v>31</v>
      </c>
      <c r="C8" s="4"/>
      <c r="D8" s="4">
        <v>12</v>
      </c>
      <c r="E8" s="4"/>
      <c r="F8" s="4"/>
      <c r="G8" s="4"/>
      <c r="H8" s="4"/>
      <c r="I8" s="4"/>
      <c r="J8" s="4"/>
      <c r="K8" s="32"/>
      <c r="L8" s="31"/>
      <c r="M8" s="36">
        <f>C8*0+D8*14+E8*0+F8*0+G8*10+H8*0+I8*0+J8*0+K8*0+L8*0</f>
        <v>168</v>
      </c>
      <c r="N8" s="62"/>
    </row>
    <row r="9" spans="1:14" s="1" customFormat="1" x14ac:dyDescent="0.3">
      <c r="A9" s="109"/>
      <c r="B9" s="100" t="s">
        <v>17</v>
      </c>
      <c r="C9" s="68"/>
      <c r="D9" s="69"/>
      <c r="E9" s="69"/>
      <c r="F9" s="69"/>
      <c r="G9" s="69"/>
      <c r="H9" s="69"/>
      <c r="I9" s="69"/>
      <c r="J9" s="69"/>
      <c r="K9" s="69"/>
      <c r="L9" s="70"/>
      <c r="M9" s="92"/>
      <c r="N9" s="62"/>
    </row>
    <row r="10" spans="1:14" s="1" customFormat="1" x14ac:dyDescent="0.3">
      <c r="A10" s="109"/>
      <c r="B10" s="101"/>
      <c r="C10" s="116"/>
      <c r="D10" s="117"/>
      <c r="E10" s="117"/>
      <c r="F10" s="117"/>
      <c r="G10" s="117"/>
      <c r="H10" s="117"/>
      <c r="I10" s="117"/>
      <c r="J10" s="117"/>
      <c r="K10" s="117"/>
      <c r="L10" s="118"/>
      <c r="M10" s="93"/>
      <c r="N10" s="62"/>
    </row>
    <row r="11" spans="1:14" s="1" customFormat="1" ht="15" thickBot="1" x14ac:dyDescent="0.35">
      <c r="A11" s="110"/>
      <c r="B11" s="12" t="s">
        <v>18</v>
      </c>
      <c r="C11" s="33"/>
      <c r="D11" s="34"/>
      <c r="E11" s="34"/>
      <c r="F11" s="34"/>
      <c r="G11" s="34"/>
      <c r="H11" s="34"/>
      <c r="I11" s="34"/>
      <c r="J11" s="34"/>
      <c r="K11" s="34"/>
      <c r="L11" s="34"/>
      <c r="M11" s="94"/>
      <c r="N11" s="86"/>
    </row>
    <row r="12" spans="1:14" s="1" customFormat="1" ht="15" customHeight="1" x14ac:dyDescent="0.35">
      <c r="A12" s="95" t="s">
        <v>1</v>
      </c>
      <c r="B12" s="56" t="s">
        <v>2</v>
      </c>
      <c r="C12" s="58" t="s">
        <v>3</v>
      </c>
      <c r="D12" s="59"/>
      <c r="E12" s="59"/>
      <c r="F12" s="59"/>
      <c r="G12" s="59"/>
      <c r="H12" s="59"/>
      <c r="I12" s="59"/>
      <c r="J12" s="59"/>
      <c r="K12" s="59"/>
      <c r="L12" s="59"/>
      <c r="M12" s="90" t="s">
        <v>4</v>
      </c>
      <c r="N12" s="61" t="s">
        <v>35</v>
      </c>
    </row>
    <row r="13" spans="1:14" ht="74.25" customHeight="1" x14ac:dyDescent="0.3">
      <c r="A13" s="96"/>
      <c r="B13" s="57"/>
      <c r="C13" s="7" t="s">
        <v>19</v>
      </c>
      <c r="D13" s="7" t="s">
        <v>5</v>
      </c>
      <c r="E13" s="4" t="s">
        <v>6</v>
      </c>
      <c r="F13" s="4" t="s">
        <v>7</v>
      </c>
      <c r="G13" s="4" t="s">
        <v>8</v>
      </c>
      <c r="H13" s="4" t="s">
        <v>9</v>
      </c>
      <c r="I13" s="4" t="s">
        <v>10</v>
      </c>
      <c r="J13" s="4" t="s">
        <v>11</v>
      </c>
      <c r="K13" s="4" t="s">
        <v>12</v>
      </c>
      <c r="L13" s="31" t="s">
        <v>13</v>
      </c>
      <c r="M13" s="91"/>
      <c r="N13" s="62"/>
    </row>
    <row r="14" spans="1:14" ht="15" customHeight="1" x14ac:dyDescent="0.3">
      <c r="A14" s="108">
        <v>41467</v>
      </c>
      <c r="B14" s="20" t="s">
        <v>14</v>
      </c>
      <c r="C14" s="4"/>
      <c r="D14" s="4"/>
      <c r="E14" s="4"/>
      <c r="F14" s="4"/>
      <c r="G14" s="4"/>
      <c r="H14" s="4"/>
      <c r="I14" s="4"/>
      <c r="J14" s="4"/>
      <c r="K14" s="4"/>
      <c r="L14" s="31"/>
      <c r="M14" s="35">
        <f>C14*1+D14*5+E14*1+F14*1.5+G14*1.5+H14*0.5+I14*2.5+J14*5+K14*1.5+L14*2</f>
        <v>0</v>
      </c>
      <c r="N14" s="62">
        <f>SUM(M14:M20)</f>
        <v>0</v>
      </c>
    </row>
    <row r="15" spans="1:14" ht="15" customHeight="1" x14ac:dyDescent="0.3">
      <c r="A15" s="109"/>
      <c r="B15" s="21" t="s">
        <v>15</v>
      </c>
      <c r="C15" s="23"/>
      <c r="D15" s="23"/>
      <c r="E15" s="23"/>
      <c r="F15" s="23"/>
      <c r="G15" s="23"/>
      <c r="H15" s="23"/>
      <c r="I15" s="23"/>
      <c r="J15" s="23"/>
      <c r="K15" s="23"/>
      <c r="L15" s="24"/>
      <c r="M15" s="35">
        <f>C15*2+D15*5+E15*0+F15*0+G15*4+H15*0+I15*0+J15*0+K15*0+L15*0</f>
        <v>0</v>
      </c>
      <c r="N15" s="62"/>
    </row>
    <row r="16" spans="1:14" ht="15" customHeight="1" x14ac:dyDescent="0.3">
      <c r="A16" s="109"/>
      <c r="B16" s="22" t="s">
        <v>16</v>
      </c>
      <c r="C16" s="9"/>
      <c r="D16" s="9"/>
      <c r="E16" s="17"/>
      <c r="F16" s="9"/>
      <c r="G16" s="9"/>
      <c r="H16" s="9"/>
      <c r="I16" s="9"/>
      <c r="J16" s="9"/>
      <c r="K16" s="9"/>
      <c r="L16" s="19"/>
      <c r="M16" s="35">
        <f>C16*3+D16*5+E16*0+F16*0+G16*8+H16*0+I16*0+J16*0+K16*0+L16*0</f>
        <v>0</v>
      </c>
      <c r="N16" s="62"/>
    </row>
    <row r="17" spans="1:14" x14ac:dyDescent="0.3">
      <c r="A17" s="109"/>
      <c r="B17" s="20" t="s">
        <v>31</v>
      </c>
      <c r="C17" s="4"/>
      <c r="D17" s="4"/>
      <c r="E17" s="4"/>
      <c r="F17" s="4"/>
      <c r="G17" s="4"/>
      <c r="H17" s="4"/>
      <c r="I17" s="4"/>
      <c r="J17" s="4"/>
      <c r="K17" s="32"/>
      <c r="L17" s="31"/>
      <c r="M17" s="35">
        <f>C17*0+D17*14+E17*0+F17*0+G17*10+H17*0+I17*0+J17*0+K17*0+L17*0</f>
        <v>0</v>
      </c>
      <c r="N17" s="62"/>
    </row>
    <row r="18" spans="1:14" x14ac:dyDescent="0.3">
      <c r="A18" s="109"/>
      <c r="B18" s="100" t="s">
        <v>17</v>
      </c>
      <c r="C18" s="102"/>
      <c r="D18" s="103"/>
      <c r="E18" s="103"/>
      <c r="F18" s="103"/>
      <c r="G18" s="103"/>
      <c r="H18" s="103"/>
      <c r="I18" s="103"/>
      <c r="J18" s="103"/>
      <c r="K18" s="103"/>
      <c r="L18" s="104"/>
      <c r="M18" s="87"/>
      <c r="N18" s="62"/>
    </row>
    <row r="19" spans="1:14" x14ac:dyDescent="0.3">
      <c r="A19" s="109"/>
      <c r="B19" s="101"/>
      <c r="C19" s="105"/>
      <c r="D19" s="106"/>
      <c r="E19" s="106"/>
      <c r="F19" s="106"/>
      <c r="G19" s="106"/>
      <c r="H19" s="106"/>
      <c r="I19" s="106"/>
      <c r="J19" s="106"/>
      <c r="K19" s="106"/>
      <c r="L19" s="107"/>
      <c r="M19" s="88"/>
      <c r="N19" s="62"/>
    </row>
    <row r="20" spans="1:14" ht="15" thickBot="1" x14ac:dyDescent="0.35">
      <c r="A20" s="110"/>
      <c r="B20" s="12" t="s">
        <v>18</v>
      </c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89"/>
      <c r="N20" s="86"/>
    </row>
    <row r="21" spans="1:14" ht="18.75" customHeight="1" x14ac:dyDescent="0.35">
      <c r="A21" s="95" t="s">
        <v>1</v>
      </c>
      <c r="B21" s="56" t="s">
        <v>2</v>
      </c>
      <c r="C21" s="58" t="s">
        <v>3</v>
      </c>
      <c r="D21" s="59"/>
      <c r="E21" s="59"/>
      <c r="F21" s="59"/>
      <c r="G21" s="59"/>
      <c r="H21" s="59"/>
      <c r="I21" s="59"/>
      <c r="J21" s="59"/>
      <c r="K21" s="59"/>
      <c r="L21" s="59"/>
      <c r="M21" s="90" t="s">
        <v>4</v>
      </c>
      <c r="N21" s="61" t="s">
        <v>35</v>
      </c>
    </row>
    <row r="22" spans="1:14" ht="72" x14ac:dyDescent="0.3">
      <c r="A22" s="96"/>
      <c r="B22" s="57"/>
      <c r="C22" s="7" t="s">
        <v>19</v>
      </c>
      <c r="D22" s="7" t="s">
        <v>5</v>
      </c>
      <c r="E22" s="4" t="s">
        <v>6</v>
      </c>
      <c r="F22" s="4" t="s">
        <v>7</v>
      </c>
      <c r="G22" s="4" t="s">
        <v>8</v>
      </c>
      <c r="H22" s="4" t="s">
        <v>9</v>
      </c>
      <c r="I22" s="4" t="s">
        <v>10</v>
      </c>
      <c r="J22" s="4" t="s">
        <v>11</v>
      </c>
      <c r="K22" s="4" t="s">
        <v>12</v>
      </c>
      <c r="L22" s="31" t="s">
        <v>13</v>
      </c>
      <c r="M22" s="91"/>
      <c r="N22" s="62"/>
    </row>
    <row r="23" spans="1:14" ht="15" customHeight="1" x14ac:dyDescent="0.3">
      <c r="A23" s="97">
        <v>41468</v>
      </c>
      <c r="B23" s="20" t="s">
        <v>14</v>
      </c>
      <c r="C23" s="4"/>
      <c r="D23" s="4"/>
      <c r="E23" s="4"/>
      <c r="F23" s="4"/>
      <c r="G23" s="4"/>
      <c r="H23" s="4"/>
      <c r="I23" s="4"/>
      <c r="J23" s="4"/>
      <c r="K23" s="4"/>
      <c r="L23" s="31"/>
      <c r="M23" s="35">
        <f>C23*1+D23*5+E23*1+F23*1.5+G23*1.5+H23*0.5+I23*2.5+J23*5+K23*1.5+L23*2</f>
        <v>0</v>
      </c>
      <c r="N23" s="62">
        <f>SUM(M23:M29)</f>
        <v>0</v>
      </c>
    </row>
    <row r="24" spans="1:14" x14ac:dyDescent="0.3">
      <c r="A24" s="98"/>
      <c r="B24" s="21" t="s">
        <v>15</v>
      </c>
      <c r="C24" s="23"/>
      <c r="D24" s="23"/>
      <c r="E24" s="23"/>
      <c r="F24" s="23"/>
      <c r="G24" s="23"/>
      <c r="H24" s="23"/>
      <c r="I24" s="23"/>
      <c r="J24" s="23"/>
      <c r="K24" s="23"/>
      <c r="L24" s="24"/>
      <c r="M24" s="35">
        <f>C24*2+D24*5+E24*0+F24*0+G24*4+H24*0+I24*0+J24*0+K24*0+L24*0</f>
        <v>0</v>
      </c>
      <c r="N24" s="62"/>
    </row>
    <row r="25" spans="1:14" x14ac:dyDescent="0.3">
      <c r="A25" s="98"/>
      <c r="B25" s="22" t="s">
        <v>16</v>
      </c>
      <c r="C25" s="9"/>
      <c r="D25" s="9"/>
      <c r="E25" s="17"/>
      <c r="F25" s="9"/>
      <c r="G25" s="9"/>
      <c r="H25" s="9"/>
      <c r="I25" s="9"/>
      <c r="J25" s="9"/>
      <c r="K25" s="9"/>
      <c r="L25" s="19"/>
      <c r="M25" s="35">
        <f>C25*3+D25*5+E25*0+F25*0+G25*8+H25*0+I25*0+J25*0+K25*0+L25*0</f>
        <v>0</v>
      </c>
      <c r="N25" s="62"/>
    </row>
    <row r="26" spans="1:14" x14ac:dyDescent="0.3">
      <c r="A26" s="98"/>
      <c r="B26" s="20" t="s">
        <v>31</v>
      </c>
      <c r="C26" s="4"/>
      <c r="D26" s="4"/>
      <c r="E26" s="4"/>
      <c r="F26" s="4"/>
      <c r="G26" s="4"/>
      <c r="H26" s="4"/>
      <c r="I26" s="4"/>
      <c r="J26" s="4"/>
      <c r="K26" s="32"/>
      <c r="L26" s="31"/>
      <c r="M26" s="35">
        <f>C26*0+D26*14+E26*0+F26*0+G26*10+H26*0+I26*0+J26*0+K26*0+L26*0</f>
        <v>0</v>
      </c>
      <c r="N26" s="62"/>
    </row>
    <row r="27" spans="1:14" x14ac:dyDescent="0.3">
      <c r="A27" s="98"/>
      <c r="B27" s="100" t="s">
        <v>17</v>
      </c>
      <c r="C27" s="68"/>
      <c r="D27" s="69"/>
      <c r="E27" s="69"/>
      <c r="F27" s="69"/>
      <c r="G27" s="69"/>
      <c r="H27" s="69"/>
      <c r="I27" s="69"/>
      <c r="J27" s="69"/>
      <c r="K27" s="69"/>
      <c r="L27" s="70"/>
      <c r="M27" s="87"/>
      <c r="N27" s="62"/>
    </row>
    <row r="28" spans="1:14" x14ac:dyDescent="0.3">
      <c r="A28" s="98"/>
      <c r="B28" s="101"/>
      <c r="C28" s="105"/>
      <c r="D28" s="106"/>
      <c r="E28" s="106"/>
      <c r="F28" s="106"/>
      <c r="G28" s="106"/>
      <c r="H28" s="106"/>
      <c r="I28" s="106"/>
      <c r="J28" s="106"/>
      <c r="K28" s="106"/>
      <c r="L28" s="107"/>
      <c r="M28" s="88"/>
      <c r="N28" s="62"/>
    </row>
    <row r="29" spans="1:14" ht="15" thickBot="1" x14ac:dyDescent="0.35">
      <c r="A29" s="99"/>
      <c r="B29" s="12" t="s">
        <v>18</v>
      </c>
      <c r="C29" s="33"/>
      <c r="D29" s="34"/>
      <c r="E29" s="34"/>
      <c r="F29" s="34"/>
      <c r="G29" s="34"/>
      <c r="H29" s="34"/>
      <c r="I29" s="34"/>
      <c r="J29" s="34"/>
      <c r="K29" s="34"/>
      <c r="L29" s="34"/>
      <c r="M29" s="89"/>
      <c r="N29" s="86"/>
    </row>
    <row r="30" spans="1:14" ht="18.600000000000001" thickBot="1" x14ac:dyDescent="0.3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4" ht="18.75" customHeight="1" x14ac:dyDescent="0.35">
      <c r="A31" s="95" t="s">
        <v>1</v>
      </c>
      <c r="B31" s="56" t="s">
        <v>2</v>
      </c>
      <c r="C31" s="58" t="s">
        <v>3</v>
      </c>
      <c r="D31" s="59"/>
      <c r="E31" s="59"/>
      <c r="F31" s="59"/>
      <c r="G31" s="59"/>
      <c r="H31" s="59"/>
      <c r="I31" s="59"/>
      <c r="J31" s="59"/>
      <c r="K31" s="59"/>
      <c r="L31" s="59"/>
      <c r="M31" s="90" t="s">
        <v>4</v>
      </c>
      <c r="N31" s="61" t="s">
        <v>35</v>
      </c>
    </row>
    <row r="32" spans="1:14" ht="72" x14ac:dyDescent="0.3">
      <c r="A32" s="96"/>
      <c r="B32" s="57"/>
      <c r="C32" s="7" t="s">
        <v>19</v>
      </c>
      <c r="D32" s="7" t="s">
        <v>5</v>
      </c>
      <c r="E32" s="4" t="s">
        <v>6</v>
      </c>
      <c r="F32" s="4" t="s">
        <v>7</v>
      </c>
      <c r="G32" s="4" t="s">
        <v>8</v>
      </c>
      <c r="H32" s="4" t="s">
        <v>9</v>
      </c>
      <c r="I32" s="4" t="s">
        <v>10</v>
      </c>
      <c r="J32" s="4" t="s">
        <v>11</v>
      </c>
      <c r="K32" s="4" t="s">
        <v>12</v>
      </c>
      <c r="L32" s="31" t="s">
        <v>13</v>
      </c>
      <c r="M32" s="91"/>
      <c r="N32" s="62"/>
    </row>
    <row r="33" spans="1:14" ht="15" customHeight="1" x14ac:dyDescent="0.3">
      <c r="A33" s="108">
        <v>41471</v>
      </c>
      <c r="B33" s="20" t="s">
        <v>14</v>
      </c>
      <c r="C33" s="4"/>
      <c r="D33" s="4"/>
      <c r="E33" s="4"/>
      <c r="F33" s="4"/>
      <c r="G33" s="4"/>
      <c r="H33" s="4"/>
      <c r="I33" s="4"/>
      <c r="J33" s="4"/>
      <c r="K33" s="4"/>
      <c r="L33" s="31"/>
      <c r="M33" s="35">
        <f>C33*1+D33*5+E33*1+F33*1.5+G33*1.5+H33*0.5+I33*2.5+J33*5+K33*1.5+L33*2</f>
        <v>0</v>
      </c>
      <c r="N33" s="62">
        <f>SUM(M33:M39)</f>
        <v>0</v>
      </c>
    </row>
    <row r="34" spans="1:14" x14ac:dyDescent="0.3">
      <c r="A34" s="109"/>
      <c r="B34" s="21" t="s">
        <v>15</v>
      </c>
      <c r="C34" s="23"/>
      <c r="D34" s="23"/>
      <c r="E34" s="23"/>
      <c r="F34" s="23"/>
      <c r="G34" s="23"/>
      <c r="H34" s="23"/>
      <c r="I34" s="23"/>
      <c r="J34" s="23"/>
      <c r="K34" s="23"/>
      <c r="L34" s="24"/>
      <c r="M34" s="35">
        <f>C34*2+D34*5+E34*0+F34*0+G34*4+H34*0+I34*0+J34*0+K34*0+L34*0</f>
        <v>0</v>
      </c>
      <c r="N34" s="62"/>
    </row>
    <row r="35" spans="1:14" x14ac:dyDescent="0.3">
      <c r="A35" s="109"/>
      <c r="B35" s="22" t="s">
        <v>16</v>
      </c>
      <c r="C35" s="9"/>
      <c r="D35" s="9"/>
      <c r="E35" s="17"/>
      <c r="F35" s="9"/>
      <c r="G35" s="9"/>
      <c r="H35" s="9"/>
      <c r="I35" s="9"/>
      <c r="J35" s="9"/>
      <c r="K35" s="9"/>
      <c r="L35" s="19"/>
      <c r="M35" s="35">
        <f>C35*3+D35*5+E35*0+F35*0+G35*8+H35*0+I35*0+J35*0+K35*0+L35*0</f>
        <v>0</v>
      </c>
      <c r="N35" s="62"/>
    </row>
    <row r="36" spans="1:14" x14ac:dyDescent="0.3">
      <c r="A36" s="109"/>
      <c r="B36" s="20" t="s">
        <v>31</v>
      </c>
      <c r="C36" s="4"/>
      <c r="D36" s="4"/>
      <c r="E36" s="4"/>
      <c r="F36" s="4"/>
      <c r="G36" s="4"/>
      <c r="H36" s="4"/>
      <c r="I36" s="4"/>
      <c r="J36" s="4"/>
      <c r="K36" s="32"/>
      <c r="L36" s="31"/>
      <c r="M36" s="35">
        <f>C36*0+D36*14+E36*0+F36*0+G36*10+H36*0+I36*0+J36*0+K36*0+L36*0</f>
        <v>0</v>
      </c>
      <c r="N36" s="62"/>
    </row>
    <row r="37" spans="1:14" x14ac:dyDescent="0.3">
      <c r="A37" s="109"/>
      <c r="B37" s="100" t="s">
        <v>17</v>
      </c>
      <c r="C37" s="102"/>
      <c r="D37" s="103"/>
      <c r="E37" s="103"/>
      <c r="F37" s="103"/>
      <c r="G37" s="103"/>
      <c r="H37" s="103"/>
      <c r="I37" s="103"/>
      <c r="J37" s="103"/>
      <c r="K37" s="103"/>
      <c r="L37" s="104"/>
      <c r="M37" s="87"/>
      <c r="N37" s="62"/>
    </row>
    <row r="38" spans="1:14" x14ac:dyDescent="0.3">
      <c r="A38" s="109"/>
      <c r="B38" s="101"/>
      <c r="C38" s="105"/>
      <c r="D38" s="106"/>
      <c r="E38" s="106"/>
      <c r="F38" s="106"/>
      <c r="G38" s="106"/>
      <c r="H38" s="106"/>
      <c r="I38" s="106"/>
      <c r="J38" s="106"/>
      <c r="K38" s="106"/>
      <c r="L38" s="107"/>
      <c r="M38" s="88"/>
      <c r="N38" s="62"/>
    </row>
    <row r="39" spans="1:14" ht="15" thickBot="1" x14ac:dyDescent="0.35">
      <c r="A39" s="110"/>
      <c r="B39" s="12" t="s">
        <v>18</v>
      </c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89"/>
      <c r="N39" s="86"/>
    </row>
    <row r="40" spans="1:14" ht="18.75" customHeight="1" x14ac:dyDescent="0.35">
      <c r="A40" s="95" t="s">
        <v>1</v>
      </c>
      <c r="B40" s="56" t="s">
        <v>2</v>
      </c>
      <c r="C40" s="58" t="s">
        <v>3</v>
      </c>
      <c r="D40" s="59"/>
      <c r="E40" s="59"/>
      <c r="F40" s="59"/>
      <c r="G40" s="59"/>
      <c r="H40" s="59"/>
      <c r="I40" s="59"/>
      <c r="J40" s="59"/>
      <c r="K40" s="59"/>
      <c r="L40" s="59"/>
      <c r="M40" s="90" t="s">
        <v>4</v>
      </c>
      <c r="N40" s="61" t="s">
        <v>35</v>
      </c>
    </row>
    <row r="41" spans="1:14" ht="72" x14ac:dyDescent="0.3">
      <c r="A41" s="96"/>
      <c r="B41" s="57"/>
      <c r="C41" s="7" t="s">
        <v>19</v>
      </c>
      <c r="D41" s="7" t="s">
        <v>5</v>
      </c>
      <c r="E41" s="4" t="s">
        <v>6</v>
      </c>
      <c r="F41" s="4" t="s">
        <v>7</v>
      </c>
      <c r="G41" s="4" t="s">
        <v>8</v>
      </c>
      <c r="H41" s="4" t="s">
        <v>9</v>
      </c>
      <c r="I41" s="4" t="s">
        <v>10</v>
      </c>
      <c r="J41" s="4" t="s">
        <v>11</v>
      </c>
      <c r="K41" s="4" t="s">
        <v>12</v>
      </c>
      <c r="L41" s="31" t="s">
        <v>13</v>
      </c>
      <c r="M41" s="91"/>
      <c r="N41" s="62"/>
    </row>
    <row r="42" spans="1:14" ht="15" customHeight="1" x14ac:dyDescent="0.3">
      <c r="A42" s="113" t="s">
        <v>56</v>
      </c>
      <c r="B42" s="20" t="s">
        <v>14</v>
      </c>
      <c r="C42" s="4"/>
      <c r="D42" s="4"/>
      <c r="E42" s="4"/>
      <c r="F42" s="4"/>
      <c r="G42" s="4"/>
      <c r="H42" s="4"/>
      <c r="I42" s="4"/>
      <c r="J42" s="4"/>
      <c r="K42" s="4"/>
      <c r="L42" s="45"/>
      <c r="M42" s="35">
        <f>C42*1+D42*5+E42*1+F42*1.5+G42*1.5+H42*0.5+I42*2.5+J42*5+K42*1.5+L42*2</f>
        <v>0</v>
      </c>
      <c r="N42" s="62">
        <f>SUM(M42:M48)</f>
        <v>0</v>
      </c>
    </row>
    <row r="43" spans="1:14" x14ac:dyDescent="0.3">
      <c r="A43" s="114"/>
      <c r="B43" s="21" t="s">
        <v>15</v>
      </c>
      <c r="C43" s="23"/>
      <c r="D43" s="23"/>
      <c r="E43" s="23"/>
      <c r="F43" s="23"/>
      <c r="G43" s="23"/>
      <c r="H43" s="23"/>
      <c r="I43" s="23"/>
      <c r="J43" s="23"/>
      <c r="K43" s="23"/>
      <c r="L43" s="24"/>
      <c r="M43" s="35">
        <f>C43*2+D43*5+E43*0+F43*0+G43*4+H43*0+I43*0+J43*0+K43*0+L43*0</f>
        <v>0</v>
      </c>
      <c r="N43" s="62"/>
    </row>
    <row r="44" spans="1:14" x14ac:dyDescent="0.3">
      <c r="A44" s="114"/>
      <c r="B44" s="22" t="s">
        <v>16</v>
      </c>
      <c r="C44" s="9"/>
      <c r="D44" s="9"/>
      <c r="E44" s="17"/>
      <c r="F44" s="9"/>
      <c r="G44" s="9"/>
      <c r="H44" s="9"/>
      <c r="I44" s="9"/>
      <c r="J44" s="9"/>
      <c r="K44" s="9"/>
      <c r="L44" s="19"/>
      <c r="M44" s="35">
        <f>C44*3+D44*5+E44*0+F44*0+G44*8+H44*0+I44*0+J44*0+K44*0+L44*0</f>
        <v>0</v>
      </c>
      <c r="N44" s="62"/>
    </row>
    <row r="45" spans="1:14" x14ac:dyDescent="0.3">
      <c r="A45" s="114"/>
      <c r="B45" s="20" t="s">
        <v>31</v>
      </c>
      <c r="C45" s="4"/>
      <c r="D45" s="4"/>
      <c r="E45" s="4"/>
      <c r="F45" s="4"/>
      <c r="G45" s="4"/>
      <c r="H45" s="4"/>
      <c r="I45" s="4"/>
      <c r="J45" s="4"/>
      <c r="K45" s="46"/>
      <c r="L45" s="45"/>
      <c r="M45" s="35">
        <f>C45*0+D45*14+E45*0+F45*0+G45*10+H45*0+I45*0+J45*0+K45*0+L45*0</f>
        <v>0</v>
      </c>
      <c r="N45" s="62"/>
    </row>
    <row r="46" spans="1:14" ht="15" customHeight="1" x14ac:dyDescent="0.3">
      <c r="A46" s="114"/>
      <c r="B46" s="100" t="s">
        <v>17</v>
      </c>
      <c r="C46" s="68"/>
      <c r="D46" s="69"/>
      <c r="E46" s="69"/>
      <c r="F46" s="69"/>
      <c r="G46" s="69"/>
      <c r="H46" s="69"/>
      <c r="I46" s="69"/>
      <c r="J46" s="69"/>
      <c r="K46" s="69"/>
      <c r="L46" s="70"/>
      <c r="M46" s="87"/>
      <c r="N46" s="62"/>
    </row>
    <row r="47" spans="1:14" x14ac:dyDescent="0.3">
      <c r="A47" s="114"/>
      <c r="B47" s="101"/>
      <c r="C47" s="105"/>
      <c r="D47" s="106"/>
      <c r="E47" s="106"/>
      <c r="F47" s="106"/>
      <c r="G47" s="106"/>
      <c r="H47" s="106"/>
      <c r="I47" s="106"/>
      <c r="J47" s="106"/>
      <c r="K47" s="106"/>
      <c r="L47" s="107"/>
      <c r="M47" s="88"/>
      <c r="N47" s="62"/>
    </row>
    <row r="48" spans="1:14" ht="15" thickBot="1" x14ac:dyDescent="0.35">
      <c r="A48" s="115"/>
      <c r="B48" s="12" t="s">
        <v>18</v>
      </c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89"/>
      <c r="N48" s="86"/>
    </row>
    <row r="49" spans="1:14" ht="18.75" customHeight="1" x14ac:dyDescent="0.35">
      <c r="A49" s="95" t="s">
        <v>1</v>
      </c>
      <c r="B49" s="56" t="s">
        <v>2</v>
      </c>
      <c r="C49" s="58" t="s">
        <v>3</v>
      </c>
      <c r="D49" s="59"/>
      <c r="E49" s="59"/>
      <c r="F49" s="59"/>
      <c r="G49" s="59"/>
      <c r="H49" s="59"/>
      <c r="I49" s="59"/>
      <c r="J49" s="59"/>
      <c r="K49" s="59"/>
      <c r="L49" s="59"/>
      <c r="M49" s="90" t="s">
        <v>4</v>
      </c>
      <c r="N49" s="61" t="s">
        <v>35</v>
      </c>
    </row>
    <row r="50" spans="1:14" ht="72" x14ac:dyDescent="0.3">
      <c r="A50" s="96"/>
      <c r="B50" s="57"/>
      <c r="C50" s="7" t="s">
        <v>19</v>
      </c>
      <c r="D50" s="7" t="s">
        <v>5</v>
      </c>
      <c r="E50" s="4" t="s">
        <v>6</v>
      </c>
      <c r="F50" s="4" t="s">
        <v>7</v>
      </c>
      <c r="G50" s="4" t="s">
        <v>8</v>
      </c>
      <c r="H50" s="4" t="s">
        <v>9</v>
      </c>
      <c r="I50" s="4" t="s">
        <v>10</v>
      </c>
      <c r="J50" s="4" t="s">
        <v>11</v>
      </c>
      <c r="K50" s="4" t="s">
        <v>12</v>
      </c>
      <c r="L50" s="31" t="s">
        <v>13</v>
      </c>
      <c r="M50" s="91"/>
      <c r="N50" s="62"/>
    </row>
    <row r="51" spans="1:14" ht="15" customHeight="1" x14ac:dyDescent="0.3">
      <c r="A51" s="108">
        <v>41475</v>
      </c>
      <c r="B51" s="20" t="s">
        <v>14</v>
      </c>
      <c r="C51" s="4"/>
      <c r="D51" s="4"/>
      <c r="E51" s="4"/>
      <c r="F51" s="4"/>
      <c r="G51" s="4"/>
      <c r="H51" s="4"/>
      <c r="I51" s="4"/>
      <c r="J51" s="4"/>
      <c r="K51" s="4"/>
      <c r="L51" s="31"/>
      <c r="M51" s="35">
        <f>C51*1+D51*5+E51*1+F51*1.5+G51*1.5+H51*0.5+I51*2.5+J51*5+K51*1.5+L51*2</f>
        <v>0</v>
      </c>
      <c r="N51" s="62">
        <f>SUM(M51:M57)</f>
        <v>0</v>
      </c>
    </row>
    <row r="52" spans="1:14" x14ac:dyDescent="0.3">
      <c r="A52" s="109"/>
      <c r="B52" s="21" t="s">
        <v>15</v>
      </c>
      <c r="C52" s="23"/>
      <c r="D52" s="23"/>
      <c r="E52" s="23"/>
      <c r="F52" s="23"/>
      <c r="G52" s="23"/>
      <c r="H52" s="23"/>
      <c r="I52" s="23"/>
      <c r="J52" s="23"/>
      <c r="K52" s="23"/>
      <c r="L52" s="24"/>
      <c r="M52" s="35">
        <f>C52*2+D52*5+E52*0+F52*0+G52*4+H52*0+I52*0+J52*0+K52*0+L52*0</f>
        <v>0</v>
      </c>
      <c r="N52" s="62"/>
    </row>
    <row r="53" spans="1:14" x14ac:dyDescent="0.3">
      <c r="A53" s="109"/>
      <c r="B53" s="22" t="s">
        <v>16</v>
      </c>
      <c r="C53" s="9"/>
      <c r="D53" s="9"/>
      <c r="E53" s="17"/>
      <c r="F53" s="9"/>
      <c r="G53" s="9"/>
      <c r="H53" s="9"/>
      <c r="I53" s="9"/>
      <c r="J53" s="9"/>
      <c r="K53" s="9"/>
      <c r="L53" s="19"/>
      <c r="M53" s="35">
        <f>C53*3+D53*5+E53*0+F53*0+G53*8+H53*0+I53*0+J53*0+K53*0+L53*0</f>
        <v>0</v>
      </c>
      <c r="N53" s="62"/>
    </row>
    <row r="54" spans="1:14" x14ac:dyDescent="0.3">
      <c r="A54" s="109"/>
      <c r="B54" s="20" t="s">
        <v>31</v>
      </c>
      <c r="C54" s="4"/>
      <c r="D54" s="4"/>
      <c r="E54" s="4"/>
      <c r="F54" s="4"/>
      <c r="G54" s="4"/>
      <c r="H54" s="4"/>
      <c r="I54" s="4"/>
      <c r="J54" s="4"/>
      <c r="K54" s="32"/>
      <c r="L54" s="31"/>
      <c r="M54" s="35">
        <f>C54*0+D54*14+E54*0+F54*0+G54*10+H54*0+I54*0+J54*0+K54*0+L54*0</f>
        <v>0</v>
      </c>
      <c r="N54" s="62"/>
    </row>
    <row r="55" spans="1:14" x14ac:dyDescent="0.3">
      <c r="A55" s="109"/>
      <c r="B55" s="100" t="s">
        <v>17</v>
      </c>
      <c r="C55" s="102"/>
      <c r="D55" s="103"/>
      <c r="E55" s="103"/>
      <c r="F55" s="103"/>
      <c r="G55" s="103"/>
      <c r="H55" s="103"/>
      <c r="I55" s="103"/>
      <c r="J55" s="103"/>
      <c r="K55" s="103"/>
      <c r="L55" s="104"/>
      <c r="M55" s="87"/>
      <c r="N55" s="62"/>
    </row>
    <row r="56" spans="1:14" x14ac:dyDescent="0.3">
      <c r="A56" s="109"/>
      <c r="B56" s="101"/>
      <c r="C56" s="105"/>
      <c r="D56" s="106"/>
      <c r="E56" s="106"/>
      <c r="F56" s="106"/>
      <c r="G56" s="106"/>
      <c r="H56" s="106"/>
      <c r="I56" s="106"/>
      <c r="J56" s="106"/>
      <c r="K56" s="106"/>
      <c r="L56" s="107"/>
      <c r="M56" s="88"/>
      <c r="N56" s="62"/>
    </row>
    <row r="57" spans="1:14" ht="15" thickBot="1" x14ac:dyDescent="0.35">
      <c r="A57" s="110"/>
      <c r="B57" s="12" t="s">
        <v>18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89"/>
      <c r="N57" s="86"/>
    </row>
    <row r="58" spans="1:14" ht="18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4" ht="18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</row>
    <row r="60" spans="1:14" ht="18.600000000000001" thickBot="1" x14ac:dyDescent="0.3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1:14" ht="18.75" customHeight="1" x14ac:dyDescent="0.35">
      <c r="A61" s="95" t="s">
        <v>1</v>
      </c>
      <c r="B61" s="56" t="s">
        <v>2</v>
      </c>
      <c r="C61" s="58" t="s">
        <v>3</v>
      </c>
      <c r="D61" s="59"/>
      <c r="E61" s="59"/>
      <c r="F61" s="59"/>
      <c r="G61" s="59"/>
      <c r="H61" s="59"/>
      <c r="I61" s="59"/>
      <c r="J61" s="59"/>
      <c r="K61" s="59"/>
      <c r="L61" s="59"/>
      <c r="M61" s="90" t="s">
        <v>4</v>
      </c>
      <c r="N61" s="61" t="s">
        <v>35</v>
      </c>
    </row>
    <row r="62" spans="1:14" ht="72" x14ac:dyDescent="0.3">
      <c r="A62" s="96"/>
      <c r="B62" s="57"/>
      <c r="C62" s="7" t="s">
        <v>19</v>
      </c>
      <c r="D62" s="7" t="s">
        <v>5</v>
      </c>
      <c r="E62" s="4" t="s">
        <v>6</v>
      </c>
      <c r="F62" s="4" t="s">
        <v>7</v>
      </c>
      <c r="G62" s="4" t="s">
        <v>8</v>
      </c>
      <c r="H62" s="4" t="s">
        <v>9</v>
      </c>
      <c r="I62" s="4" t="s">
        <v>10</v>
      </c>
      <c r="J62" s="4" t="s">
        <v>11</v>
      </c>
      <c r="K62" s="4" t="s">
        <v>12</v>
      </c>
      <c r="L62" s="31" t="s">
        <v>13</v>
      </c>
      <c r="M62" s="91"/>
      <c r="N62" s="62"/>
    </row>
    <row r="63" spans="1:14" ht="15" customHeight="1" x14ac:dyDescent="0.3">
      <c r="A63" s="108">
        <v>41476</v>
      </c>
      <c r="B63" s="20" t="s">
        <v>14</v>
      </c>
      <c r="C63" s="4"/>
      <c r="D63" s="4"/>
      <c r="E63" s="4"/>
      <c r="F63" s="4"/>
      <c r="G63" s="4"/>
      <c r="H63" s="4"/>
      <c r="I63" s="4"/>
      <c r="J63" s="4"/>
      <c r="K63" s="4"/>
      <c r="L63" s="31"/>
      <c r="M63" s="35">
        <f>C63*1+D63*5+E63*1+F63*1.5+G63*1.5+H63*0.5+I63*2.5+J63*5+K63*1.5+L63*2</f>
        <v>0</v>
      </c>
      <c r="N63" s="62">
        <f>SUM(M63:M69)</f>
        <v>0</v>
      </c>
    </row>
    <row r="64" spans="1:14" x14ac:dyDescent="0.3">
      <c r="A64" s="109"/>
      <c r="B64" s="21" t="s">
        <v>15</v>
      </c>
      <c r="C64" s="23"/>
      <c r="D64" s="23"/>
      <c r="E64" s="23"/>
      <c r="F64" s="23"/>
      <c r="G64" s="23"/>
      <c r="H64" s="23"/>
      <c r="I64" s="23"/>
      <c r="J64" s="23"/>
      <c r="K64" s="23"/>
      <c r="L64" s="24"/>
      <c r="M64" s="35">
        <f>C64*2+D64*5+E64*0+F64*0+G64*4+H64*0+I64*0+J64*0+K64*0+L64*0</f>
        <v>0</v>
      </c>
      <c r="N64" s="62"/>
    </row>
    <row r="65" spans="1:14" x14ac:dyDescent="0.3">
      <c r="A65" s="109"/>
      <c r="B65" s="22" t="s">
        <v>16</v>
      </c>
      <c r="C65" s="9"/>
      <c r="D65" s="9"/>
      <c r="E65" s="17"/>
      <c r="F65" s="9"/>
      <c r="G65" s="9"/>
      <c r="H65" s="9"/>
      <c r="I65" s="9"/>
      <c r="J65" s="9"/>
      <c r="K65" s="9"/>
      <c r="L65" s="19"/>
      <c r="M65" s="35">
        <f>C65*3+D65*5+E65*0+F65*0+G65*8+H65*0+I65*0+J65*0+K65*0+L65*0</f>
        <v>0</v>
      </c>
      <c r="N65" s="62"/>
    </row>
    <row r="66" spans="1:14" x14ac:dyDescent="0.3">
      <c r="A66" s="109"/>
      <c r="B66" s="20" t="s">
        <v>31</v>
      </c>
      <c r="C66" s="4"/>
      <c r="D66" s="4"/>
      <c r="E66" s="4"/>
      <c r="F66" s="4"/>
      <c r="G66" s="4"/>
      <c r="H66" s="4"/>
      <c r="I66" s="4"/>
      <c r="J66" s="4"/>
      <c r="K66" s="32"/>
      <c r="L66" s="31"/>
      <c r="M66" s="35">
        <f>C66*0+D66*14+E66*0+F66*0+G66*10+H66*0+I66*0+J66*0+K66*0+L66*0</f>
        <v>0</v>
      </c>
      <c r="N66" s="62"/>
    </row>
    <row r="67" spans="1:14" ht="15" customHeight="1" x14ac:dyDescent="0.3">
      <c r="A67" s="109"/>
      <c r="B67" s="100" t="s">
        <v>17</v>
      </c>
      <c r="C67" s="102"/>
      <c r="D67" s="103"/>
      <c r="E67" s="103"/>
      <c r="F67" s="103"/>
      <c r="G67" s="103"/>
      <c r="H67" s="103"/>
      <c r="I67" s="103"/>
      <c r="J67" s="103"/>
      <c r="K67" s="103"/>
      <c r="L67" s="104"/>
      <c r="M67" s="87"/>
      <c r="N67" s="62"/>
    </row>
    <row r="68" spans="1:14" x14ac:dyDescent="0.3">
      <c r="A68" s="109"/>
      <c r="B68" s="101"/>
      <c r="C68" s="105"/>
      <c r="D68" s="106"/>
      <c r="E68" s="106"/>
      <c r="F68" s="106"/>
      <c r="G68" s="106"/>
      <c r="H68" s="106"/>
      <c r="I68" s="106"/>
      <c r="J68" s="106"/>
      <c r="K68" s="106"/>
      <c r="L68" s="107"/>
      <c r="M68" s="88"/>
      <c r="N68" s="62"/>
    </row>
    <row r="69" spans="1:14" ht="15" thickBot="1" x14ac:dyDescent="0.35">
      <c r="A69" s="110"/>
      <c r="B69" s="12" t="s">
        <v>18</v>
      </c>
      <c r="C69" s="33"/>
      <c r="D69" s="34"/>
      <c r="E69" s="34"/>
      <c r="F69" s="34"/>
      <c r="G69" s="34"/>
      <c r="H69" s="34"/>
      <c r="I69" s="34"/>
      <c r="J69" s="34"/>
      <c r="K69" s="34"/>
      <c r="L69" s="34"/>
      <c r="M69" s="89"/>
      <c r="N69" s="86"/>
    </row>
    <row r="70" spans="1:14" ht="18.75" customHeight="1" x14ac:dyDescent="0.35">
      <c r="A70" s="95" t="s">
        <v>1</v>
      </c>
      <c r="B70" s="56" t="s">
        <v>2</v>
      </c>
      <c r="C70" s="58" t="s">
        <v>3</v>
      </c>
      <c r="D70" s="59"/>
      <c r="E70" s="59"/>
      <c r="F70" s="59"/>
      <c r="G70" s="59"/>
      <c r="H70" s="59"/>
      <c r="I70" s="59"/>
      <c r="J70" s="59"/>
      <c r="K70" s="59"/>
      <c r="L70" s="59"/>
      <c r="M70" s="90" t="s">
        <v>4</v>
      </c>
      <c r="N70" s="61" t="s">
        <v>35</v>
      </c>
    </row>
    <row r="71" spans="1:14" ht="72" x14ac:dyDescent="0.3">
      <c r="A71" s="96"/>
      <c r="B71" s="57"/>
      <c r="C71" s="7" t="s">
        <v>19</v>
      </c>
      <c r="D71" s="7" t="s">
        <v>5</v>
      </c>
      <c r="E71" s="4" t="s">
        <v>6</v>
      </c>
      <c r="F71" s="4" t="s">
        <v>7</v>
      </c>
      <c r="G71" s="4" t="s">
        <v>8</v>
      </c>
      <c r="H71" s="4" t="s">
        <v>9</v>
      </c>
      <c r="I71" s="4" t="s">
        <v>10</v>
      </c>
      <c r="J71" s="4" t="s">
        <v>11</v>
      </c>
      <c r="K71" s="4" t="s">
        <v>12</v>
      </c>
      <c r="L71" s="31" t="s">
        <v>13</v>
      </c>
      <c r="M71" s="91"/>
      <c r="N71" s="62"/>
    </row>
    <row r="72" spans="1:14" ht="15" customHeight="1" x14ac:dyDescent="0.3">
      <c r="A72" s="108">
        <v>41479</v>
      </c>
      <c r="B72" s="20" t="s">
        <v>14</v>
      </c>
      <c r="C72" s="4"/>
      <c r="D72" s="4"/>
      <c r="E72" s="4"/>
      <c r="F72" s="4"/>
      <c r="G72" s="4"/>
      <c r="H72" s="4"/>
      <c r="I72" s="4"/>
      <c r="J72" s="4"/>
      <c r="K72" s="4"/>
      <c r="L72" s="31"/>
      <c r="M72" s="35">
        <f>C72*1+D72*5+E72*1+F72*1.5+G72*1.5+H72*0.5+I72*2.5+J72*5+K72*1.5+L72*2</f>
        <v>0</v>
      </c>
      <c r="N72" s="62">
        <f>SUM(M72:M78)</f>
        <v>0</v>
      </c>
    </row>
    <row r="73" spans="1:14" x14ac:dyDescent="0.3">
      <c r="A73" s="109"/>
      <c r="B73" s="21" t="s">
        <v>15</v>
      </c>
      <c r="C73" s="23"/>
      <c r="D73" s="23"/>
      <c r="E73" s="23"/>
      <c r="F73" s="23"/>
      <c r="G73" s="23"/>
      <c r="H73" s="23"/>
      <c r="I73" s="23"/>
      <c r="J73" s="23"/>
      <c r="K73" s="23"/>
      <c r="L73" s="24"/>
      <c r="M73" s="35">
        <f>C73*2+D73*5+E73*0+F73*0+G73*4+H73*0+I73*0+J73*0+K73*0+L73*0</f>
        <v>0</v>
      </c>
      <c r="N73" s="62"/>
    </row>
    <row r="74" spans="1:14" x14ac:dyDescent="0.3">
      <c r="A74" s="109"/>
      <c r="B74" s="22" t="s">
        <v>16</v>
      </c>
      <c r="C74" s="9"/>
      <c r="D74" s="9"/>
      <c r="E74" s="17"/>
      <c r="F74" s="9"/>
      <c r="G74" s="9"/>
      <c r="H74" s="9"/>
      <c r="I74" s="9"/>
      <c r="J74" s="9"/>
      <c r="K74" s="9"/>
      <c r="L74" s="19"/>
      <c r="M74" s="35">
        <f>C74*3+D74*5+E74*0+F74*0+G74*8+H74*0+I74*0+J74*0+K74*0+L74*0</f>
        <v>0</v>
      </c>
      <c r="N74" s="62"/>
    </row>
    <row r="75" spans="1:14" x14ac:dyDescent="0.3">
      <c r="A75" s="109"/>
      <c r="B75" s="20" t="s">
        <v>31</v>
      </c>
      <c r="C75" s="4"/>
      <c r="D75" s="4"/>
      <c r="E75" s="4"/>
      <c r="F75" s="4"/>
      <c r="G75" s="4"/>
      <c r="H75" s="4"/>
      <c r="I75" s="4"/>
      <c r="J75" s="4"/>
      <c r="K75" s="32"/>
      <c r="L75" s="31"/>
      <c r="M75" s="35">
        <f>C75*0+D75*14+E75*0+F75*0+G75*10+H75*0+I75*0+J75*0+K75*0+L75*0</f>
        <v>0</v>
      </c>
      <c r="N75" s="62"/>
    </row>
    <row r="76" spans="1:14" x14ac:dyDescent="0.3">
      <c r="A76" s="109"/>
      <c r="B76" s="100" t="s">
        <v>17</v>
      </c>
      <c r="C76" s="102"/>
      <c r="D76" s="103"/>
      <c r="E76" s="103"/>
      <c r="F76" s="103"/>
      <c r="G76" s="103"/>
      <c r="H76" s="103"/>
      <c r="I76" s="103"/>
      <c r="J76" s="103"/>
      <c r="K76" s="103"/>
      <c r="L76" s="104"/>
      <c r="M76" s="87"/>
      <c r="N76" s="62"/>
    </row>
    <row r="77" spans="1:14" x14ac:dyDescent="0.3">
      <c r="A77" s="109"/>
      <c r="B77" s="101"/>
      <c r="C77" s="105"/>
      <c r="D77" s="106"/>
      <c r="E77" s="106"/>
      <c r="F77" s="106"/>
      <c r="G77" s="106"/>
      <c r="H77" s="106"/>
      <c r="I77" s="106"/>
      <c r="J77" s="106"/>
      <c r="K77" s="106"/>
      <c r="L77" s="107"/>
      <c r="M77" s="88"/>
      <c r="N77" s="62"/>
    </row>
    <row r="78" spans="1:14" ht="15" thickBot="1" x14ac:dyDescent="0.35">
      <c r="A78" s="110"/>
      <c r="B78" s="12" t="s">
        <v>18</v>
      </c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89"/>
      <c r="N78" s="86"/>
    </row>
    <row r="79" spans="1:14" ht="18.75" customHeight="1" x14ac:dyDescent="0.35">
      <c r="A79" s="95" t="s">
        <v>1</v>
      </c>
      <c r="B79" s="56" t="s">
        <v>2</v>
      </c>
      <c r="C79" s="58" t="s">
        <v>3</v>
      </c>
      <c r="D79" s="59"/>
      <c r="E79" s="59"/>
      <c r="F79" s="59"/>
      <c r="G79" s="59"/>
      <c r="H79" s="59"/>
      <c r="I79" s="59"/>
      <c r="J79" s="59"/>
      <c r="K79" s="59"/>
      <c r="L79" s="59"/>
      <c r="M79" s="90" t="s">
        <v>4</v>
      </c>
      <c r="N79" s="61" t="s">
        <v>35</v>
      </c>
    </row>
    <row r="80" spans="1:14" ht="72" x14ac:dyDescent="0.3">
      <c r="A80" s="96"/>
      <c r="B80" s="57"/>
      <c r="C80" s="7" t="s">
        <v>19</v>
      </c>
      <c r="D80" s="7" t="s">
        <v>5</v>
      </c>
      <c r="E80" s="4" t="s">
        <v>6</v>
      </c>
      <c r="F80" s="4" t="s">
        <v>7</v>
      </c>
      <c r="G80" s="4" t="s">
        <v>8</v>
      </c>
      <c r="H80" s="4" t="s">
        <v>9</v>
      </c>
      <c r="I80" s="4" t="s">
        <v>10</v>
      </c>
      <c r="J80" s="4" t="s">
        <v>11</v>
      </c>
      <c r="K80" s="4" t="s">
        <v>12</v>
      </c>
      <c r="L80" s="31" t="s">
        <v>13</v>
      </c>
      <c r="M80" s="91"/>
      <c r="N80" s="62"/>
    </row>
    <row r="81" spans="1:14" ht="15" customHeight="1" x14ac:dyDescent="0.3">
      <c r="A81" s="108">
        <v>41443</v>
      </c>
      <c r="B81" s="20" t="s">
        <v>14</v>
      </c>
      <c r="C81" s="4"/>
      <c r="D81" s="4"/>
      <c r="E81" s="4"/>
      <c r="F81" s="4"/>
      <c r="G81" s="4"/>
      <c r="H81" s="4"/>
      <c r="I81" s="4"/>
      <c r="J81" s="4"/>
      <c r="K81" s="4"/>
      <c r="L81" s="31"/>
      <c r="M81" s="35">
        <f>C81*1+D81*5+E81*1+F81*1.5+G81*1.5+H81*0.5+I81*2.5+J81*5+K81*1.5+L81*2</f>
        <v>0</v>
      </c>
      <c r="N81" s="62">
        <f>SUM(M81:M87)</f>
        <v>0</v>
      </c>
    </row>
    <row r="82" spans="1:14" x14ac:dyDescent="0.3">
      <c r="A82" s="109"/>
      <c r="B82" s="21" t="s">
        <v>15</v>
      </c>
      <c r="C82" s="23"/>
      <c r="D82" s="23"/>
      <c r="E82" s="23"/>
      <c r="F82" s="23"/>
      <c r="G82" s="23"/>
      <c r="H82" s="23"/>
      <c r="I82" s="23"/>
      <c r="J82" s="23"/>
      <c r="K82" s="23"/>
      <c r="L82" s="24"/>
      <c r="M82" s="35">
        <f>C82*2+D82*5+E82*0+F82*0+G82*4+H82*0+I82*0+J82*0+K82*0+L82*0</f>
        <v>0</v>
      </c>
      <c r="N82" s="62"/>
    </row>
    <row r="83" spans="1:14" x14ac:dyDescent="0.3">
      <c r="A83" s="109"/>
      <c r="B83" s="22" t="s">
        <v>16</v>
      </c>
      <c r="C83" s="9"/>
      <c r="D83" s="9"/>
      <c r="E83" s="17"/>
      <c r="F83" s="9"/>
      <c r="G83" s="9"/>
      <c r="H83" s="9"/>
      <c r="I83" s="9"/>
      <c r="J83" s="9"/>
      <c r="K83" s="9"/>
      <c r="L83" s="19"/>
      <c r="M83" s="35">
        <f>C83*3+D83*5+E83*0+F83*0+G83*8+H83*0+I83*0+J83*0+K83*0+L83*0</f>
        <v>0</v>
      </c>
      <c r="N83" s="62"/>
    </row>
    <row r="84" spans="1:14" x14ac:dyDescent="0.3">
      <c r="A84" s="109"/>
      <c r="B84" s="20" t="s">
        <v>31</v>
      </c>
      <c r="C84" s="4"/>
      <c r="D84" s="4"/>
      <c r="E84" s="4"/>
      <c r="F84" s="4"/>
      <c r="G84" s="4"/>
      <c r="H84" s="4"/>
      <c r="I84" s="4"/>
      <c r="J84" s="4"/>
      <c r="K84" s="32"/>
      <c r="L84" s="31"/>
      <c r="M84" s="35">
        <f>C84*0+D84*14+E84*0+F84*0+G84*10+H84*0+I84*0+J84*0+K84*0+L84*0</f>
        <v>0</v>
      </c>
      <c r="N84" s="62"/>
    </row>
    <row r="85" spans="1:14" ht="15" customHeight="1" x14ac:dyDescent="0.3">
      <c r="A85" s="109"/>
      <c r="B85" s="100" t="s">
        <v>17</v>
      </c>
      <c r="C85" s="102"/>
      <c r="D85" s="103"/>
      <c r="E85" s="103"/>
      <c r="F85" s="103"/>
      <c r="G85" s="103"/>
      <c r="H85" s="103"/>
      <c r="I85" s="103"/>
      <c r="J85" s="103"/>
      <c r="K85" s="103"/>
      <c r="L85" s="104"/>
      <c r="M85" s="87"/>
      <c r="N85" s="62"/>
    </row>
    <row r="86" spans="1:14" x14ac:dyDescent="0.3">
      <c r="A86" s="109"/>
      <c r="B86" s="101"/>
      <c r="C86" s="105"/>
      <c r="D86" s="106"/>
      <c r="E86" s="106"/>
      <c r="F86" s="106"/>
      <c r="G86" s="106"/>
      <c r="H86" s="106"/>
      <c r="I86" s="106"/>
      <c r="J86" s="106"/>
      <c r="K86" s="106"/>
      <c r="L86" s="107"/>
      <c r="M86" s="88"/>
      <c r="N86" s="62"/>
    </row>
    <row r="87" spans="1:14" ht="15" thickBot="1" x14ac:dyDescent="0.35">
      <c r="A87" s="110"/>
      <c r="B87" s="12" t="s">
        <v>18</v>
      </c>
      <c r="C87" s="33"/>
      <c r="D87" s="34"/>
      <c r="E87" s="34"/>
      <c r="F87" s="34"/>
      <c r="G87" s="34"/>
      <c r="H87" s="34"/>
      <c r="I87" s="34"/>
      <c r="J87" s="34"/>
      <c r="K87" s="34"/>
      <c r="L87" s="34"/>
      <c r="M87" s="89"/>
      <c r="N87" s="86"/>
    </row>
    <row r="91" spans="1:14" ht="15" thickBot="1" x14ac:dyDescent="0.35"/>
    <row r="92" spans="1:14" ht="18.75" customHeight="1" x14ac:dyDescent="0.35">
      <c r="A92" s="95" t="s">
        <v>1</v>
      </c>
      <c r="B92" s="56" t="s">
        <v>2</v>
      </c>
      <c r="C92" s="58" t="s">
        <v>3</v>
      </c>
      <c r="D92" s="59"/>
      <c r="E92" s="59"/>
      <c r="F92" s="59"/>
      <c r="G92" s="59"/>
      <c r="H92" s="59"/>
      <c r="I92" s="59"/>
      <c r="J92" s="59"/>
      <c r="K92" s="59"/>
      <c r="L92" s="59"/>
      <c r="M92" s="90" t="s">
        <v>4</v>
      </c>
      <c r="N92" s="61" t="s">
        <v>35</v>
      </c>
    </row>
    <row r="93" spans="1:14" ht="72" x14ac:dyDescent="0.3">
      <c r="A93" s="96"/>
      <c r="B93" s="57"/>
      <c r="C93" s="7" t="s">
        <v>19</v>
      </c>
      <c r="D93" s="7" t="s">
        <v>5</v>
      </c>
      <c r="E93" s="4" t="s">
        <v>6</v>
      </c>
      <c r="F93" s="4" t="s">
        <v>7</v>
      </c>
      <c r="G93" s="4" t="s">
        <v>8</v>
      </c>
      <c r="H93" s="4" t="s">
        <v>9</v>
      </c>
      <c r="I93" s="4" t="s">
        <v>10</v>
      </c>
      <c r="J93" s="4" t="s">
        <v>11</v>
      </c>
      <c r="K93" s="4" t="s">
        <v>12</v>
      </c>
      <c r="L93" s="31" t="s">
        <v>13</v>
      </c>
      <c r="M93" s="91"/>
      <c r="N93" s="62"/>
    </row>
    <row r="94" spans="1:14" ht="15" customHeight="1" x14ac:dyDescent="0.3">
      <c r="A94" s="108">
        <v>41444</v>
      </c>
      <c r="B94" s="20" t="s">
        <v>14</v>
      </c>
      <c r="C94" s="4"/>
      <c r="D94" s="4"/>
      <c r="E94" s="4"/>
      <c r="F94" s="4"/>
      <c r="G94" s="4"/>
      <c r="H94" s="4"/>
      <c r="I94" s="4"/>
      <c r="J94" s="4"/>
      <c r="K94" s="4"/>
      <c r="L94" s="31"/>
      <c r="M94" s="35">
        <f>C94*1+D94*5+E94*1+F94*1.5+G94*1.5+H94*0.5+I94*2.5+J94*5+K94*1.5+L94*2</f>
        <v>0</v>
      </c>
      <c r="N94" s="62">
        <f>SUM(M94:M100)</f>
        <v>0</v>
      </c>
    </row>
    <row r="95" spans="1:14" x14ac:dyDescent="0.3">
      <c r="A95" s="109"/>
      <c r="B95" s="21" t="s">
        <v>15</v>
      </c>
      <c r="C95" s="23"/>
      <c r="D95" s="23"/>
      <c r="E95" s="23"/>
      <c r="F95" s="23"/>
      <c r="G95" s="23"/>
      <c r="H95" s="23"/>
      <c r="I95" s="23"/>
      <c r="J95" s="23"/>
      <c r="K95" s="23"/>
      <c r="L95" s="24"/>
      <c r="M95" s="35">
        <f>C95*2+D95*5+E95*0+F95*0+G95*4+H95*0+I95*0+J95*0+K95*0+L95*0</f>
        <v>0</v>
      </c>
      <c r="N95" s="62"/>
    </row>
    <row r="96" spans="1:14" x14ac:dyDescent="0.3">
      <c r="A96" s="109"/>
      <c r="B96" s="22" t="s">
        <v>16</v>
      </c>
      <c r="C96" s="9"/>
      <c r="D96" s="9"/>
      <c r="E96" s="17"/>
      <c r="F96" s="9"/>
      <c r="G96" s="9"/>
      <c r="H96" s="9"/>
      <c r="I96" s="9"/>
      <c r="J96" s="9"/>
      <c r="K96" s="9"/>
      <c r="L96" s="19"/>
      <c r="M96" s="35">
        <f>C96*3+D96*5+E96*0+F96*0+G96*8+H96*0+I96*0+J96*0+K96*0+L96*0</f>
        <v>0</v>
      </c>
      <c r="N96" s="62"/>
    </row>
    <row r="97" spans="1:14" x14ac:dyDescent="0.3">
      <c r="A97" s="109"/>
      <c r="B97" s="20" t="s">
        <v>31</v>
      </c>
      <c r="C97" s="4"/>
      <c r="D97" s="4"/>
      <c r="E97" s="4"/>
      <c r="F97" s="4"/>
      <c r="G97" s="4"/>
      <c r="H97" s="4"/>
      <c r="I97" s="4"/>
      <c r="J97" s="4"/>
      <c r="K97" s="32"/>
      <c r="L97" s="31"/>
      <c r="M97" s="35">
        <f>C97*0+D97*14+E97*0+F97*0+G97*10+H97*0+I97*0+J97*0+K97*0+L97*0</f>
        <v>0</v>
      </c>
      <c r="N97" s="62"/>
    </row>
    <row r="98" spans="1:14" ht="15" customHeight="1" x14ac:dyDescent="0.3">
      <c r="A98" s="109"/>
      <c r="B98" s="100" t="s">
        <v>17</v>
      </c>
      <c r="C98" s="102"/>
      <c r="D98" s="103"/>
      <c r="E98" s="103"/>
      <c r="F98" s="103"/>
      <c r="G98" s="103"/>
      <c r="H98" s="103"/>
      <c r="I98" s="103"/>
      <c r="J98" s="103"/>
      <c r="K98" s="103"/>
      <c r="L98" s="104"/>
      <c r="M98" s="87"/>
      <c r="N98" s="62"/>
    </row>
    <row r="99" spans="1:14" x14ac:dyDescent="0.3">
      <c r="A99" s="109"/>
      <c r="B99" s="101"/>
      <c r="C99" s="105"/>
      <c r="D99" s="106"/>
      <c r="E99" s="106"/>
      <c r="F99" s="106"/>
      <c r="G99" s="106"/>
      <c r="H99" s="106"/>
      <c r="I99" s="106"/>
      <c r="J99" s="106"/>
      <c r="K99" s="106"/>
      <c r="L99" s="107"/>
      <c r="M99" s="88"/>
      <c r="N99" s="62"/>
    </row>
    <row r="100" spans="1:14" ht="15" thickBot="1" x14ac:dyDescent="0.35">
      <c r="A100" s="110"/>
      <c r="B100" s="12" t="s">
        <v>18</v>
      </c>
      <c r="C100" s="33"/>
      <c r="D100" s="34"/>
      <c r="E100" s="34"/>
      <c r="F100" s="34"/>
      <c r="G100" s="34"/>
      <c r="H100" s="34"/>
      <c r="I100" s="34"/>
      <c r="J100" s="34"/>
      <c r="K100" s="34"/>
      <c r="L100" s="34"/>
      <c r="M100" s="89"/>
      <c r="N100" s="86"/>
    </row>
    <row r="101" spans="1:14" ht="18.75" customHeight="1" x14ac:dyDescent="0.35">
      <c r="A101" s="95" t="s">
        <v>1</v>
      </c>
      <c r="B101" s="56" t="s">
        <v>2</v>
      </c>
      <c r="C101" s="58" t="s">
        <v>3</v>
      </c>
      <c r="D101" s="59"/>
      <c r="E101" s="59"/>
      <c r="F101" s="59"/>
      <c r="G101" s="59"/>
      <c r="H101" s="59"/>
      <c r="I101" s="59"/>
      <c r="J101" s="59"/>
      <c r="K101" s="59"/>
      <c r="L101" s="59"/>
      <c r="M101" s="90" t="s">
        <v>4</v>
      </c>
      <c r="N101" s="61" t="s">
        <v>35</v>
      </c>
    </row>
    <row r="102" spans="1:14" ht="72" x14ac:dyDescent="0.3">
      <c r="A102" s="96"/>
      <c r="B102" s="57"/>
      <c r="C102" s="7" t="s">
        <v>19</v>
      </c>
      <c r="D102" s="7" t="s">
        <v>5</v>
      </c>
      <c r="E102" s="4" t="s">
        <v>6</v>
      </c>
      <c r="F102" s="4" t="s">
        <v>7</v>
      </c>
      <c r="G102" s="4" t="s">
        <v>8</v>
      </c>
      <c r="H102" s="4" t="s">
        <v>9</v>
      </c>
      <c r="I102" s="4" t="s">
        <v>10</v>
      </c>
      <c r="J102" s="4" t="s">
        <v>11</v>
      </c>
      <c r="K102" s="4" t="s">
        <v>12</v>
      </c>
      <c r="L102" s="31" t="s">
        <v>13</v>
      </c>
      <c r="M102" s="91"/>
      <c r="N102" s="62"/>
    </row>
    <row r="103" spans="1:14" ht="15" customHeight="1" x14ac:dyDescent="0.3">
      <c r="A103" s="97">
        <v>41447</v>
      </c>
      <c r="B103" s="20" t="s">
        <v>14</v>
      </c>
      <c r="C103" s="4"/>
      <c r="D103" s="4"/>
      <c r="E103" s="4"/>
      <c r="F103" s="4"/>
      <c r="G103" s="4"/>
      <c r="H103" s="4"/>
      <c r="I103" s="4"/>
      <c r="J103" s="4"/>
      <c r="K103" s="4"/>
      <c r="L103" s="31"/>
      <c r="M103" s="35">
        <f>C103*1+D103*5+E103*1+F103*1.5+G103*1.5+H103*0.5+I103*2.5+J103*5+K103*1.5+L103*2</f>
        <v>0</v>
      </c>
      <c r="N103" s="62">
        <f>SUM(M103:M109)</f>
        <v>0</v>
      </c>
    </row>
    <row r="104" spans="1:14" x14ac:dyDescent="0.3">
      <c r="A104" s="98"/>
      <c r="B104" s="21" t="s">
        <v>15</v>
      </c>
      <c r="C104" s="23"/>
      <c r="D104" s="23"/>
      <c r="E104" s="23"/>
      <c r="F104" s="23"/>
      <c r="G104" s="23"/>
      <c r="H104" s="23"/>
      <c r="I104" s="23"/>
      <c r="J104" s="23"/>
      <c r="K104" s="23"/>
      <c r="L104" s="24"/>
      <c r="M104" s="35">
        <f>C104*2+D104*5+E104*0+F104*0+G104*4+H104*0+I104*0+J104*0+K104*0+L104*0</f>
        <v>0</v>
      </c>
      <c r="N104" s="62"/>
    </row>
    <row r="105" spans="1:14" x14ac:dyDescent="0.3">
      <c r="A105" s="98"/>
      <c r="B105" s="22" t="s">
        <v>16</v>
      </c>
      <c r="C105" s="9"/>
      <c r="D105" s="9"/>
      <c r="E105" s="17"/>
      <c r="F105" s="9"/>
      <c r="G105" s="9"/>
      <c r="H105" s="9"/>
      <c r="I105" s="9"/>
      <c r="J105" s="9"/>
      <c r="K105" s="9"/>
      <c r="L105" s="19"/>
      <c r="M105" s="35">
        <f>C105*3+D105*5+E105*0+F105*0+G105*8+H105*0+I105*0+J105*0+K105*0+L105*0</f>
        <v>0</v>
      </c>
      <c r="N105" s="62"/>
    </row>
    <row r="106" spans="1:14" x14ac:dyDescent="0.3">
      <c r="A106" s="98"/>
      <c r="B106" s="20" t="s">
        <v>31</v>
      </c>
      <c r="C106" s="4"/>
      <c r="D106" s="4"/>
      <c r="E106" s="4"/>
      <c r="F106" s="4"/>
      <c r="G106" s="4"/>
      <c r="H106" s="4"/>
      <c r="I106" s="4"/>
      <c r="J106" s="4"/>
      <c r="K106" s="32"/>
      <c r="L106" s="31"/>
      <c r="M106" s="35">
        <f>C106*0+D106*14+E106*0+F106*0+G106*10+H106*0+I106*0+J106*0+K106*0+L106*0</f>
        <v>0</v>
      </c>
      <c r="N106" s="62"/>
    </row>
    <row r="107" spans="1:14" ht="15" customHeight="1" x14ac:dyDescent="0.3">
      <c r="A107" s="98"/>
      <c r="B107" s="100" t="s">
        <v>17</v>
      </c>
      <c r="C107" s="102" t="s">
        <v>54</v>
      </c>
      <c r="D107" s="103"/>
      <c r="E107" s="103"/>
      <c r="F107" s="103"/>
      <c r="G107" s="103"/>
      <c r="H107" s="103"/>
      <c r="I107" s="103"/>
      <c r="J107" s="103"/>
      <c r="K107" s="103"/>
      <c r="L107" s="104"/>
      <c r="M107" s="87"/>
      <c r="N107" s="62"/>
    </row>
    <row r="108" spans="1:14" x14ac:dyDescent="0.3">
      <c r="A108" s="98"/>
      <c r="B108" s="101"/>
      <c r="C108" s="105"/>
      <c r="D108" s="106"/>
      <c r="E108" s="106"/>
      <c r="F108" s="106"/>
      <c r="G108" s="106"/>
      <c r="H108" s="106"/>
      <c r="I108" s="106"/>
      <c r="J108" s="106"/>
      <c r="K108" s="106"/>
      <c r="L108" s="107"/>
      <c r="M108" s="88"/>
      <c r="N108" s="62"/>
    </row>
    <row r="109" spans="1:14" ht="15" thickBot="1" x14ac:dyDescent="0.35">
      <c r="A109" s="99"/>
      <c r="B109" s="12" t="s">
        <v>18</v>
      </c>
      <c r="C109" s="33"/>
      <c r="D109" s="34"/>
      <c r="E109" s="34"/>
      <c r="F109" s="34"/>
      <c r="G109" s="34"/>
      <c r="H109" s="34"/>
      <c r="I109" s="34"/>
      <c r="J109" s="34"/>
      <c r="K109" s="34"/>
      <c r="L109" s="34"/>
      <c r="M109" s="89"/>
      <c r="N109" s="86"/>
    </row>
    <row r="110" spans="1:14" ht="18.75" customHeight="1" x14ac:dyDescent="0.35">
      <c r="A110" s="95" t="s">
        <v>1</v>
      </c>
      <c r="B110" s="56" t="s">
        <v>2</v>
      </c>
      <c r="C110" s="58" t="s">
        <v>3</v>
      </c>
      <c r="D110" s="59"/>
      <c r="E110" s="59"/>
      <c r="F110" s="59"/>
      <c r="G110" s="59"/>
      <c r="H110" s="59"/>
      <c r="I110" s="59"/>
      <c r="J110" s="59"/>
      <c r="K110" s="59"/>
      <c r="L110" s="59"/>
      <c r="M110" s="90" t="s">
        <v>4</v>
      </c>
      <c r="N110" s="61" t="s">
        <v>35</v>
      </c>
    </row>
    <row r="111" spans="1:14" ht="72" x14ac:dyDescent="0.3">
      <c r="A111" s="96"/>
      <c r="B111" s="57"/>
      <c r="C111" s="7" t="s">
        <v>19</v>
      </c>
      <c r="D111" s="7" t="s">
        <v>5</v>
      </c>
      <c r="E111" s="4" t="s">
        <v>6</v>
      </c>
      <c r="F111" s="4" t="s">
        <v>7</v>
      </c>
      <c r="G111" s="4" t="s">
        <v>8</v>
      </c>
      <c r="H111" s="4" t="s">
        <v>9</v>
      </c>
      <c r="I111" s="4" t="s">
        <v>10</v>
      </c>
      <c r="J111" s="4" t="s">
        <v>11</v>
      </c>
      <c r="K111" s="4" t="s">
        <v>12</v>
      </c>
      <c r="L111" s="31" t="s">
        <v>13</v>
      </c>
      <c r="M111" s="91"/>
      <c r="N111" s="62"/>
    </row>
    <row r="112" spans="1:14" ht="15" customHeight="1" x14ac:dyDescent="0.3">
      <c r="A112" s="108">
        <v>41448</v>
      </c>
      <c r="B112" s="20" t="s">
        <v>14</v>
      </c>
      <c r="C112" s="4"/>
      <c r="D112" s="4"/>
      <c r="E112" s="4"/>
      <c r="F112" s="4"/>
      <c r="G112" s="4"/>
      <c r="H112" s="4"/>
      <c r="I112" s="4"/>
      <c r="J112" s="4"/>
      <c r="K112" s="4"/>
      <c r="L112" s="31"/>
      <c r="M112" s="35">
        <f>C112*1+D112*5+E112*1+F112*1.5+G112*1.5+H112*0.5+I112*2.5+J112*5+K112*1.5+L112*2</f>
        <v>0</v>
      </c>
      <c r="N112" s="62">
        <f>SUM(M112:M118)</f>
        <v>0</v>
      </c>
    </row>
    <row r="113" spans="1:14" x14ac:dyDescent="0.3">
      <c r="A113" s="109"/>
      <c r="B113" s="21" t="s">
        <v>15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4"/>
      <c r="M113" s="35">
        <f>C113*2+D113*5+E113*0+F113*0+G113*4+H113*0+I113*0+J113*0+K113*0+L113*0</f>
        <v>0</v>
      </c>
      <c r="N113" s="62"/>
    </row>
    <row r="114" spans="1:14" x14ac:dyDescent="0.3">
      <c r="A114" s="109"/>
      <c r="B114" s="22" t="s">
        <v>16</v>
      </c>
      <c r="C114" s="9"/>
      <c r="D114" s="9"/>
      <c r="E114" s="17"/>
      <c r="F114" s="9"/>
      <c r="G114" s="9"/>
      <c r="H114" s="9"/>
      <c r="I114" s="9"/>
      <c r="J114" s="9"/>
      <c r="K114" s="9"/>
      <c r="L114" s="19"/>
      <c r="M114" s="35">
        <f>C114*3+D114*5+E114*0+F114*0+G114*8+H114*0+I114*0+J114*0+K114*0+L114*0</f>
        <v>0</v>
      </c>
      <c r="N114" s="62"/>
    </row>
    <row r="115" spans="1:14" x14ac:dyDescent="0.3">
      <c r="A115" s="109"/>
      <c r="B115" s="20" t="s">
        <v>31</v>
      </c>
      <c r="C115" s="4"/>
      <c r="D115" s="4"/>
      <c r="E115" s="4"/>
      <c r="F115" s="4"/>
      <c r="G115" s="4"/>
      <c r="H115" s="4"/>
      <c r="I115" s="4"/>
      <c r="J115" s="4"/>
      <c r="K115" s="32"/>
      <c r="L115" s="31"/>
      <c r="M115" s="35">
        <f>C115*0+D115*14+E115*0+F115*0+G115*10+H115*0+I115*0+J115*0+K115*0+L115*0</f>
        <v>0</v>
      </c>
      <c r="N115" s="62"/>
    </row>
    <row r="116" spans="1:14" x14ac:dyDescent="0.3">
      <c r="A116" s="109"/>
      <c r="B116" s="100" t="s">
        <v>17</v>
      </c>
      <c r="C116" s="102"/>
      <c r="D116" s="103"/>
      <c r="E116" s="103"/>
      <c r="F116" s="103"/>
      <c r="G116" s="103"/>
      <c r="H116" s="103"/>
      <c r="I116" s="103"/>
      <c r="J116" s="103"/>
      <c r="K116" s="103"/>
      <c r="L116" s="104"/>
      <c r="M116" s="87"/>
      <c r="N116" s="62"/>
    </row>
    <row r="117" spans="1:14" x14ac:dyDescent="0.3">
      <c r="A117" s="109"/>
      <c r="B117" s="101"/>
      <c r="C117" s="105"/>
      <c r="D117" s="106"/>
      <c r="E117" s="106"/>
      <c r="F117" s="106"/>
      <c r="G117" s="106"/>
      <c r="H117" s="106"/>
      <c r="I117" s="106"/>
      <c r="J117" s="106"/>
      <c r="K117" s="106"/>
      <c r="L117" s="107"/>
      <c r="M117" s="88"/>
      <c r="N117" s="62"/>
    </row>
    <row r="118" spans="1:14" ht="15" thickBot="1" x14ac:dyDescent="0.35">
      <c r="A118" s="110"/>
      <c r="B118" s="12" t="s">
        <v>18</v>
      </c>
      <c r="C118" s="33"/>
      <c r="D118" s="34"/>
      <c r="E118" s="34"/>
      <c r="F118" s="34"/>
      <c r="G118" s="34"/>
      <c r="H118" s="34"/>
      <c r="I118" s="34"/>
      <c r="J118" s="34"/>
      <c r="K118" s="34"/>
      <c r="L118" s="34"/>
      <c r="M118" s="89"/>
      <c r="N118" s="86"/>
    </row>
    <row r="122" spans="1:14" ht="15" thickBot="1" x14ac:dyDescent="0.35"/>
    <row r="123" spans="1:14" ht="18.75" customHeight="1" x14ac:dyDescent="0.35">
      <c r="A123" s="95" t="s">
        <v>1</v>
      </c>
      <c r="B123" s="56" t="s">
        <v>2</v>
      </c>
      <c r="C123" s="58" t="s">
        <v>3</v>
      </c>
      <c r="D123" s="59"/>
      <c r="E123" s="59"/>
      <c r="F123" s="59"/>
      <c r="G123" s="59"/>
      <c r="H123" s="59"/>
      <c r="I123" s="59"/>
      <c r="J123" s="59"/>
      <c r="K123" s="59"/>
      <c r="L123" s="59"/>
      <c r="M123" s="90" t="s">
        <v>4</v>
      </c>
      <c r="N123" s="61" t="s">
        <v>35</v>
      </c>
    </row>
    <row r="124" spans="1:14" ht="72" x14ac:dyDescent="0.3">
      <c r="A124" s="96"/>
      <c r="B124" s="57"/>
      <c r="C124" s="7" t="s">
        <v>19</v>
      </c>
      <c r="D124" s="7" t="s">
        <v>5</v>
      </c>
      <c r="E124" s="4" t="s">
        <v>6</v>
      </c>
      <c r="F124" s="4" t="s">
        <v>7</v>
      </c>
      <c r="G124" s="4" t="s">
        <v>8</v>
      </c>
      <c r="H124" s="4" t="s">
        <v>9</v>
      </c>
      <c r="I124" s="4" t="s">
        <v>10</v>
      </c>
      <c r="J124" s="4" t="s">
        <v>11</v>
      </c>
      <c r="K124" s="4" t="s">
        <v>12</v>
      </c>
      <c r="L124" s="31" t="s">
        <v>13</v>
      </c>
      <c r="M124" s="91"/>
      <c r="N124" s="62"/>
    </row>
    <row r="125" spans="1:14" ht="15" customHeight="1" x14ac:dyDescent="0.3">
      <c r="A125" s="97">
        <v>41269</v>
      </c>
      <c r="B125" s="20" t="s">
        <v>14</v>
      </c>
      <c r="C125" s="4"/>
      <c r="D125" s="4"/>
      <c r="E125" s="4"/>
      <c r="F125" s="4"/>
      <c r="G125" s="4"/>
      <c r="H125" s="4"/>
      <c r="I125" s="4"/>
      <c r="J125" s="4"/>
      <c r="K125" s="4"/>
      <c r="L125" s="31"/>
      <c r="M125" s="35">
        <f>C125*1+D125*5+E125*1+F125*1.5+G125*1.5+H125*0.5+I125*2.5+J125*5+K125*1.5+L125*2</f>
        <v>0</v>
      </c>
      <c r="N125" s="62">
        <f>SUM(M125:M131)</f>
        <v>0</v>
      </c>
    </row>
    <row r="126" spans="1:14" x14ac:dyDescent="0.3">
      <c r="A126" s="98"/>
      <c r="B126" s="21" t="s">
        <v>15</v>
      </c>
      <c r="C126" s="23"/>
      <c r="D126" s="23"/>
      <c r="E126" s="23"/>
      <c r="F126" s="23"/>
      <c r="G126" s="23"/>
      <c r="H126" s="23"/>
      <c r="I126" s="23"/>
      <c r="J126" s="23"/>
      <c r="K126" s="23"/>
      <c r="L126" s="24"/>
      <c r="M126" s="35">
        <f>C126*2+D126*5+E126*0+F126*0+G126*4+H126*0+I126*0+J126*0+K126*0+L126*0</f>
        <v>0</v>
      </c>
      <c r="N126" s="62"/>
    </row>
    <row r="127" spans="1:14" x14ac:dyDescent="0.3">
      <c r="A127" s="98"/>
      <c r="B127" s="22" t="s">
        <v>16</v>
      </c>
      <c r="C127" s="9"/>
      <c r="D127" s="9"/>
      <c r="E127" s="17"/>
      <c r="F127" s="9"/>
      <c r="G127" s="9"/>
      <c r="H127" s="9"/>
      <c r="I127" s="9"/>
      <c r="J127" s="9"/>
      <c r="K127" s="9"/>
      <c r="L127" s="19"/>
      <c r="M127" s="35">
        <f>C127*3+D127*5+E127*0+F127*0+G127*8+H127*0+I127*0+J127*0+K127*0+L127*0</f>
        <v>0</v>
      </c>
      <c r="N127" s="62"/>
    </row>
    <row r="128" spans="1:14" x14ac:dyDescent="0.3">
      <c r="A128" s="98"/>
      <c r="B128" s="20" t="s">
        <v>31</v>
      </c>
      <c r="C128" s="4"/>
      <c r="D128" s="4"/>
      <c r="E128" s="4"/>
      <c r="F128" s="4"/>
      <c r="G128" s="4"/>
      <c r="H128" s="4"/>
      <c r="I128" s="4"/>
      <c r="J128" s="4"/>
      <c r="K128" s="32"/>
      <c r="L128" s="31"/>
      <c r="M128" s="35">
        <f>C128*0+D128*14+E128*0+F128*0+G128*10+H128*0+I128*0+J128*0+K128*0+L128*0</f>
        <v>0</v>
      </c>
      <c r="N128" s="62"/>
    </row>
    <row r="129" spans="1:14" x14ac:dyDescent="0.3">
      <c r="A129" s="98"/>
      <c r="B129" s="100" t="s">
        <v>17</v>
      </c>
      <c r="C129" s="102"/>
      <c r="D129" s="103"/>
      <c r="E129" s="103"/>
      <c r="F129" s="103"/>
      <c r="G129" s="103"/>
      <c r="H129" s="103"/>
      <c r="I129" s="103"/>
      <c r="J129" s="103"/>
      <c r="K129" s="103"/>
      <c r="L129" s="104"/>
      <c r="M129" s="87"/>
      <c r="N129" s="62"/>
    </row>
    <row r="130" spans="1:14" x14ac:dyDescent="0.3">
      <c r="A130" s="98"/>
      <c r="B130" s="101"/>
      <c r="C130" s="105"/>
      <c r="D130" s="106"/>
      <c r="E130" s="106"/>
      <c r="F130" s="106"/>
      <c r="G130" s="106"/>
      <c r="H130" s="106"/>
      <c r="I130" s="106"/>
      <c r="J130" s="106"/>
      <c r="K130" s="106"/>
      <c r="L130" s="107"/>
      <c r="M130" s="88"/>
      <c r="N130" s="62"/>
    </row>
    <row r="131" spans="1:14" ht="15" thickBot="1" x14ac:dyDescent="0.35">
      <c r="A131" s="99"/>
      <c r="B131" s="12" t="s">
        <v>18</v>
      </c>
      <c r="C131" s="33"/>
      <c r="D131" s="34"/>
      <c r="E131" s="34"/>
      <c r="F131" s="34"/>
      <c r="G131" s="34"/>
      <c r="H131" s="34"/>
      <c r="I131" s="34"/>
      <c r="J131" s="34"/>
      <c r="K131" s="34"/>
      <c r="L131" s="34"/>
      <c r="M131" s="89"/>
      <c r="N131" s="86"/>
    </row>
    <row r="132" spans="1:14" ht="18.75" customHeight="1" x14ac:dyDescent="0.35">
      <c r="A132" s="95" t="s">
        <v>1</v>
      </c>
      <c r="B132" s="56" t="s">
        <v>2</v>
      </c>
      <c r="C132" s="58" t="s">
        <v>3</v>
      </c>
      <c r="D132" s="59"/>
      <c r="E132" s="59"/>
      <c r="F132" s="59"/>
      <c r="G132" s="59"/>
      <c r="H132" s="59"/>
      <c r="I132" s="59"/>
      <c r="J132" s="59"/>
      <c r="K132" s="59"/>
      <c r="L132" s="59"/>
      <c r="M132" s="90" t="s">
        <v>4</v>
      </c>
      <c r="N132" s="61" t="s">
        <v>35</v>
      </c>
    </row>
    <row r="133" spans="1:14" ht="72" x14ac:dyDescent="0.3">
      <c r="A133" s="96"/>
      <c r="B133" s="57"/>
      <c r="C133" s="7" t="s">
        <v>19</v>
      </c>
      <c r="D133" s="7" t="s">
        <v>5</v>
      </c>
      <c r="E133" s="4" t="s">
        <v>6</v>
      </c>
      <c r="F133" s="4" t="s">
        <v>7</v>
      </c>
      <c r="G133" s="4" t="s">
        <v>8</v>
      </c>
      <c r="H133" s="4" t="s">
        <v>9</v>
      </c>
      <c r="I133" s="4" t="s">
        <v>10</v>
      </c>
      <c r="J133" s="4" t="s">
        <v>11</v>
      </c>
      <c r="K133" s="4" t="s">
        <v>12</v>
      </c>
      <c r="L133" s="31" t="s">
        <v>13</v>
      </c>
      <c r="M133" s="91"/>
      <c r="N133" s="62"/>
    </row>
    <row r="134" spans="1:14" ht="15" customHeight="1" x14ac:dyDescent="0.3">
      <c r="A134" s="97">
        <v>41270</v>
      </c>
      <c r="B134" s="20" t="s">
        <v>14</v>
      </c>
      <c r="C134" s="4"/>
      <c r="D134" s="4"/>
      <c r="E134" s="4"/>
      <c r="F134" s="4"/>
      <c r="G134" s="4"/>
      <c r="H134" s="4"/>
      <c r="I134" s="4"/>
      <c r="J134" s="4"/>
      <c r="K134" s="4"/>
      <c r="L134" s="31"/>
      <c r="M134" s="35">
        <f>C134*1+D134*5+E134*1+F134*1.5+G134*1.5+H134*0.5+I134*2.5+J134*5+K134*1.5+L134*2</f>
        <v>0</v>
      </c>
      <c r="N134" s="62">
        <f>SUM(M134:M140)</f>
        <v>0</v>
      </c>
    </row>
    <row r="135" spans="1:14" x14ac:dyDescent="0.3">
      <c r="A135" s="98"/>
      <c r="B135" s="21" t="s">
        <v>15</v>
      </c>
      <c r="C135" s="23"/>
      <c r="D135" s="23"/>
      <c r="E135" s="23"/>
      <c r="F135" s="23"/>
      <c r="G135" s="23"/>
      <c r="H135" s="23"/>
      <c r="I135" s="23"/>
      <c r="J135" s="23"/>
      <c r="K135" s="23"/>
      <c r="L135" s="24"/>
      <c r="M135" s="35">
        <f>C135*2+D135*5+E135*0+F135*0+G135*4+H135*0+I135*0+J135*0+K135*0+L135*0</f>
        <v>0</v>
      </c>
      <c r="N135" s="62"/>
    </row>
    <row r="136" spans="1:14" x14ac:dyDescent="0.3">
      <c r="A136" s="98"/>
      <c r="B136" s="22" t="s">
        <v>16</v>
      </c>
      <c r="C136" s="9"/>
      <c r="D136" s="9"/>
      <c r="E136" s="17"/>
      <c r="F136" s="9"/>
      <c r="G136" s="9"/>
      <c r="H136" s="9"/>
      <c r="I136" s="9"/>
      <c r="J136" s="9"/>
      <c r="K136" s="9"/>
      <c r="L136" s="19"/>
      <c r="M136" s="35">
        <f>C136*3+D136*5+E136*0+F136*0+G136*8+H136*0+I136*0+J136*0+K136*0+L136*0</f>
        <v>0</v>
      </c>
      <c r="N136" s="62"/>
    </row>
    <row r="137" spans="1:14" x14ac:dyDescent="0.3">
      <c r="A137" s="98"/>
      <c r="B137" s="20" t="s">
        <v>31</v>
      </c>
      <c r="C137" s="4"/>
      <c r="D137" s="4"/>
      <c r="E137" s="4"/>
      <c r="F137" s="4"/>
      <c r="G137" s="4"/>
      <c r="H137" s="4"/>
      <c r="I137" s="4"/>
      <c r="J137" s="4"/>
      <c r="K137" s="32"/>
      <c r="L137" s="31"/>
      <c r="M137" s="35">
        <f>C137*0+D137*14+E137*0+F137*0+G137*10+H137*0+I137*0+J137*0+K137*0+L137*0</f>
        <v>0</v>
      </c>
      <c r="N137" s="62"/>
    </row>
    <row r="138" spans="1:14" x14ac:dyDescent="0.3">
      <c r="A138" s="98"/>
      <c r="B138" s="100" t="s">
        <v>17</v>
      </c>
      <c r="C138" s="102"/>
      <c r="D138" s="103"/>
      <c r="E138" s="103"/>
      <c r="F138" s="103"/>
      <c r="G138" s="103"/>
      <c r="H138" s="103"/>
      <c r="I138" s="103"/>
      <c r="J138" s="103"/>
      <c r="K138" s="103"/>
      <c r="L138" s="104"/>
      <c r="M138" s="87"/>
      <c r="N138" s="62"/>
    </row>
    <row r="139" spans="1:14" x14ac:dyDescent="0.3">
      <c r="A139" s="98"/>
      <c r="B139" s="101"/>
      <c r="C139" s="105"/>
      <c r="D139" s="106"/>
      <c r="E139" s="106"/>
      <c r="F139" s="106"/>
      <c r="G139" s="106"/>
      <c r="H139" s="106"/>
      <c r="I139" s="106"/>
      <c r="J139" s="106"/>
      <c r="K139" s="106"/>
      <c r="L139" s="107"/>
      <c r="M139" s="88"/>
      <c r="N139" s="62"/>
    </row>
    <row r="140" spans="1:14" ht="15" thickBot="1" x14ac:dyDescent="0.35">
      <c r="A140" s="99"/>
      <c r="B140" s="12" t="s">
        <v>18</v>
      </c>
      <c r="C140" s="33"/>
      <c r="D140" s="34"/>
      <c r="E140" s="34"/>
      <c r="F140" s="34"/>
      <c r="G140" s="34"/>
      <c r="H140" s="34"/>
      <c r="I140" s="34"/>
      <c r="J140" s="34"/>
      <c r="K140" s="34"/>
      <c r="L140" s="34"/>
      <c r="M140" s="89"/>
      <c r="N140" s="86"/>
    </row>
    <row r="141" spans="1:14" ht="18.75" customHeight="1" x14ac:dyDescent="0.35">
      <c r="A141" s="95" t="s">
        <v>1</v>
      </c>
      <c r="B141" s="56" t="s">
        <v>2</v>
      </c>
      <c r="C141" s="58" t="s">
        <v>3</v>
      </c>
      <c r="D141" s="59"/>
      <c r="E141" s="59"/>
      <c r="F141" s="59"/>
      <c r="G141" s="59"/>
      <c r="H141" s="59"/>
      <c r="I141" s="59"/>
      <c r="J141" s="59"/>
      <c r="K141" s="59"/>
      <c r="L141" s="59"/>
      <c r="M141" s="90" t="s">
        <v>4</v>
      </c>
      <c r="N141" s="61" t="s">
        <v>35</v>
      </c>
    </row>
    <row r="142" spans="1:14" ht="72" x14ac:dyDescent="0.3">
      <c r="A142" s="96"/>
      <c r="B142" s="57"/>
      <c r="C142" s="7" t="s">
        <v>19</v>
      </c>
      <c r="D142" s="7" t="s">
        <v>5</v>
      </c>
      <c r="E142" s="4" t="s">
        <v>6</v>
      </c>
      <c r="F142" s="4" t="s">
        <v>7</v>
      </c>
      <c r="G142" s="4" t="s">
        <v>8</v>
      </c>
      <c r="H142" s="4" t="s">
        <v>9</v>
      </c>
      <c r="I142" s="4" t="s">
        <v>10</v>
      </c>
      <c r="J142" s="4" t="s">
        <v>11</v>
      </c>
      <c r="K142" s="4" t="s">
        <v>12</v>
      </c>
      <c r="L142" s="31" t="s">
        <v>13</v>
      </c>
      <c r="M142" s="91"/>
      <c r="N142" s="62"/>
    </row>
    <row r="143" spans="1:14" ht="15" customHeight="1" x14ac:dyDescent="0.3">
      <c r="A143" s="97">
        <v>41242</v>
      </c>
      <c r="B143" s="20" t="s">
        <v>14</v>
      </c>
      <c r="C143" s="4"/>
      <c r="D143" s="4"/>
      <c r="E143" s="4"/>
      <c r="F143" s="4"/>
      <c r="G143" s="4"/>
      <c r="H143" s="4"/>
      <c r="I143" s="4"/>
      <c r="J143" s="4"/>
      <c r="K143" s="4"/>
      <c r="L143" s="31"/>
      <c r="M143" s="35">
        <f>C143*1+D143*5+E143*1+F143*1.5+G143*1.5+H143*0.5+I143*2.5+J143*5+K143*1.5+L143*2</f>
        <v>0</v>
      </c>
      <c r="N143" s="62">
        <f>SUM(M143:M149)</f>
        <v>0</v>
      </c>
    </row>
    <row r="144" spans="1:14" x14ac:dyDescent="0.3">
      <c r="A144" s="98"/>
      <c r="B144" s="21" t="s">
        <v>15</v>
      </c>
      <c r="C144" s="23"/>
      <c r="D144" s="23"/>
      <c r="E144" s="23"/>
      <c r="F144" s="23"/>
      <c r="G144" s="23"/>
      <c r="H144" s="23"/>
      <c r="I144" s="23"/>
      <c r="J144" s="23"/>
      <c r="K144" s="23"/>
      <c r="L144" s="24"/>
      <c r="M144" s="35">
        <f>C144*2+D144*5+E144*0+F144*0+G144*4+H144*0+I144*0+J144*0+K144*0+L144*0</f>
        <v>0</v>
      </c>
      <c r="N144" s="62"/>
    </row>
    <row r="145" spans="1:14" x14ac:dyDescent="0.3">
      <c r="A145" s="98"/>
      <c r="B145" s="22" t="s">
        <v>16</v>
      </c>
      <c r="C145" s="9"/>
      <c r="D145" s="9"/>
      <c r="E145" s="17"/>
      <c r="F145" s="9"/>
      <c r="G145" s="9"/>
      <c r="H145" s="9"/>
      <c r="I145" s="9"/>
      <c r="J145" s="9"/>
      <c r="K145" s="9"/>
      <c r="L145" s="19"/>
      <c r="M145" s="35">
        <f>C145*3+D145*5+E145*0+F145*0+G145*8+H145*0+I145*0+J145*0+K145*0+L145*0</f>
        <v>0</v>
      </c>
      <c r="N145" s="62"/>
    </row>
    <row r="146" spans="1:14" x14ac:dyDescent="0.3">
      <c r="A146" s="98"/>
      <c r="B146" s="20" t="s">
        <v>31</v>
      </c>
      <c r="C146" s="4"/>
      <c r="D146" s="4"/>
      <c r="E146" s="4"/>
      <c r="F146" s="4"/>
      <c r="G146" s="4"/>
      <c r="H146" s="4"/>
      <c r="I146" s="4"/>
      <c r="J146" s="4"/>
      <c r="K146" s="32"/>
      <c r="L146" s="31"/>
      <c r="M146" s="35">
        <f>C146*0+D146*14+E146*0+F146*0+G146*10+H146*0+I146*0+J146*0+K146*0+L146*0</f>
        <v>0</v>
      </c>
      <c r="N146" s="62"/>
    </row>
    <row r="147" spans="1:14" x14ac:dyDescent="0.3">
      <c r="A147" s="98"/>
      <c r="B147" s="100" t="s">
        <v>17</v>
      </c>
      <c r="C147" s="102"/>
      <c r="D147" s="103"/>
      <c r="E147" s="103"/>
      <c r="F147" s="103"/>
      <c r="G147" s="103"/>
      <c r="H147" s="103"/>
      <c r="I147" s="103"/>
      <c r="J147" s="103"/>
      <c r="K147" s="103"/>
      <c r="L147" s="104"/>
      <c r="M147" s="87"/>
      <c r="N147" s="62"/>
    </row>
    <row r="148" spans="1:14" x14ac:dyDescent="0.3">
      <c r="A148" s="98"/>
      <c r="B148" s="101"/>
      <c r="C148" s="105"/>
      <c r="D148" s="106"/>
      <c r="E148" s="106"/>
      <c r="F148" s="106"/>
      <c r="G148" s="106"/>
      <c r="H148" s="106"/>
      <c r="I148" s="106"/>
      <c r="J148" s="106"/>
      <c r="K148" s="106"/>
      <c r="L148" s="107"/>
      <c r="M148" s="88"/>
      <c r="N148" s="62"/>
    </row>
    <row r="149" spans="1:14" ht="15" thickBot="1" x14ac:dyDescent="0.35">
      <c r="A149" s="99"/>
      <c r="B149" s="12" t="s">
        <v>18</v>
      </c>
      <c r="C149" s="33"/>
      <c r="D149" s="34"/>
      <c r="E149" s="34"/>
      <c r="F149" s="34"/>
      <c r="G149" s="34"/>
      <c r="H149" s="34"/>
      <c r="I149" s="34"/>
      <c r="J149" s="34"/>
      <c r="K149" s="34"/>
      <c r="L149" s="34"/>
      <c r="M149" s="89"/>
      <c r="N149" s="86"/>
    </row>
    <row r="150" spans="1:14" ht="18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</row>
    <row r="151" spans="1:14" ht="18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</row>
    <row r="152" spans="1:14" ht="18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</row>
    <row r="153" spans="1:14" ht="18.600000000000001" thickBot="1" x14ac:dyDescent="0.3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</row>
    <row r="154" spans="1:14" ht="18.75" customHeight="1" x14ac:dyDescent="0.35">
      <c r="A154" s="95" t="s">
        <v>1</v>
      </c>
      <c r="B154" s="56" t="s">
        <v>2</v>
      </c>
      <c r="C154" s="58" t="s">
        <v>3</v>
      </c>
      <c r="D154" s="59"/>
      <c r="E154" s="59"/>
      <c r="F154" s="59"/>
      <c r="G154" s="59"/>
      <c r="H154" s="59"/>
      <c r="I154" s="59"/>
      <c r="J154" s="59"/>
      <c r="K154" s="59"/>
      <c r="L154" s="59"/>
      <c r="M154" s="90" t="s">
        <v>4</v>
      </c>
      <c r="N154" s="61" t="s">
        <v>35</v>
      </c>
    </row>
    <row r="155" spans="1:14" ht="72" x14ac:dyDescent="0.3">
      <c r="A155" s="96"/>
      <c r="B155" s="57"/>
      <c r="C155" s="7" t="s">
        <v>19</v>
      </c>
      <c r="D155" s="7" t="s">
        <v>5</v>
      </c>
      <c r="E155" s="4" t="s">
        <v>6</v>
      </c>
      <c r="F155" s="4" t="s">
        <v>7</v>
      </c>
      <c r="G155" s="4" t="s">
        <v>8</v>
      </c>
      <c r="H155" s="4" t="s">
        <v>9</v>
      </c>
      <c r="I155" s="4" t="s">
        <v>10</v>
      </c>
      <c r="J155" s="4" t="s">
        <v>11</v>
      </c>
      <c r="K155" s="4" t="s">
        <v>12</v>
      </c>
      <c r="L155" s="31" t="s">
        <v>13</v>
      </c>
      <c r="M155" s="91"/>
      <c r="N155" s="62"/>
    </row>
    <row r="156" spans="1:14" ht="15" customHeight="1" x14ac:dyDescent="0.3">
      <c r="A156" s="97">
        <v>41213</v>
      </c>
      <c r="B156" s="20" t="s">
        <v>14</v>
      </c>
      <c r="C156" s="4"/>
      <c r="D156" s="4"/>
      <c r="E156" s="4"/>
      <c r="F156" s="4"/>
      <c r="G156" s="4"/>
      <c r="H156" s="4"/>
      <c r="I156" s="4"/>
      <c r="J156" s="4"/>
      <c r="K156" s="4"/>
      <c r="L156" s="31"/>
      <c r="M156" s="35">
        <f>C156*1+D156*5+E156*1+F156*1.5+G156*1.5+H156*0.5+I156*2.5+J156*5+K156*1.5+L156*2</f>
        <v>0</v>
      </c>
      <c r="N156" s="62">
        <f>SUM(M156:M162)</f>
        <v>0</v>
      </c>
    </row>
    <row r="157" spans="1:14" x14ac:dyDescent="0.3">
      <c r="A157" s="98"/>
      <c r="B157" s="21" t="s">
        <v>15</v>
      </c>
      <c r="C157" s="23"/>
      <c r="D157" s="23"/>
      <c r="E157" s="23"/>
      <c r="F157" s="23"/>
      <c r="G157" s="23"/>
      <c r="H157" s="23"/>
      <c r="I157" s="23"/>
      <c r="J157" s="23"/>
      <c r="K157" s="23"/>
      <c r="L157" s="24"/>
      <c r="M157" s="35">
        <f>C157*2+D157*5+E157*0+F157*0+G157*4+H157*0+I157*0+J157*0+K157*0+L157*0</f>
        <v>0</v>
      </c>
      <c r="N157" s="62"/>
    </row>
    <row r="158" spans="1:14" x14ac:dyDescent="0.3">
      <c r="A158" s="98"/>
      <c r="B158" s="22" t="s">
        <v>16</v>
      </c>
      <c r="C158" s="9"/>
      <c r="D158" s="9"/>
      <c r="E158" s="17"/>
      <c r="F158" s="9"/>
      <c r="G158" s="9"/>
      <c r="H158" s="9"/>
      <c r="I158" s="9"/>
      <c r="J158" s="9"/>
      <c r="K158" s="9"/>
      <c r="L158" s="19"/>
      <c r="M158" s="35">
        <f>C158*3+D158*5+E158*0+F158*0+G158*8+H158*0+I158*0+J158*0+K158*0+L158*0</f>
        <v>0</v>
      </c>
      <c r="N158" s="62"/>
    </row>
    <row r="159" spans="1:14" x14ac:dyDescent="0.3">
      <c r="A159" s="98"/>
      <c r="B159" s="20" t="s">
        <v>31</v>
      </c>
      <c r="C159" s="4"/>
      <c r="D159" s="4"/>
      <c r="E159" s="4"/>
      <c r="F159" s="4"/>
      <c r="G159" s="4"/>
      <c r="H159" s="4"/>
      <c r="I159" s="4"/>
      <c r="J159" s="4"/>
      <c r="K159" s="32"/>
      <c r="L159" s="31"/>
      <c r="M159" s="35">
        <f>C159*0+D159*14+E159*0+F159*0+G159*10+H159*0+I159*0+J159*0+K159*0+L159*0</f>
        <v>0</v>
      </c>
      <c r="N159" s="62"/>
    </row>
    <row r="160" spans="1:14" x14ac:dyDescent="0.3">
      <c r="A160" s="98"/>
      <c r="B160" s="100" t="s">
        <v>17</v>
      </c>
      <c r="C160" s="102"/>
      <c r="D160" s="103"/>
      <c r="E160" s="103"/>
      <c r="F160" s="103"/>
      <c r="G160" s="103"/>
      <c r="H160" s="103"/>
      <c r="I160" s="103"/>
      <c r="J160" s="103"/>
      <c r="K160" s="103"/>
      <c r="L160" s="104"/>
      <c r="M160" s="87"/>
      <c r="N160" s="62"/>
    </row>
    <row r="161" spans="1:14" x14ac:dyDescent="0.3">
      <c r="A161" s="98"/>
      <c r="B161" s="101"/>
      <c r="C161" s="105"/>
      <c r="D161" s="106"/>
      <c r="E161" s="106"/>
      <c r="F161" s="106"/>
      <c r="G161" s="106"/>
      <c r="H161" s="106"/>
      <c r="I161" s="106"/>
      <c r="J161" s="106"/>
      <c r="K161" s="106"/>
      <c r="L161" s="107"/>
      <c r="M161" s="88"/>
      <c r="N161" s="62"/>
    </row>
    <row r="162" spans="1:14" ht="15" thickBot="1" x14ac:dyDescent="0.35">
      <c r="A162" s="99"/>
      <c r="B162" s="12" t="s">
        <v>18</v>
      </c>
      <c r="C162" s="33"/>
      <c r="D162" s="34"/>
      <c r="E162" s="34"/>
      <c r="F162" s="34"/>
      <c r="G162" s="34"/>
      <c r="H162" s="34"/>
      <c r="I162" s="34"/>
      <c r="J162" s="34"/>
      <c r="K162" s="34"/>
      <c r="L162" s="34"/>
      <c r="M162" s="89"/>
      <c r="N162" s="86"/>
    </row>
    <row r="163" spans="1:14" ht="15" thickBot="1" x14ac:dyDescent="0.35">
      <c r="J163" s="27" t="s">
        <v>43</v>
      </c>
      <c r="K163" s="27"/>
      <c r="L163" s="27"/>
      <c r="M163" s="27"/>
      <c r="N163" s="27">
        <f>N5+N14+N23+N33+N42+N51+N63+N72+N81+N94+N103+N112+N125+N134+N143+N156</f>
        <v>268</v>
      </c>
    </row>
    <row r="164" spans="1:14" ht="15" thickBot="1" x14ac:dyDescent="0.35">
      <c r="J164" s="28" t="s">
        <v>33</v>
      </c>
      <c r="K164" s="29"/>
      <c r="L164" s="29"/>
      <c r="M164" s="29"/>
      <c r="N164" s="30">
        <f>AVERAGEIF(N2:N162,"&gt;0")</f>
        <v>268</v>
      </c>
    </row>
    <row r="165" spans="1:14" ht="15" thickBot="1" x14ac:dyDescent="0.35">
      <c r="D165" s="43" t="s">
        <v>36</v>
      </c>
    </row>
    <row r="166" spans="1:14" ht="18" x14ac:dyDescent="0.35">
      <c r="B166" s="56" t="s">
        <v>2</v>
      </c>
      <c r="C166" s="58" t="s">
        <v>3</v>
      </c>
      <c r="D166" s="59"/>
      <c r="E166" s="59"/>
      <c r="F166" s="59"/>
      <c r="G166" s="59"/>
      <c r="H166" s="59"/>
      <c r="I166" s="59"/>
      <c r="J166" s="59"/>
      <c r="K166" s="59"/>
      <c r="L166" s="60"/>
    </row>
    <row r="167" spans="1:14" ht="72" x14ac:dyDescent="0.3">
      <c r="B167" s="57"/>
      <c r="C167" s="7" t="s">
        <v>19</v>
      </c>
      <c r="D167" s="7" t="s">
        <v>5</v>
      </c>
      <c r="E167" s="4" t="s">
        <v>6</v>
      </c>
      <c r="F167" s="4" t="s">
        <v>7</v>
      </c>
      <c r="G167" s="4" t="s">
        <v>8</v>
      </c>
      <c r="H167" s="4" t="s">
        <v>9</v>
      </c>
      <c r="I167" s="4" t="s">
        <v>10</v>
      </c>
      <c r="J167" s="4" t="s">
        <v>11</v>
      </c>
      <c r="K167" s="4" t="s">
        <v>12</v>
      </c>
      <c r="L167" s="6" t="s">
        <v>13</v>
      </c>
    </row>
    <row r="168" spans="1:14" x14ac:dyDescent="0.3">
      <c r="B168" s="37" t="s">
        <v>14</v>
      </c>
      <c r="C168" s="4">
        <f>SUMIF($B2:$B162,"Пескоструйка",C2:C162)</f>
        <v>0</v>
      </c>
      <c r="D168" s="4">
        <f>SUMIF($B2:$B162,"Пескоструйка",D2:D162)</f>
        <v>16</v>
      </c>
      <c r="E168" s="4">
        <f>SUMIF($B2:$B162,"Пескоструйка",E2:E162)</f>
        <v>0</v>
      </c>
      <c r="F168" s="4">
        <f t="shared" ref="F168:L168" si="0">SUMIF($B2:$B162,"Пескоструйка",F2:F162)</f>
        <v>0</v>
      </c>
      <c r="G168" s="4">
        <f t="shared" si="0"/>
        <v>0</v>
      </c>
      <c r="H168" s="4">
        <f t="shared" si="0"/>
        <v>0</v>
      </c>
      <c r="I168" s="4">
        <f t="shared" si="0"/>
        <v>0</v>
      </c>
      <c r="J168" s="4">
        <f t="shared" si="0"/>
        <v>0</v>
      </c>
      <c r="K168" s="4">
        <f t="shared" si="0"/>
        <v>0</v>
      </c>
      <c r="L168" s="4">
        <f t="shared" si="0"/>
        <v>0</v>
      </c>
    </row>
    <row r="169" spans="1:14" x14ac:dyDescent="0.3">
      <c r="B169" s="38" t="s">
        <v>15</v>
      </c>
      <c r="C169" s="4">
        <f>SUMIF($B3:$B163,"Подготовка к наплавке",C3:C163)</f>
        <v>0</v>
      </c>
      <c r="D169" s="4">
        <f t="shared" ref="D169:L169" si="1">SUMIF($B3:$B163,"Подготовка к наплавке",D3:D163)</f>
        <v>0</v>
      </c>
      <c r="E169" s="4">
        <f t="shared" si="1"/>
        <v>0</v>
      </c>
      <c r="F169" s="4">
        <f t="shared" si="1"/>
        <v>0</v>
      </c>
      <c r="G169" s="4">
        <f t="shared" si="1"/>
        <v>0</v>
      </c>
      <c r="H169" s="4">
        <f t="shared" si="1"/>
        <v>0</v>
      </c>
      <c r="I169" s="4">
        <f t="shared" si="1"/>
        <v>0</v>
      </c>
      <c r="J169" s="4">
        <f t="shared" si="1"/>
        <v>0</v>
      </c>
      <c r="K169" s="4">
        <f t="shared" si="1"/>
        <v>0</v>
      </c>
      <c r="L169" s="4">
        <f t="shared" si="1"/>
        <v>0</v>
      </c>
    </row>
    <row r="170" spans="1:14" x14ac:dyDescent="0.3">
      <c r="B170" s="39" t="s">
        <v>16</v>
      </c>
      <c r="C170" s="4">
        <f>SUMIF($B4:$B164,"Шлифовка+полировка",C4:C164)</f>
        <v>0</v>
      </c>
      <c r="D170" s="4">
        <f t="shared" ref="D170:L170" si="2">SUMIF($B4:$B164,"Шлифовка+полировка",D4:D164)</f>
        <v>4</v>
      </c>
      <c r="E170" s="4">
        <f t="shared" si="2"/>
        <v>0</v>
      </c>
      <c r="F170" s="4">
        <f t="shared" si="2"/>
        <v>0</v>
      </c>
      <c r="G170" s="4">
        <f t="shared" si="2"/>
        <v>0</v>
      </c>
      <c r="H170" s="4">
        <f t="shared" si="2"/>
        <v>0</v>
      </c>
      <c r="I170" s="4">
        <f t="shared" si="2"/>
        <v>0</v>
      </c>
      <c r="J170" s="4">
        <f t="shared" si="2"/>
        <v>0</v>
      </c>
      <c r="K170" s="4">
        <f t="shared" si="2"/>
        <v>0</v>
      </c>
      <c r="L170" s="4">
        <f t="shared" si="2"/>
        <v>0</v>
      </c>
    </row>
    <row r="171" spans="1:14" ht="15" thickBot="1" x14ac:dyDescent="0.35">
      <c r="B171" s="40" t="s">
        <v>31</v>
      </c>
      <c r="C171" s="4">
        <f>SUMIF($B5:$B165,"Обработка наплавки",C5:C165)</f>
        <v>0</v>
      </c>
      <c r="D171" s="4">
        <f t="shared" ref="D171:L171" si="3">SUMIF($B5:$B165,"Обработка наплавки",D5:D165)</f>
        <v>12</v>
      </c>
      <c r="E171" s="4">
        <f t="shared" si="3"/>
        <v>0</v>
      </c>
      <c r="F171" s="4">
        <f t="shared" si="3"/>
        <v>0</v>
      </c>
      <c r="G171" s="4">
        <f t="shared" si="3"/>
        <v>0</v>
      </c>
      <c r="H171" s="4">
        <f t="shared" si="3"/>
        <v>0</v>
      </c>
      <c r="I171" s="4">
        <f t="shared" si="3"/>
        <v>0</v>
      </c>
      <c r="J171" s="4">
        <f t="shared" si="3"/>
        <v>0</v>
      </c>
      <c r="K171" s="4">
        <f t="shared" si="3"/>
        <v>0</v>
      </c>
      <c r="L171" s="4">
        <f t="shared" si="3"/>
        <v>0</v>
      </c>
    </row>
    <row r="184" spans="1:13" ht="18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</row>
    <row r="185" spans="1:13" ht="18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</row>
    <row r="186" spans="1:13" ht="18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</row>
    <row r="187" spans="1:13" ht="18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</row>
    <row r="188" spans="1:13" ht="18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</row>
    <row r="189" spans="1:13" ht="18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</row>
    <row r="190" spans="1:13" ht="18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</row>
    <row r="191" spans="1:13" ht="18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</row>
    <row r="192" spans="1:13" ht="18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</row>
    <row r="193" spans="1:13" ht="18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</row>
    <row r="194" spans="1:13" ht="18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</row>
    <row r="195" spans="1:13" ht="18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</row>
    <row r="196" spans="1:13" ht="18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</row>
    <row r="197" spans="1:13" ht="18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</row>
    <row r="198" spans="1:13" ht="18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</row>
    <row r="199" spans="1:13" ht="18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</row>
    <row r="209" spans="1:13" ht="18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</row>
    <row r="210" spans="1:13" ht="18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</row>
    <row r="211" spans="1:13" ht="18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</row>
    <row r="212" spans="1:13" ht="18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</row>
    <row r="213" spans="1:13" ht="18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</row>
    <row r="214" spans="1:13" ht="18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</row>
    <row r="215" spans="1:13" ht="18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</row>
    <row r="216" spans="1:13" ht="18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</row>
    <row r="217" spans="1:13" ht="18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</row>
    <row r="218" spans="1:13" ht="18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</row>
    <row r="219" spans="1:13" ht="18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</row>
    <row r="220" spans="1:13" ht="18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</row>
    <row r="221" spans="1:13" ht="18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</row>
    <row r="222" spans="1:13" ht="18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</row>
    <row r="223" spans="1:13" ht="18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</row>
    <row r="224" spans="1:13" ht="18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</row>
    <row r="225" spans="1:13" ht="18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</row>
    <row r="226" spans="1:13" ht="18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</row>
    <row r="227" spans="1:13" ht="18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</row>
    <row r="228" spans="1:13" ht="18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</row>
    <row r="229" spans="1:13" ht="18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</row>
    <row r="230" spans="1:13" ht="18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</row>
    <row r="231" spans="1:13" ht="18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</row>
    <row r="232" spans="1:13" ht="18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</row>
    <row r="233" spans="1:13" ht="18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</row>
    <row r="234" spans="1:13" ht="18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</row>
    <row r="235" spans="1:13" ht="18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</row>
    <row r="236" spans="1:13" ht="18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</row>
    <row r="237" spans="1:13" ht="18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</row>
    <row r="238" spans="1:13" ht="18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</row>
    <row r="239" spans="1:13" ht="18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</row>
    <row r="240" spans="1:13" ht="18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</row>
    <row r="241" spans="1:13" ht="18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</row>
    <row r="242" spans="1:13" ht="18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</row>
    <row r="243" spans="1:13" ht="18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</row>
    <row r="244" spans="1:13" ht="18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</row>
    <row r="245" spans="1:13" ht="18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</row>
    <row r="246" spans="1:13" ht="18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</row>
    <row r="247" spans="1:13" ht="18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</row>
    <row r="248" spans="1:13" ht="18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</row>
    <row r="249" spans="1:13" ht="18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</row>
    <row r="250" spans="1:13" ht="18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</row>
    <row r="251" spans="1:13" ht="18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</row>
    <row r="252" spans="1:13" ht="18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</row>
    <row r="253" spans="1:13" ht="18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</row>
    <row r="254" spans="1:13" ht="18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</row>
    <row r="255" spans="1:13" ht="18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</row>
    <row r="256" spans="1:13" ht="18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</row>
    <row r="257" spans="1:13" ht="18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</row>
    <row r="258" spans="1:13" ht="18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</row>
    <row r="259" spans="1:13" ht="18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</row>
    <row r="260" spans="1:13" ht="18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</row>
    <row r="261" spans="1:13" ht="18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</row>
    <row r="262" spans="1:13" ht="18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</row>
    <row r="263" spans="1:13" ht="18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</row>
    <row r="264" spans="1:13" ht="18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</row>
    <row r="265" spans="1:13" ht="18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</row>
    <row r="266" spans="1:13" ht="18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</row>
    <row r="267" spans="1:13" ht="18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</row>
    <row r="268" spans="1:13" ht="18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</row>
    <row r="269" spans="1:13" ht="18" x14ac:dyDescent="0.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</row>
    <row r="270" spans="1:13" ht="18" x14ac:dyDescent="0.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</row>
    <row r="271" spans="1:13" ht="18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</row>
    <row r="272" spans="1:13" ht="18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</row>
    <row r="273" spans="1:13" ht="18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</row>
    <row r="274" spans="1:13" ht="18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</row>
    <row r="275" spans="1:13" ht="18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</row>
    <row r="276" spans="1:13" ht="18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</row>
    <row r="277" spans="1:13" ht="18" x14ac:dyDescent="0.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</row>
    <row r="278" spans="1:13" ht="18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</row>
    <row r="279" spans="1:13" ht="18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</row>
    <row r="280" spans="1:13" ht="18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</row>
    <row r="281" spans="1:13" ht="18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</row>
    <row r="282" spans="1:13" ht="18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</row>
    <row r="283" spans="1:13" ht="18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</row>
    <row r="284" spans="1:13" ht="18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</row>
    <row r="285" spans="1:13" ht="18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</row>
    <row r="286" spans="1:13" ht="18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</row>
    <row r="287" spans="1:13" ht="18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</row>
    <row r="288" spans="1:13" ht="18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</row>
    <row r="289" spans="1:13" ht="18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</row>
    <row r="290" spans="1:13" ht="18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</row>
    <row r="291" spans="1:13" ht="18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</row>
    <row r="292" spans="1:13" ht="18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</row>
    <row r="293" spans="1:13" ht="18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</row>
    <row r="294" spans="1:13" ht="18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</row>
    <row r="295" spans="1:13" ht="18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</row>
    <row r="296" spans="1:13" ht="18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</row>
    <row r="297" spans="1:13" ht="18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</row>
    <row r="298" spans="1:13" ht="18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</row>
    <row r="299" spans="1:13" ht="18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</row>
    <row r="300" spans="1:13" ht="18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</row>
    <row r="301" spans="1:13" ht="18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</row>
    <row r="302" spans="1:13" ht="18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</row>
    <row r="303" spans="1:13" ht="18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</row>
    <row r="304" spans="1:13" ht="18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</row>
    <row r="305" spans="1:13" ht="18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</row>
    <row r="306" spans="1:13" ht="18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</row>
    <row r="307" spans="1:13" ht="18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</row>
    <row r="308" spans="1:13" ht="18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</row>
    <row r="309" spans="1:13" ht="18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</row>
    <row r="310" spans="1:13" ht="18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</row>
    <row r="311" spans="1:13" ht="18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</row>
    <row r="312" spans="1:13" ht="18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</row>
    <row r="313" spans="1:13" ht="18" x14ac:dyDescent="0.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</row>
    <row r="314" spans="1:13" ht="18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</row>
    <row r="315" spans="1:13" ht="18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</row>
    <row r="316" spans="1:13" ht="18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</row>
    <row r="317" spans="1:13" ht="18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</row>
    <row r="318" spans="1:13" ht="18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</row>
    <row r="319" spans="1:13" ht="18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</row>
    <row r="320" spans="1:13" ht="18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</row>
    <row r="321" spans="1:13" ht="18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</row>
    <row r="322" spans="1:13" ht="18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</row>
    <row r="323" spans="1:13" ht="18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</row>
    <row r="324" spans="1:13" ht="18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</row>
    <row r="325" spans="1:13" ht="18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</row>
    <row r="326" spans="1:13" ht="18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</row>
    <row r="327" spans="1:13" ht="18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</row>
    <row r="328" spans="1:13" ht="18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</row>
    <row r="329" spans="1:13" ht="18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</row>
    <row r="330" spans="1:13" ht="18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</row>
    <row r="331" spans="1:13" ht="18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</row>
    <row r="332" spans="1:13" ht="18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</row>
    <row r="333" spans="1:13" ht="18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</row>
    <row r="334" spans="1:13" ht="18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</row>
    <row r="335" spans="1:13" ht="18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</row>
    <row r="336" spans="1:13" ht="18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</row>
    <row r="337" spans="1:13" ht="18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</row>
    <row r="338" spans="1:13" ht="18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</row>
    <row r="339" spans="1:13" ht="18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</row>
    <row r="340" spans="1:13" ht="18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</row>
    <row r="341" spans="1:13" ht="18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</row>
    <row r="342" spans="1:13" ht="18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</row>
    <row r="343" spans="1:13" ht="18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</row>
    <row r="344" spans="1:13" ht="18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</row>
    <row r="345" spans="1:13" ht="18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</row>
    <row r="346" spans="1:13" ht="18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</row>
    <row r="347" spans="1:13" ht="18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</row>
    <row r="348" spans="1:13" ht="18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</row>
    <row r="349" spans="1:13" ht="18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</row>
    <row r="350" spans="1:13" ht="18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</row>
    <row r="351" spans="1:13" ht="18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</row>
    <row r="352" spans="1:13" ht="18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</row>
    <row r="353" spans="1:13" ht="18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</row>
    <row r="354" spans="1:13" ht="18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</row>
    <row r="355" spans="1:13" ht="18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</row>
    <row r="356" spans="1:13" ht="18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</row>
    <row r="357" spans="1:13" ht="18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</row>
    <row r="358" spans="1:13" ht="18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</row>
    <row r="359" spans="1:13" ht="18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</row>
    <row r="360" spans="1:13" ht="18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</row>
    <row r="361" spans="1:13" ht="18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</row>
    <row r="362" spans="1:13" ht="18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</row>
    <row r="363" spans="1:13" ht="18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</row>
    <row r="364" spans="1:13" ht="18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</row>
    <row r="365" spans="1:13" ht="18" x14ac:dyDescent="0.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</row>
    <row r="366" spans="1:13" ht="18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</row>
    <row r="367" spans="1:13" ht="18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</row>
    <row r="368" spans="1:13" ht="18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</row>
    <row r="369" spans="1:14" ht="18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</row>
    <row r="370" spans="1:14" ht="18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</row>
    <row r="371" spans="1:14" ht="18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</row>
    <row r="372" spans="1:14" ht="18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</row>
    <row r="373" spans="1:14" ht="18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</row>
    <row r="374" spans="1:14" ht="18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</row>
    <row r="375" spans="1:14" ht="18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</row>
    <row r="376" spans="1:14" ht="18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</row>
    <row r="377" spans="1:14" ht="18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</row>
    <row r="378" spans="1:14" ht="18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</row>
    <row r="379" spans="1:14" ht="18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</row>
    <row r="380" spans="1:14" ht="18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</row>
    <row r="381" spans="1:14" ht="18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2">
        <v>7</v>
      </c>
    </row>
  </sheetData>
  <mergeCells count="179">
    <mergeCell ref="A154:A155"/>
    <mergeCell ref="B154:B155"/>
    <mergeCell ref="C154:L154"/>
    <mergeCell ref="M154:M155"/>
    <mergeCell ref="A156:A162"/>
    <mergeCell ref="B160:B161"/>
    <mergeCell ref="C148:L148"/>
    <mergeCell ref="C160:L160"/>
    <mergeCell ref="C161:L161"/>
    <mergeCell ref="A141:A142"/>
    <mergeCell ref="B141:B142"/>
    <mergeCell ref="C141:L141"/>
    <mergeCell ref="M141:M142"/>
    <mergeCell ref="A143:A149"/>
    <mergeCell ref="B147:B148"/>
    <mergeCell ref="C147:L147"/>
    <mergeCell ref="A132:A133"/>
    <mergeCell ref="B132:B133"/>
    <mergeCell ref="C132:L132"/>
    <mergeCell ref="M132:M133"/>
    <mergeCell ref="A134:A140"/>
    <mergeCell ref="B138:B139"/>
    <mergeCell ref="C138:L138"/>
    <mergeCell ref="C139:L139"/>
    <mergeCell ref="A112:A118"/>
    <mergeCell ref="B116:B117"/>
    <mergeCell ref="C116:L116"/>
    <mergeCell ref="C117:L117"/>
    <mergeCell ref="A123:A124"/>
    <mergeCell ref="B123:B124"/>
    <mergeCell ref="C123:L123"/>
    <mergeCell ref="M123:M124"/>
    <mergeCell ref="A125:A131"/>
    <mergeCell ref="B129:B130"/>
    <mergeCell ref="C129:L129"/>
    <mergeCell ref="C130:L130"/>
    <mergeCell ref="A101:A102"/>
    <mergeCell ref="B101:B102"/>
    <mergeCell ref="C101:L101"/>
    <mergeCell ref="M101:M102"/>
    <mergeCell ref="A103:A109"/>
    <mergeCell ref="B107:B108"/>
    <mergeCell ref="C107:L107"/>
    <mergeCell ref="C108:L108"/>
    <mergeCell ref="A110:A111"/>
    <mergeCell ref="B110:B111"/>
    <mergeCell ref="C110:L110"/>
    <mergeCell ref="M110:M111"/>
    <mergeCell ref="A81:A87"/>
    <mergeCell ref="B85:B86"/>
    <mergeCell ref="C85:L85"/>
    <mergeCell ref="C86:L86"/>
    <mergeCell ref="A92:A93"/>
    <mergeCell ref="B92:B93"/>
    <mergeCell ref="C92:L92"/>
    <mergeCell ref="M92:M93"/>
    <mergeCell ref="A94:A100"/>
    <mergeCell ref="B98:B99"/>
    <mergeCell ref="C98:L98"/>
    <mergeCell ref="C99:L99"/>
    <mergeCell ref="A70:A71"/>
    <mergeCell ref="B70:B71"/>
    <mergeCell ref="C70:L70"/>
    <mergeCell ref="M70:M71"/>
    <mergeCell ref="A72:A78"/>
    <mergeCell ref="B76:B77"/>
    <mergeCell ref="C76:L76"/>
    <mergeCell ref="C77:L77"/>
    <mergeCell ref="A79:A80"/>
    <mergeCell ref="B79:B80"/>
    <mergeCell ref="C79:L79"/>
    <mergeCell ref="M79:M80"/>
    <mergeCell ref="A51:A57"/>
    <mergeCell ref="B55:B56"/>
    <mergeCell ref="C55:L55"/>
    <mergeCell ref="C56:L56"/>
    <mergeCell ref="A61:A62"/>
    <mergeCell ref="B61:B62"/>
    <mergeCell ref="C61:L61"/>
    <mergeCell ref="M61:M62"/>
    <mergeCell ref="A63:A69"/>
    <mergeCell ref="B67:B68"/>
    <mergeCell ref="C67:L67"/>
    <mergeCell ref="C68:L68"/>
    <mergeCell ref="A40:A41"/>
    <mergeCell ref="B40:B41"/>
    <mergeCell ref="C40:L40"/>
    <mergeCell ref="M40:M41"/>
    <mergeCell ref="A42:A48"/>
    <mergeCell ref="B46:B47"/>
    <mergeCell ref="C46:L46"/>
    <mergeCell ref="C47:L47"/>
    <mergeCell ref="A49:A50"/>
    <mergeCell ref="B49:B50"/>
    <mergeCell ref="C49:L49"/>
    <mergeCell ref="M49:M50"/>
    <mergeCell ref="A23:A29"/>
    <mergeCell ref="B27:B28"/>
    <mergeCell ref="C27:L27"/>
    <mergeCell ref="C28:L28"/>
    <mergeCell ref="A31:A32"/>
    <mergeCell ref="B31:B32"/>
    <mergeCell ref="C31:L31"/>
    <mergeCell ref="M31:M32"/>
    <mergeCell ref="A33:A39"/>
    <mergeCell ref="B37:B38"/>
    <mergeCell ref="C37:L37"/>
    <mergeCell ref="C38:L38"/>
    <mergeCell ref="A12:A13"/>
    <mergeCell ref="B12:B13"/>
    <mergeCell ref="C12:L12"/>
    <mergeCell ref="M12:M13"/>
    <mergeCell ref="A14:A20"/>
    <mergeCell ref="B18:B19"/>
    <mergeCell ref="C18:L18"/>
    <mergeCell ref="C19:L19"/>
    <mergeCell ref="A21:A22"/>
    <mergeCell ref="B21:B22"/>
    <mergeCell ref="C21:L21"/>
    <mergeCell ref="M21:M22"/>
    <mergeCell ref="A1:M1"/>
    <mergeCell ref="A3:A4"/>
    <mergeCell ref="B3:B4"/>
    <mergeCell ref="C3:L3"/>
    <mergeCell ref="M3:M4"/>
    <mergeCell ref="A5:A11"/>
    <mergeCell ref="B9:B10"/>
    <mergeCell ref="C9:L9"/>
    <mergeCell ref="C10:L10"/>
    <mergeCell ref="N3:N4"/>
    <mergeCell ref="N5:N11"/>
    <mergeCell ref="M9:M11"/>
    <mergeCell ref="N12:N13"/>
    <mergeCell ref="N14:N20"/>
    <mergeCell ref="M18:M20"/>
    <mergeCell ref="N21:N22"/>
    <mergeCell ref="N23:N29"/>
    <mergeCell ref="M27:M29"/>
    <mergeCell ref="N31:N32"/>
    <mergeCell ref="N33:N39"/>
    <mergeCell ref="M37:M39"/>
    <mergeCell ref="N40:N41"/>
    <mergeCell ref="N42:N48"/>
    <mergeCell ref="M46:M48"/>
    <mergeCell ref="N49:N50"/>
    <mergeCell ref="N51:N57"/>
    <mergeCell ref="M55:M57"/>
    <mergeCell ref="N61:N62"/>
    <mergeCell ref="N63:N69"/>
    <mergeCell ref="M67:M69"/>
    <mergeCell ref="N70:N71"/>
    <mergeCell ref="N72:N78"/>
    <mergeCell ref="M76:M78"/>
    <mergeCell ref="N79:N80"/>
    <mergeCell ref="N81:N87"/>
    <mergeCell ref="M85:M87"/>
    <mergeCell ref="N92:N93"/>
    <mergeCell ref="N94:N100"/>
    <mergeCell ref="M98:M100"/>
    <mergeCell ref="N101:N102"/>
    <mergeCell ref="N103:N109"/>
    <mergeCell ref="M107:M109"/>
    <mergeCell ref="N110:N111"/>
    <mergeCell ref="N112:N118"/>
    <mergeCell ref="M116:M118"/>
    <mergeCell ref="N154:N155"/>
    <mergeCell ref="N156:N162"/>
    <mergeCell ref="M160:M162"/>
    <mergeCell ref="B166:B167"/>
    <mergeCell ref="C166:L166"/>
    <mergeCell ref="N123:N124"/>
    <mergeCell ref="N125:N131"/>
    <mergeCell ref="M129:M131"/>
    <mergeCell ref="N132:N133"/>
    <mergeCell ref="N134:N140"/>
    <mergeCell ref="M138:M140"/>
    <mergeCell ref="N141:N142"/>
    <mergeCell ref="N143:N149"/>
    <mergeCell ref="M147:M149"/>
  </mergeCells>
  <pageMargins left="0.70866141732283472" right="0.70866141732283472" top="0.74803149606299213" bottom="0.74803149606299213" header="0.31496062992125984" footer="0.31496062992125984"/>
  <pageSetup paperSize="9" scale="68" orientation="landscape" r:id="rId1"/>
  <rowBreaks count="5" manualBreakCount="5">
    <brk id="29" max="16383" man="1"/>
    <brk id="60" max="16383" man="1"/>
    <brk id="87" max="13" man="1"/>
    <brk id="118" max="16383" man="1"/>
    <brk id="153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view="pageBreakPreview" zoomScale="90" zoomScaleNormal="110" zoomScaleSheetLayoutView="90" workbookViewId="0">
      <selection activeCell="H17" sqref="H17"/>
    </sheetView>
  </sheetViews>
  <sheetFormatPr defaultColWidth="9.109375" defaultRowHeight="14.4" x14ac:dyDescent="0.3"/>
  <cols>
    <col min="1" max="1" width="9" style="2" customWidth="1"/>
    <col min="2" max="2" width="31.5546875" style="2" customWidth="1"/>
    <col min="3" max="3" width="10.6640625" style="2" customWidth="1"/>
    <col min="4" max="4" width="10.109375" style="2" customWidth="1"/>
    <col min="5" max="5" width="10.5546875" style="2" customWidth="1"/>
    <col min="6" max="7" width="10.88671875" style="2" customWidth="1"/>
    <col min="8" max="8" width="12.109375" style="2" bestFit="1" customWidth="1"/>
    <col min="9" max="9" width="10.109375" style="2" customWidth="1"/>
    <col min="10" max="10" width="11.109375" style="2" customWidth="1"/>
    <col min="11" max="13" width="9.109375" style="2"/>
    <col min="14" max="14" width="9.109375" style="2" customWidth="1"/>
    <col min="15" max="16384" width="9.109375" style="2"/>
  </cols>
  <sheetData>
    <row r="1" spans="1:15" ht="23.4" x14ac:dyDescent="0.4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16"/>
    </row>
    <row r="2" spans="1:15" ht="18.600000000000001" thickBot="1" x14ac:dyDescent="0.4">
      <c r="A2" s="3" t="s">
        <v>28</v>
      </c>
      <c r="F2" s="14"/>
      <c r="G2" s="14"/>
      <c r="H2" s="14"/>
      <c r="I2" s="15"/>
      <c r="J2" s="14"/>
      <c r="K2" s="15"/>
    </row>
    <row r="3" spans="1:15" s="1" customFormat="1" ht="18.75" customHeight="1" x14ac:dyDescent="0.35">
      <c r="A3" s="95" t="s">
        <v>1</v>
      </c>
      <c r="B3" s="56" t="s">
        <v>2</v>
      </c>
      <c r="C3" s="58" t="s">
        <v>3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111" t="s">
        <v>4</v>
      </c>
      <c r="O3" s="61" t="s">
        <v>35</v>
      </c>
    </row>
    <row r="4" spans="1:15" s="1" customFormat="1" ht="72" x14ac:dyDescent="0.3">
      <c r="A4" s="96"/>
      <c r="B4" s="57"/>
      <c r="C4" s="7" t="s">
        <v>19</v>
      </c>
      <c r="D4" s="7" t="s">
        <v>5</v>
      </c>
      <c r="E4" s="4" t="s">
        <v>6</v>
      </c>
      <c r="F4" s="4" t="s">
        <v>7</v>
      </c>
      <c r="G4" s="4" t="s">
        <v>58</v>
      </c>
      <c r="H4" s="4" t="s">
        <v>57</v>
      </c>
      <c r="I4" s="4" t="s">
        <v>9</v>
      </c>
      <c r="J4" s="4" t="s">
        <v>10</v>
      </c>
      <c r="K4" s="4" t="s">
        <v>11</v>
      </c>
      <c r="L4" s="4" t="s">
        <v>12</v>
      </c>
      <c r="M4" s="31" t="s">
        <v>13</v>
      </c>
      <c r="N4" s="112"/>
      <c r="O4" s="62"/>
    </row>
    <row r="5" spans="1:15" s="1" customFormat="1" ht="15" customHeight="1" x14ac:dyDescent="0.3">
      <c r="A5" s="108">
        <v>41944</v>
      </c>
      <c r="B5" s="20" t="s">
        <v>14</v>
      </c>
      <c r="C5" s="4"/>
      <c r="D5" s="4"/>
      <c r="E5" s="4"/>
      <c r="F5" s="4"/>
      <c r="G5" s="4">
        <v>23</v>
      </c>
      <c r="H5" s="4"/>
      <c r="I5" s="4"/>
      <c r="J5" s="4"/>
      <c r="K5" s="4"/>
      <c r="L5" s="4"/>
      <c r="M5" s="31"/>
      <c r="N5" s="36">
        <f>C5*1+D5*5+E5*1+F5*1.5+G5*2+H5*1.5+I5*0.5+J5*2.5+K5*5+L5*1.5+M5*2</f>
        <v>46</v>
      </c>
      <c r="O5" s="62">
        <f>SUM(N5:N11)</f>
        <v>382</v>
      </c>
    </row>
    <row r="6" spans="1:15" s="1" customFormat="1" x14ac:dyDescent="0.3">
      <c r="A6" s="109"/>
      <c r="B6" s="21" t="s">
        <v>15</v>
      </c>
      <c r="C6" s="23"/>
      <c r="D6" s="23"/>
      <c r="E6" s="23"/>
      <c r="F6" s="23"/>
      <c r="G6" s="23">
        <v>14</v>
      </c>
      <c r="H6" s="23"/>
      <c r="I6" s="23"/>
      <c r="J6" s="23"/>
      <c r="K6" s="23"/>
      <c r="L6" s="23"/>
      <c r="M6" s="24"/>
      <c r="N6" s="36">
        <f>C6*2+D6*5+E6*0+F6*0+G6*4+H6*4+I6*0+J6*0+K6*0+L6*0+M6*0</f>
        <v>56</v>
      </c>
      <c r="O6" s="62"/>
    </row>
    <row r="7" spans="1:15" s="1" customFormat="1" x14ac:dyDescent="0.3">
      <c r="A7" s="109"/>
      <c r="B7" s="22" t="s">
        <v>16</v>
      </c>
      <c r="C7" s="9"/>
      <c r="D7" s="9"/>
      <c r="E7" s="17"/>
      <c r="F7" s="9"/>
      <c r="G7" s="9"/>
      <c r="H7" s="9"/>
      <c r="I7" s="9"/>
      <c r="J7" s="9"/>
      <c r="K7" s="9"/>
      <c r="L7" s="9"/>
      <c r="M7" s="19"/>
      <c r="N7" s="36">
        <f>C7*2+D7*5+E7*0+F7*0+G7*8+H7*8+I7*0+J7*0+K7*0+L7*0+M7*0</f>
        <v>0</v>
      </c>
      <c r="O7" s="62"/>
    </row>
    <row r="8" spans="1:15" s="1" customFormat="1" ht="17.25" customHeight="1" x14ac:dyDescent="0.3">
      <c r="A8" s="109"/>
      <c r="B8" s="20" t="s">
        <v>31</v>
      </c>
      <c r="C8" s="4"/>
      <c r="D8" s="4"/>
      <c r="E8" s="4"/>
      <c r="F8" s="4"/>
      <c r="G8" s="4">
        <v>10</v>
      </c>
      <c r="H8" s="4">
        <v>8</v>
      </c>
      <c r="I8" s="4"/>
      <c r="J8" s="4"/>
      <c r="K8" s="4"/>
      <c r="L8" s="32"/>
      <c r="M8" s="31"/>
      <c r="N8" s="36">
        <f>C8*0+D8*14+E8*0+F8*0+G8*20+H8*10+I8*0+J8*0+K8*0+L8*0+M8*0</f>
        <v>280</v>
      </c>
      <c r="O8" s="62"/>
    </row>
    <row r="9" spans="1:15" s="1" customFormat="1" x14ac:dyDescent="0.3">
      <c r="A9" s="109"/>
      <c r="B9" s="100" t="s">
        <v>17</v>
      </c>
      <c r="C9" s="68"/>
      <c r="D9" s="69"/>
      <c r="E9" s="69"/>
      <c r="F9" s="69"/>
      <c r="G9" s="69"/>
      <c r="H9" s="69"/>
      <c r="I9" s="69"/>
      <c r="J9" s="69"/>
      <c r="K9" s="69"/>
      <c r="L9" s="69"/>
      <c r="M9" s="70"/>
      <c r="N9" s="92"/>
      <c r="O9" s="62"/>
    </row>
    <row r="10" spans="1:15" s="1" customFormat="1" x14ac:dyDescent="0.3">
      <c r="A10" s="109"/>
      <c r="B10" s="101"/>
      <c r="C10" s="116"/>
      <c r="D10" s="117"/>
      <c r="E10" s="117"/>
      <c r="F10" s="117"/>
      <c r="G10" s="117"/>
      <c r="H10" s="117"/>
      <c r="I10" s="117"/>
      <c r="J10" s="117"/>
      <c r="K10" s="117"/>
      <c r="L10" s="117"/>
      <c r="M10" s="118"/>
      <c r="N10" s="93"/>
      <c r="O10" s="62"/>
    </row>
    <row r="11" spans="1:15" s="1" customFormat="1" ht="15" thickBot="1" x14ac:dyDescent="0.35">
      <c r="A11" s="110"/>
      <c r="B11" s="12" t="s">
        <v>18</v>
      </c>
      <c r="C11" s="33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94"/>
      <c r="O11" s="86"/>
    </row>
    <row r="12" spans="1:15" s="1" customFormat="1" ht="15" customHeight="1" x14ac:dyDescent="0.35">
      <c r="A12" s="95" t="s">
        <v>1</v>
      </c>
      <c r="B12" s="56" t="s">
        <v>2</v>
      </c>
      <c r="C12" s="58" t="s">
        <v>3</v>
      </c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90" t="s">
        <v>4</v>
      </c>
      <c r="O12" s="61" t="s">
        <v>35</v>
      </c>
    </row>
    <row r="13" spans="1:15" ht="74.25" customHeight="1" x14ac:dyDescent="0.3">
      <c r="A13" s="96"/>
      <c r="B13" s="57"/>
      <c r="C13" s="7" t="s">
        <v>19</v>
      </c>
      <c r="D13" s="7" t="s">
        <v>5</v>
      </c>
      <c r="E13" s="4" t="s">
        <v>6</v>
      </c>
      <c r="F13" s="4" t="s">
        <v>7</v>
      </c>
      <c r="G13" s="4" t="s">
        <v>58</v>
      </c>
      <c r="H13" s="4" t="s">
        <v>57</v>
      </c>
      <c r="I13" s="4" t="s">
        <v>9</v>
      </c>
      <c r="J13" s="4" t="s">
        <v>10</v>
      </c>
      <c r="K13" s="4" t="s">
        <v>11</v>
      </c>
      <c r="L13" s="4" t="s">
        <v>12</v>
      </c>
      <c r="M13" s="31" t="s">
        <v>13</v>
      </c>
      <c r="N13" s="91"/>
      <c r="O13" s="62"/>
    </row>
    <row r="14" spans="1:15" ht="15" customHeight="1" x14ac:dyDescent="0.3">
      <c r="A14" s="108">
        <v>41945</v>
      </c>
      <c r="B14" s="20" t="s">
        <v>14</v>
      </c>
      <c r="C14" s="4"/>
      <c r="D14" s="4"/>
      <c r="E14" s="4"/>
      <c r="F14" s="4"/>
      <c r="G14" s="4">
        <v>12</v>
      </c>
      <c r="H14" s="4"/>
      <c r="I14" s="4"/>
      <c r="J14" s="4"/>
      <c r="K14" s="4"/>
      <c r="L14" s="4"/>
      <c r="M14" s="31"/>
      <c r="N14" s="36">
        <f>C14*1+D14*5+E14*1+F14*1.5+G14*2+H14*1.5+I14*0.5+J14*2.5+K14*5+L14*1.5+M14*2</f>
        <v>24</v>
      </c>
      <c r="O14" s="62">
        <f>SUM(N14:N20)</f>
        <v>318</v>
      </c>
    </row>
    <row r="15" spans="1:15" ht="15" customHeight="1" x14ac:dyDescent="0.3">
      <c r="A15" s="109"/>
      <c r="B15" s="21" t="s">
        <v>15</v>
      </c>
      <c r="C15" s="23"/>
      <c r="D15" s="23"/>
      <c r="E15" s="23"/>
      <c r="F15" s="23"/>
      <c r="G15" s="23">
        <v>9</v>
      </c>
      <c r="H15" s="23"/>
      <c r="I15" s="23"/>
      <c r="J15" s="23"/>
      <c r="K15" s="23"/>
      <c r="L15" s="23"/>
      <c r="M15" s="24"/>
      <c r="N15" s="36">
        <f>C15*2+D15*5+E15*0+F15*0+G15*4+H15*4+I15*0+J15*0+K15*0+L15*0+M15*0</f>
        <v>36</v>
      </c>
      <c r="O15" s="62"/>
    </row>
    <row r="16" spans="1:15" ht="15" customHeight="1" x14ac:dyDescent="0.3">
      <c r="A16" s="109"/>
      <c r="B16" s="22" t="s">
        <v>16</v>
      </c>
      <c r="C16" s="9"/>
      <c r="D16" s="9"/>
      <c r="E16" s="17"/>
      <c r="F16" s="9"/>
      <c r="G16" s="9"/>
      <c r="H16" s="9">
        <v>1</v>
      </c>
      <c r="I16" s="9"/>
      <c r="J16" s="9"/>
      <c r="K16" s="9"/>
      <c r="L16" s="9"/>
      <c r="M16" s="19"/>
      <c r="N16" s="36">
        <f>C16*2+D16*5+E16*0+F16*0+G16*8+H16*8+I16*0+J16*0+K16*0+L16*0+M16*0</f>
        <v>8</v>
      </c>
      <c r="O16" s="62"/>
    </row>
    <row r="17" spans="1:15" x14ac:dyDescent="0.3">
      <c r="A17" s="109"/>
      <c r="B17" s="20" t="s">
        <v>31</v>
      </c>
      <c r="C17" s="4"/>
      <c r="D17" s="4"/>
      <c r="E17" s="4"/>
      <c r="F17" s="4"/>
      <c r="G17" s="4">
        <v>5</v>
      </c>
      <c r="H17" s="4">
        <v>15</v>
      </c>
      <c r="I17" s="4"/>
      <c r="J17" s="4"/>
      <c r="K17" s="4"/>
      <c r="L17" s="32"/>
      <c r="M17" s="31"/>
      <c r="N17" s="36">
        <f>C17*0+D17*14+E17*0+F17*0+G17*20+H17*10+I17*0+J17*0+K17*0+L17*0+M17*0</f>
        <v>250</v>
      </c>
      <c r="O17" s="62"/>
    </row>
    <row r="18" spans="1:15" x14ac:dyDescent="0.3">
      <c r="A18" s="109"/>
      <c r="B18" s="100" t="s">
        <v>17</v>
      </c>
      <c r="C18" s="68"/>
      <c r="D18" s="69"/>
      <c r="E18" s="69"/>
      <c r="F18" s="69"/>
      <c r="G18" s="69"/>
      <c r="H18" s="69"/>
      <c r="I18" s="69"/>
      <c r="J18" s="69"/>
      <c r="K18" s="69"/>
      <c r="L18" s="69"/>
      <c r="M18" s="70"/>
      <c r="N18" s="92"/>
      <c r="O18" s="62"/>
    </row>
    <row r="19" spans="1:15" x14ac:dyDescent="0.3">
      <c r="A19" s="109"/>
      <c r="B19" s="101"/>
      <c r="C19" s="105"/>
      <c r="D19" s="106"/>
      <c r="E19" s="106"/>
      <c r="F19" s="106"/>
      <c r="G19" s="106"/>
      <c r="H19" s="106"/>
      <c r="I19" s="106"/>
      <c r="J19" s="106"/>
      <c r="K19" s="106"/>
      <c r="L19" s="106"/>
      <c r="M19" s="107"/>
      <c r="N19" s="93"/>
      <c r="O19" s="62"/>
    </row>
    <row r="20" spans="1:15" ht="15" thickBot="1" x14ac:dyDescent="0.35">
      <c r="A20" s="110"/>
      <c r="B20" s="12" t="s">
        <v>18</v>
      </c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94"/>
      <c r="O20" s="86"/>
    </row>
    <row r="21" spans="1:15" ht="18.75" customHeight="1" x14ac:dyDescent="0.35">
      <c r="A21" s="95" t="s">
        <v>1</v>
      </c>
      <c r="B21" s="56" t="s">
        <v>2</v>
      </c>
      <c r="C21" s="58" t="s">
        <v>3</v>
      </c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90" t="s">
        <v>4</v>
      </c>
      <c r="O21" s="61" t="s">
        <v>35</v>
      </c>
    </row>
    <row r="22" spans="1:15" ht="72" x14ac:dyDescent="0.3">
      <c r="A22" s="96"/>
      <c r="B22" s="57"/>
      <c r="C22" s="7" t="s">
        <v>19</v>
      </c>
      <c r="D22" s="7" t="s">
        <v>5</v>
      </c>
      <c r="E22" s="4" t="s">
        <v>6</v>
      </c>
      <c r="F22" s="4" t="s">
        <v>7</v>
      </c>
      <c r="G22" s="4" t="s">
        <v>58</v>
      </c>
      <c r="H22" s="4" t="s">
        <v>57</v>
      </c>
      <c r="I22" s="4" t="s">
        <v>9</v>
      </c>
      <c r="J22" s="4" t="s">
        <v>10</v>
      </c>
      <c r="K22" s="4" t="s">
        <v>11</v>
      </c>
      <c r="L22" s="4" t="s">
        <v>12</v>
      </c>
      <c r="M22" s="31" t="s">
        <v>13</v>
      </c>
      <c r="N22" s="91"/>
      <c r="O22" s="62"/>
    </row>
    <row r="23" spans="1:15" ht="15" customHeight="1" x14ac:dyDescent="0.3">
      <c r="A23" s="97">
        <v>41917</v>
      </c>
      <c r="B23" s="20" t="s">
        <v>14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31"/>
      <c r="N23" s="36">
        <f>C23*1+D23*5+E23*1+F23*1.5+G23*2+H23*1.5+I23*0.5+J23*2.5+K23*5+L23*1.5+M23*2</f>
        <v>0</v>
      </c>
      <c r="O23" s="62">
        <f>SUM(N23:N29)</f>
        <v>0</v>
      </c>
    </row>
    <row r="24" spans="1:15" x14ac:dyDescent="0.3">
      <c r="A24" s="98"/>
      <c r="B24" s="21" t="s">
        <v>15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4"/>
      <c r="N24" s="36">
        <f>C24*2+D24*5+E24*0+F24*0+G24*4+H24*4+I24*0+J24*0+K24*0+L24*0+M24*0</f>
        <v>0</v>
      </c>
      <c r="O24" s="62"/>
    </row>
    <row r="25" spans="1:15" x14ac:dyDescent="0.3">
      <c r="A25" s="98"/>
      <c r="B25" s="22" t="s">
        <v>16</v>
      </c>
      <c r="C25" s="9"/>
      <c r="D25" s="9"/>
      <c r="E25" s="17"/>
      <c r="F25" s="9"/>
      <c r="G25" s="9"/>
      <c r="H25" s="9"/>
      <c r="I25" s="9"/>
      <c r="J25" s="9"/>
      <c r="K25" s="9"/>
      <c r="L25" s="9"/>
      <c r="M25" s="19"/>
      <c r="N25" s="36">
        <f>C25*2+D25*5+E25*0+F25*0+G25*8+H25*8+I25*0+J25*0+K25*0+L25*0+M25*0</f>
        <v>0</v>
      </c>
      <c r="O25" s="62"/>
    </row>
    <row r="26" spans="1:15" x14ac:dyDescent="0.3">
      <c r="A26" s="98"/>
      <c r="B26" s="20" t="s">
        <v>31</v>
      </c>
      <c r="C26" s="4"/>
      <c r="D26" s="4"/>
      <c r="E26" s="4"/>
      <c r="F26" s="4"/>
      <c r="G26" s="4"/>
      <c r="H26" s="4"/>
      <c r="I26" s="4"/>
      <c r="J26" s="4"/>
      <c r="K26" s="4"/>
      <c r="L26" s="32"/>
      <c r="M26" s="31"/>
      <c r="N26" s="36">
        <f>C26*0+D26*14+E26*0+F26*0+G26*20+H26*10+I26*0+J26*0+K26*0+L26*0+M26*0</f>
        <v>0</v>
      </c>
      <c r="O26" s="62"/>
    </row>
    <row r="27" spans="1:15" x14ac:dyDescent="0.3">
      <c r="A27" s="98"/>
      <c r="B27" s="100" t="s">
        <v>17</v>
      </c>
      <c r="C27" s="102"/>
      <c r="D27" s="103"/>
      <c r="E27" s="103"/>
      <c r="F27" s="103"/>
      <c r="G27" s="103"/>
      <c r="H27" s="103"/>
      <c r="I27" s="103"/>
      <c r="J27" s="103"/>
      <c r="K27" s="103"/>
      <c r="L27" s="103"/>
      <c r="M27" s="104"/>
      <c r="N27" s="87"/>
      <c r="O27" s="62"/>
    </row>
    <row r="28" spans="1:15" x14ac:dyDescent="0.3">
      <c r="A28" s="98"/>
      <c r="B28" s="101"/>
      <c r="C28" s="105"/>
      <c r="D28" s="106"/>
      <c r="E28" s="106"/>
      <c r="F28" s="106"/>
      <c r="G28" s="106"/>
      <c r="H28" s="106"/>
      <c r="I28" s="106"/>
      <c r="J28" s="106"/>
      <c r="K28" s="106"/>
      <c r="L28" s="106"/>
      <c r="M28" s="107"/>
      <c r="N28" s="88"/>
      <c r="O28" s="62"/>
    </row>
    <row r="29" spans="1:15" ht="15" thickBot="1" x14ac:dyDescent="0.35">
      <c r="A29" s="99"/>
      <c r="B29" s="12" t="s">
        <v>18</v>
      </c>
      <c r="C29" s="33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89"/>
      <c r="O29" s="86"/>
    </row>
    <row r="30" spans="1:15" ht="18.600000000000001" thickBot="1" x14ac:dyDescent="0.3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15" ht="18.75" customHeight="1" x14ac:dyDescent="0.35">
      <c r="A31" s="95" t="s">
        <v>1</v>
      </c>
      <c r="B31" s="56" t="s">
        <v>2</v>
      </c>
      <c r="C31" s="58" t="s">
        <v>3</v>
      </c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90" t="s">
        <v>4</v>
      </c>
      <c r="O31" s="61" t="s">
        <v>35</v>
      </c>
    </row>
    <row r="32" spans="1:15" ht="72" x14ac:dyDescent="0.3">
      <c r="A32" s="96"/>
      <c r="B32" s="57"/>
      <c r="C32" s="7" t="s">
        <v>19</v>
      </c>
      <c r="D32" s="7" t="s">
        <v>5</v>
      </c>
      <c r="E32" s="4" t="s">
        <v>6</v>
      </c>
      <c r="F32" s="4" t="s">
        <v>7</v>
      </c>
      <c r="G32" s="4" t="s">
        <v>58</v>
      </c>
      <c r="H32" s="4" t="s">
        <v>8</v>
      </c>
      <c r="I32" s="4" t="s">
        <v>9</v>
      </c>
      <c r="J32" s="4" t="s">
        <v>10</v>
      </c>
      <c r="K32" s="4" t="s">
        <v>11</v>
      </c>
      <c r="L32" s="4" t="s">
        <v>12</v>
      </c>
      <c r="M32" s="31" t="s">
        <v>13</v>
      </c>
      <c r="N32" s="91"/>
      <c r="O32" s="62"/>
    </row>
    <row r="33" spans="1:15" ht="15" customHeight="1" x14ac:dyDescent="0.3">
      <c r="A33" s="108">
        <v>41920</v>
      </c>
      <c r="B33" s="20" t="s">
        <v>14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31"/>
      <c r="N33" s="36">
        <f>C33*1+D33*5+E33*1+F33*1.5+G33*2+H33*1.5+I33*0.5+J33*2.5+K33*5+L33*1.5+M33*2</f>
        <v>0</v>
      </c>
      <c r="O33" s="62">
        <f>SUM(N33:N39)</f>
        <v>0</v>
      </c>
    </row>
    <row r="34" spans="1:15" x14ac:dyDescent="0.3">
      <c r="A34" s="109"/>
      <c r="B34" s="21" t="s">
        <v>15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4"/>
      <c r="N34" s="36">
        <f>C34*2+D34*5+E34*0+F34*0+G34*4+H34*4+I34*0+J34*0+K34*0+L34*0+M34*0</f>
        <v>0</v>
      </c>
      <c r="O34" s="62"/>
    </row>
    <row r="35" spans="1:15" x14ac:dyDescent="0.3">
      <c r="A35" s="109"/>
      <c r="B35" s="22" t="s">
        <v>16</v>
      </c>
      <c r="C35" s="9"/>
      <c r="D35" s="9"/>
      <c r="E35" s="17"/>
      <c r="F35" s="9"/>
      <c r="G35" s="9"/>
      <c r="H35" s="9"/>
      <c r="I35" s="9"/>
      <c r="J35" s="9"/>
      <c r="K35" s="9"/>
      <c r="L35" s="9"/>
      <c r="M35" s="19"/>
      <c r="N35" s="36">
        <f>C35*2+D35*5+E35*0+F35*0+G35*8+H35*8+I35*0+J35*0+K35*0+L35*0+M35*0</f>
        <v>0</v>
      </c>
      <c r="O35" s="62"/>
    </row>
    <row r="36" spans="1:15" x14ac:dyDescent="0.3">
      <c r="A36" s="109"/>
      <c r="B36" s="20" t="s">
        <v>31</v>
      </c>
      <c r="C36" s="4"/>
      <c r="D36" s="4"/>
      <c r="E36" s="4"/>
      <c r="F36" s="4"/>
      <c r="G36" s="4"/>
      <c r="H36" s="4"/>
      <c r="I36" s="4"/>
      <c r="J36" s="4"/>
      <c r="K36" s="4"/>
      <c r="L36" s="32"/>
      <c r="M36" s="31"/>
      <c r="N36" s="36">
        <f>C36*0+D36*14+E36*0+F36*0+G36*20+H36*10+I36*0+J36*0+K36*0+L36*0+M36*0</f>
        <v>0</v>
      </c>
      <c r="O36" s="62"/>
    </row>
    <row r="37" spans="1:15" x14ac:dyDescent="0.3">
      <c r="A37" s="109"/>
      <c r="B37" s="100" t="s">
        <v>17</v>
      </c>
      <c r="C37" s="102"/>
      <c r="D37" s="103"/>
      <c r="E37" s="103"/>
      <c r="F37" s="103"/>
      <c r="G37" s="103"/>
      <c r="H37" s="103"/>
      <c r="I37" s="103"/>
      <c r="J37" s="103"/>
      <c r="K37" s="103"/>
      <c r="L37" s="103"/>
      <c r="M37" s="104"/>
      <c r="N37" s="87"/>
      <c r="O37" s="62"/>
    </row>
    <row r="38" spans="1:15" x14ac:dyDescent="0.3">
      <c r="A38" s="109"/>
      <c r="B38" s="101"/>
      <c r="C38" s="105"/>
      <c r="D38" s="106"/>
      <c r="E38" s="106"/>
      <c r="F38" s="106"/>
      <c r="G38" s="106"/>
      <c r="H38" s="106"/>
      <c r="I38" s="106"/>
      <c r="J38" s="106"/>
      <c r="K38" s="106"/>
      <c r="L38" s="106"/>
      <c r="M38" s="107"/>
      <c r="N38" s="88"/>
      <c r="O38" s="62"/>
    </row>
    <row r="39" spans="1:15" ht="15" thickBot="1" x14ac:dyDescent="0.35">
      <c r="A39" s="110"/>
      <c r="B39" s="12" t="s">
        <v>18</v>
      </c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89"/>
      <c r="O39" s="86"/>
    </row>
    <row r="40" spans="1:15" ht="18.75" customHeight="1" x14ac:dyDescent="0.35">
      <c r="A40" s="95" t="s">
        <v>1</v>
      </c>
      <c r="B40" s="56" t="s">
        <v>2</v>
      </c>
      <c r="C40" s="58" t="s">
        <v>3</v>
      </c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90" t="s">
        <v>4</v>
      </c>
      <c r="O40" s="61" t="s">
        <v>35</v>
      </c>
    </row>
    <row r="41" spans="1:15" ht="72" x14ac:dyDescent="0.3">
      <c r="A41" s="96"/>
      <c r="B41" s="57"/>
      <c r="C41" s="7" t="s">
        <v>19</v>
      </c>
      <c r="D41" s="7" t="s">
        <v>5</v>
      </c>
      <c r="E41" s="4" t="s">
        <v>6</v>
      </c>
      <c r="F41" s="4" t="s">
        <v>7</v>
      </c>
      <c r="G41" s="4" t="s">
        <v>58</v>
      </c>
      <c r="H41" s="4" t="s">
        <v>8</v>
      </c>
      <c r="I41" s="4" t="s">
        <v>9</v>
      </c>
      <c r="J41" s="4" t="s">
        <v>10</v>
      </c>
      <c r="K41" s="4" t="s">
        <v>11</v>
      </c>
      <c r="L41" s="4" t="s">
        <v>12</v>
      </c>
      <c r="M41" s="31" t="s">
        <v>13</v>
      </c>
      <c r="N41" s="91"/>
      <c r="O41" s="62"/>
    </row>
    <row r="42" spans="1:15" ht="15" customHeight="1" x14ac:dyDescent="0.3">
      <c r="A42" s="108">
        <v>41892</v>
      </c>
      <c r="B42" s="20" t="s">
        <v>14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31"/>
      <c r="N42" s="36">
        <f>C42*1+D42*5+E42*1+F42*1.5+G42*2+H42*1.5+I42*0.5+J42*2.5+K42*5+L42*1.5+M42*2</f>
        <v>0</v>
      </c>
      <c r="O42" s="62">
        <f>SUM(N42:N48)</f>
        <v>0</v>
      </c>
    </row>
    <row r="43" spans="1:15" x14ac:dyDescent="0.3">
      <c r="A43" s="109"/>
      <c r="B43" s="21" t="s">
        <v>15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4"/>
      <c r="N43" s="36">
        <f>C43*2+D43*5+E43*0+F43*0+G43*4+H43*4+I43*0+J43*0+K43*0+L43*0+M43*0</f>
        <v>0</v>
      </c>
      <c r="O43" s="62"/>
    </row>
    <row r="44" spans="1:15" x14ac:dyDescent="0.3">
      <c r="A44" s="109"/>
      <c r="B44" s="22" t="s">
        <v>16</v>
      </c>
      <c r="C44" s="9"/>
      <c r="D44" s="9"/>
      <c r="E44" s="17"/>
      <c r="F44" s="9"/>
      <c r="G44" s="9"/>
      <c r="H44" s="9"/>
      <c r="I44" s="9"/>
      <c r="J44" s="9"/>
      <c r="K44" s="9"/>
      <c r="L44" s="9"/>
      <c r="M44" s="19"/>
      <c r="N44" s="36">
        <f>C44*2+D44*5+E44*0+F44*0+G44*8+H44*8+I44*0+J44*0+K44*0+L44*0+M44*0</f>
        <v>0</v>
      </c>
      <c r="O44" s="62"/>
    </row>
    <row r="45" spans="1:15" x14ac:dyDescent="0.3">
      <c r="A45" s="109"/>
      <c r="B45" s="20" t="s">
        <v>31</v>
      </c>
      <c r="C45" s="4"/>
      <c r="D45" s="4"/>
      <c r="E45" s="4"/>
      <c r="F45" s="4"/>
      <c r="G45" s="4"/>
      <c r="H45" s="4"/>
      <c r="I45" s="4"/>
      <c r="J45" s="4"/>
      <c r="K45" s="4"/>
      <c r="L45" s="32"/>
      <c r="M45" s="31"/>
      <c r="N45" s="36">
        <f>C45*0+D45*14+E45*0+F45*0+G45*20+H45*10+I45*0+J45*0+K45*0+L45*0+M45*0</f>
        <v>0</v>
      </c>
      <c r="O45" s="62"/>
    </row>
    <row r="46" spans="1:15" x14ac:dyDescent="0.3">
      <c r="A46" s="109"/>
      <c r="B46" s="100" t="s">
        <v>17</v>
      </c>
      <c r="C46" s="68"/>
      <c r="D46" s="69"/>
      <c r="E46" s="69"/>
      <c r="F46" s="69"/>
      <c r="G46" s="69"/>
      <c r="H46" s="69"/>
      <c r="I46" s="69"/>
      <c r="J46" s="69"/>
      <c r="K46" s="69"/>
      <c r="L46" s="69"/>
      <c r="M46" s="70"/>
      <c r="N46" s="87"/>
      <c r="O46" s="62"/>
    </row>
    <row r="47" spans="1:15" x14ac:dyDescent="0.3">
      <c r="A47" s="109"/>
      <c r="B47" s="101"/>
      <c r="C47" s="105"/>
      <c r="D47" s="106"/>
      <c r="E47" s="106"/>
      <c r="F47" s="106"/>
      <c r="G47" s="106"/>
      <c r="H47" s="106"/>
      <c r="I47" s="106"/>
      <c r="J47" s="106"/>
      <c r="K47" s="106"/>
      <c r="L47" s="106"/>
      <c r="M47" s="107"/>
      <c r="N47" s="88"/>
      <c r="O47" s="62"/>
    </row>
    <row r="48" spans="1:15" ht="15" thickBot="1" x14ac:dyDescent="0.35">
      <c r="A48" s="110"/>
      <c r="B48" s="12" t="s">
        <v>18</v>
      </c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89"/>
      <c r="O48" s="86"/>
    </row>
    <row r="49" spans="1:15" ht="18.75" customHeight="1" x14ac:dyDescent="0.35">
      <c r="A49" s="95" t="s">
        <v>1</v>
      </c>
      <c r="B49" s="56" t="s">
        <v>2</v>
      </c>
      <c r="C49" s="58" t="s">
        <v>3</v>
      </c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90" t="s">
        <v>4</v>
      </c>
      <c r="O49" s="61" t="s">
        <v>35</v>
      </c>
    </row>
    <row r="50" spans="1:15" ht="72" x14ac:dyDescent="0.3">
      <c r="A50" s="96"/>
      <c r="B50" s="57"/>
      <c r="C50" s="7" t="s">
        <v>19</v>
      </c>
      <c r="D50" s="7" t="s">
        <v>5</v>
      </c>
      <c r="E50" s="4" t="s">
        <v>6</v>
      </c>
      <c r="F50" s="4" t="s">
        <v>7</v>
      </c>
      <c r="G50" s="4" t="s">
        <v>58</v>
      </c>
      <c r="H50" s="4" t="s">
        <v>8</v>
      </c>
      <c r="I50" s="4" t="s">
        <v>9</v>
      </c>
      <c r="J50" s="4" t="s">
        <v>10</v>
      </c>
      <c r="K50" s="4" t="s">
        <v>11</v>
      </c>
      <c r="L50" s="4" t="s">
        <v>12</v>
      </c>
      <c r="M50" s="31" t="s">
        <v>13</v>
      </c>
      <c r="N50" s="91"/>
      <c r="O50" s="62"/>
    </row>
    <row r="51" spans="1:15" ht="15" customHeight="1" x14ac:dyDescent="0.3">
      <c r="A51" s="108">
        <v>41893</v>
      </c>
      <c r="B51" s="20" t="s">
        <v>14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31"/>
      <c r="N51" s="36">
        <f>C51*1+D51*5+E51*1+F51*1.5+G51*2+H51*1.5+I51*0.5+J51*2.5+K51*5+L51*1.5+M51*2</f>
        <v>0</v>
      </c>
      <c r="O51" s="62">
        <f>SUM(N51:N57)</f>
        <v>0</v>
      </c>
    </row>
    <row r="52" spans="1:15" x14ac:dyDescent="0.3">
      <c r="A52" s="109"/>
      <c r="B52" s="21" t="s">
        <v>15</v>
      </c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4"/>
      <c r="N52" s="36">
        <f>C52*2+D52*5+E52*0+F52*0+G52*4+H52*4+I52*0+J52*0+K52*0+L52*0+M52*0</f>
        <v>0</v>
      </c>
      <c r="O52" s="62"/>
    </row>
    <row r="53" spans="1:15" x14ac:dyDescent="0.3">
      <c r="A53" s="109"/>
      <c r="B53" s="22" t="s">
        <v>16</v>
      </c>
      <c r="C53" s="9"/>
      <c r="D53" s="9"/>
      <c r="E53" s="17"/>
      <c r="F53" s="9"/>
      <c r="G53" s="9"/>
      <c r="H53" s="9"/>
      <c r="I53" s="9"/>
      <c r="J53" s="9"/>
      <c r="K53" s="9"/>
      <c r="L53" s="9"/>
      <c r="M53" s="19"/>
      <c r="N53" s="36">
        <f>C53*2+D53*5+E53*0+F53*0+G53*8+H53*8+I53*0+J53*0+K53*0+L53*0+M53*0</f>
        <v>0</v>
      </c>
      <c r="O53" s="62"/>
    </row>
    <row r="54" spans="1:15" x14ac:dyDescent="0.3">
      <c r="A54" s="109"/>
      <c r="B54" s="20" t="s">
        <v>31</v>
      </c>
      <c r="C54" s="4"/>
      <c r="D54" s="4"/>
      <c r="E54" s="4"/>
      <c r="F54" s="4"/>
      <c r="G54" s="4"/>
      <c r="H54" s="4"/>
      <c r="I54" s="4"/>
      <c r="J54" s="4"/>
      <c r="K54" s="4"/>
      <c r="L54" s="32"/>
      <c r="M54" s="31"/>
      <c r="N54" s="36">
        <f>C54*0+D54*14+E54*0+F54*0+G54*20+H54*10+I54*0+J54*0+K54*0+L54*0+M54*0</f>
        <v>0</v>
      </c>
      <c r="O54" s="62"/>
    </row>
    <row r="55" spans="1:15" ht="15" customHeight="1" x14ac:dyDescent="0.3">
      <c r="A55" s="109"/>
      <c r="B55" s="100" t="s">
        <v>17</v>
      </c>
      <c r="C55" s="102"/>
      <c r="D55" s="103"/>
      <c r="E55" s="103"/>
      <c r="F55" s="103"/>
      <c r="G55" s="103"/>
      <c r="H55" s="103"/>
      <c r="I55" s="103"/>
      <c r="J55" s="103"/>
      <c r="K55" s="103"/>
      <c r="L55" s="103"/>
      <c r="M55" s="104"/>
      <c r="N55" s="87"/>
      <c r="O55" s="62"/>
    </row>
    <row r="56" spans="1:15" x14ac:dyDescent="0.3">
      <c r="A56" s="109"/>
      <c r="B56" s="101"/>
      <c r="C56" s="105"/>
      <c r="D56" s="106"/>
      <c r="E56" s="106"/>
      <c r="F56" s="106"/>
      <c r="G56" s="106"/>
      <c r="H56" s="106"/>
      <c r="I56" s="106"/>
      <c r="J56" s="106"/>
      <c r="K56" s="106"/>
      <c r="L56" s="106"/>
      <c r="M56" s="107"/>
      <c r="N56" s="88"/>
      <c r="O56" s="62"/>
    </row>
    <row r="57" spans="1:15" ht="15" thickBot="1" x14ac:dyDescent="0.35">
      <c r="A57" s="110"/>
      <c r="B57" s="12" t="s">
        <v>18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89"/>
      <c r="O57" s="86"/>
    </row>
    <row r="58" spans="1:15" ht="18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</row>
    <row r="59" spans="1:15" ht="18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</row>
    <row r="60" spans="1:15" ht="18.600000000000001" thickBot="1" x14ac:dyDescent="0.3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</row>
    <row r="61" spans="1:15" ht="18.75" customHeight="1" x14ac:dyDescent="0.35">
      <c r="A61" s="95" t="s">
        <v>1</v>
      </c>
      <c r="B61" s="56" t="s">
        <v>2</v>
      </c>
      <c r="C61" s="58" t="s">
        <v>3</v>
      </c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90" t="s">
        <v>4</v>
      </c>
      <c r="O61" s="61" t="s">
        <v>35</v>
      </c>
    </row>
    <row r="62" spans="1:15" ht="72" x14ac:dyDescent="0.3">
      <c r="A62" s="96"/>
      <c r="B62" s="57"/>
      <c r="C62" s="7" t="s">
        <v>19</v>
      </c>
      <c r="D62" s="7" t="s">
        <v>5</v>
      </c>
      <c r="E62" s="4" t="s">
        <v>6</v>
      </c>
      <c r="F62" s="4" t="s">
        <v>7</v>
      </c>
      <c r="G62" s="4" t="s">
        <v>58</v>
      </c>
      <c r="H62" s="4" t="s">
        <v>8</v>
      </c>
      <c r="I62" s="4" t="s">
        <v>9</v>
      </c>
      <c r="J62" s="4" t="s">
        <v>10</v>
      </c>
      <c r="K62" s="4" t="s">
        <v>11</v>
      </c>
      <c r="L62" s="4" t="s">
        <v>12</v>
      </c>
      <c r="M62" s="31" t="s">
        <v>13</v>
      </c>
      <c r="N62" s="91"/>
      <c r="O62" s="62"/>
    </row>
    <row r="63" spans="1:15" ht="15" customHeight="1" x14ac:dyDescent="0.3">
      <c r="A63" s="108">
        <v>41896</v>
      </c>
      <c r="B63" s="20" t="s">
        <v>14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31"/>
      <c r="N63" s="36">
        <f>C63*1+D63*5+E63*1+F63*1.5+G63*2+H63*1.5+I63*0.5+J63*2.5+K63*5+L63*1.5+M63*2</f>
        <v>0</v>
      </c>
      <c r="O63" s="62">
        <f>SUM(N63:N69)</f>
        <v>0</v>
      </c>
    </row>
    <row r="64" spans="1:15" x14ac:dyDescent="0.3">
      <c r="A64" s="109"/>
      <c r="B64" s="21" t="s">
        <v>15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4"/>
      <c r="N64" s="36">
        <f>C64*2+D64*5+E64*0+F64*0+G64*4+H64*4+I64*0+J64*0+K64*0+L64*0+M64*0</f>
        <v>0</v>
      </c>
      <c r="O64" s="62"/>
    </row>
    <row r="65" spans="1:15" x14ac:dyDescent="0.3">
      <c r="A65" s="109"/>
      <c r="B65" s="22" t="s">
        <v>16</v>
      </c>
      <c r="C65" s="9"/>
      <c r="D65" s="9"/>
      <c r="E65" s="17"/>
      <c r="F65" s="9"/>
      <c r="G65" s="9"/>
      <c r="H65" s="9"/>
      <c r="I65" s="9"/>
      <c r="J65" s="9"/>
      <c r="K65" s="9"/>
      <c r="L65" s="9"/>
      <c r="M65" s="19"/>
      <c r="N65" s="36">
        <f>C65*2+D65*5+E65*0+F65*0+G65*8+H65*8+I65*0+J65*0+K65*0+L65*0+M65*0</f>
        <v>0</v>
      </c>
      <c r="O65" s="62"/>
    </row>
    <row r="66" spans="1:15" x14ac:dyDescent="0.3">
      <c r="A66" s="109"/>
      <c r="B66" s="20" t="s">
        <v>31</v>
      </c>
      <c r="C66" s="4"/>
      <c r="D66" s="4"/>
      <c r="E66" s="4"/>
      <c r="F66" s="4"/>
      <c r="G66" s="4"/>
      <c r="H66" s="4"/>
      <c r="I66" s="4"/>
      <c r="J66" s="4"/>
      <c r="K66" s="4"/>
      <c r="L66" s="32"/>
      <c r="M66" s="31"/>
      <c r="N66" s="36">
        <f>C66*0+D66*14+E66*0+F66*0+G66*20+H66*10+I66*0+J66*0+K66*0+L66*0+M66*0</f>
        <v>0</v>
      </c>
      <c r="O66" s="62"/>
    </row>
    <row r="67" spans="1:15" x14ac:dyDescent="0.3">
      <c r="A67" s="109"/>
      <c r="B67" s="100" t="s">
        <v>17</v>
      </c>
      <c r="C67" s="68"/>
      <c r="D67" s="69"/>
      <c r="E67" s="69"/>
      <c r="F67" s="69"/>
      <c r="G67" s="69"/>
      <c r="H67" s="69"/>
      <c r="I67" s="69"/>
      <c r="J67" s="69"/>
      <c r="K67" s="69"/>
      <c r="L67" s="69"/>
      <c r="M67" s="70"/>
      <c r="N67" s="87"/>
      <c r="O67" s="62"/>
    </row>
    <row r="68" spans="1:15" x14ac:dyDescent="0.3">
      <c r="A68" s="109"/>
      <c r="B68" s="101"/>
      <c r="C68" s="105"/>
      <c r="D68" s="106"/>
      <c r="E68" s="106"/>
      <c r="F68" s="106"/>
      <c r="G68" s="106"/>
      <c r="H68" s="106"/>
      <c r="I68" s="106"/>
      <c r="J68" s="106"/>
      <c r="K68" s="106"/>
      <c r="L68" s="106"/>
      <c r="M68" s="107"/>
      <c r="N68" s="88"/>
      <c r="O68" s="62"/>
    </row>
    <row r="69" spans="1:15" ht="15" thickBot="1" x14ac:dyDescent="0.35">
      <c r="A69" s="110"/>
      <c r="B69" s="12" t="s">
        <v>18</v>
      </c>
      <c r="C69" s="33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89"/>
      <c r="O69" s="86"/>
    </row>
    <row r="70" spans="1:15" ht="18.75" customHeight="1" x14ac:dyDescent="0.35">
      <c r="A70" s="95" t="s">
        <v>1</v>
      </c>
      <c r="B70" s="56" t="s">
        <v>2</v>
      </c>
      <c r="C70" s="58" t="s">
        <v>3</v>
      </c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90" t="s">
        <v>4</v>
      </c>
      <c r="O70" s="61" t="s">
        <v>35</v>
      </c>
    </row>
    <row r="71" spans="1:15" ht="72" x14ac:dyDescent="0.3">
      <c r="A71" s="96"/>
      <c r="B71" s="57"/>
      <c r="C71" s="7" t="s">
        <v>19</v>
      </c>
      <c r="D71" s="7" t="s">
        <v>5</v>
      </c>
      <c r="E71" s="4" t="s">
        <v>6</v>
      </c>
      <c r="F71" s="4" t="s">
        <v>7</v>
      </c>
      <c r="G71" s="4" t="s">
        <v>58</v>
      </c>
      <c r="H71" s="4" t="s">
        <v>8</v>
      </c>
      <c r="I71" s="4" t="s">
        <v>9</v>
      </c>
      <c r="J71" s="4" t="s">
        <v>10</v>
      </c>
      <c r="K71" s="4" t="s">
        <v>11</v>
      </c>
      <c r="L71" s="4" t="s">
        <v>12</v>
      </c>
      <c r="M71" s="31" t="s">
        <v>13</v>
      </c>
      <c r="N71" s="91"/>
      <c r="O71" s="62"/>
    </row>
    <row r="72" spans="1:15" ht="15" customHeight="1" x14ac:dyDescent="0.3">
      <c r="A72" s="108">
        <v>41897</v>
      </c>
      <c r="B72" s="20" t="s">
        <v>14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31"/>
      <c r="N72" s="36">
        <f>C72*1+D72*5+E72*1+F72*1.5+G72*2+H72*1.5+I72*0.5+J72*2.5+K72*5+L72*1.5+M72*2</f>
        <v>0</v>
      </c>
      <c r="O72" s="62">
        <f>SUM(N72:N78)</f>
        <v>0</v>
      </c>
    </row>
    <row r="73" spans="1:15" x14ac:dyDescent="0.3">
      <c r="A73" s="109"/>
      <c r="B73" s="21" t="s">
        <v>15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4"/>
      <c r="N73" s="36">
        <f>C73*2+D73*5+E73*0+F73*0+G73*4+H73*4+I73*0+J73*0+K73*0+L73*0+M73*0</f>
        <v>0</v>
      </c>
      <c r="O73" s="62"/>
    </row>
    <row r="74" spans="1:15" x14ac:dyDescent="0.3">
      <c r="A74" s="109"/>
      <c r="B74" s="22" t="s">
        <v>16</v>
      </c>
      <c r="C74" s="9"/>
      <c r="D74" s="9"/>
      <c r="E74" s="17"/>
      <c r="F74" s="9"/>
      <c r="G74" s="9"/>
      <c r="H74" s="9"/>
      <c r="I74" s="9"/>
      <c r="J74" s="9"/>
      <c r="K74" s="9"/>
      <c r="L74" s="9"/>
      <c r="M74" s="19"/>
      <c r="N74" s="36">
        <f>C74*2+D74*5+E74*0+F74*0+G74*8+H74*8+I74*0+J74*0+K74*0+L74*0+M74*0</f>
        <v>0</v>
      </c>
      <c r="O74" s="62"/>
    </row>
    <row r="75" spans="1:15" x14ac:dyDescent="0.3">
      <c r="A75" s="109"/>
      <c r="B75" s="20" t="s">
        <v>31</v>
      </c>
      <c r="C75" s="4"/>
      <c r="D75" s="4"/>
      <c r="E75" s="4"/>
      <c r="F75" s="4"/>
      <c r="G75" s="4"/>
      <c r="H75" s="4"/>
      <c r="I75" s="4"/>
      <c r="J75" s="4"/>
      <c r="K75" s="4"/>
      <c r="L75" s="32"/>
      <c r="M75" s="31"/>
      <c r="N75" s="36">
        <f>C75*0+D75*14+E75*0+F75*0+G75*20+H75*10+I75*0+J75*0+K75*0+L75*0+M75*0</f>
        <v>0</v>
      </c>
      <c r="O75" s="62"/>
    </row>
    <row r="76" spans="1:15" ht="15" customHeight="1" x14ac:dyDescent="0.3">
      <c r="A76" s="109"/>
      <c r="B76" s="100" t="s">
        <v>17</v>
      </c>
      <c r="C76" s="102"/>
      <c r="D76" s="103"/>
      <c r="E76" s="103"/>
      <c r="F76" s="103"/>
      <c r="G76" s="103"/>
      <c r="H76" s="103"/>
      <c r="I76" s="103"/>
      <c r="J76" s="103"/>
      <c r="K76" s="103"/>
      <c r="L76" s="103"/>
      <c r="M76" s="104"/>
      <c r="N76" s="87"/>
      <c r="O76" s="62"/>
    </row>
    <row r="77" spans="1:15" x14ac:dyDescent="0.3">
      <c r="A77" s="109"/>
      <c r="B77" s="101"/>
      <c r="C77" s="105"/>
      <c r="D77" s="106"/>
      <c r="E77" s="106"/>
      <c r="F77" s="106"/>
      <c r="G77" s="106"/>
      <c r="H77" s="106"/>
      <c r="I77" s="106"/>
      <c r="J77" s="106"/>
      <c r="K77" s="106"/>
      <c r="L77" s="106"/>
      <c r="M77" s="107"/>
      <c r="N77" s="88"/>
      <c r="O77" s="62"/>
    </row>
    <row r="78" spans="1:15" ht="15" thickBot="1" x14ac:dyDescent="0.35">
      <c r="A78" s="110"/>
      <c r="B78" s="12" t="s">
        <v>18</v>
      </c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89"/>
      <c r="O78" s="86"/>
    </row>
    <row r="79" spans="1:15" ht="18.75" customHeight="1" x14ac:dyDescent="0.35">
      <c r="A79" s="95" t="s">
        <v>1</v>
      </c>
      <c r="B79" s="56" t="s">
        <v>2</v>
      </c>
      <c r="C79" s="58" t="s">
        <v>3</v>
      </c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90" t="s">
        <v>4</v>
      </c>
      <c r="O79" s="61" t="s">
        <v>35</v>
      </c>
    </row>
    <row r="80" spans="1:15" ht="72" x14ac:dyDescent="0.3">
      <c r="A80" s="96"/>
      <c r="B80" s="57"/>
      <c r="C80" s="7" t="s">
        <v>19</v>
      </c>
      <c r="D80" s="7" t="s">
        <v>5</v>
      </c>
      <c r="E80" s="4" t="s">
        <v>6</v>
      </c>
      <c r="F80" s="4" t="s">
        <v>7</v>
      </c>
      <c r="G80" s="4" t="s">
        <v>58</v>
      </c>
      <c r="H80" s="4" t="s">
        <v>8</v>
      </c>
      <c r="I80" s="4" t="s">
        <v>9</v>
      </c>
      <c r="J80" s="4" t="s">
        <v>10</v>
      </c>
      <c r="K80" s="4" t="s">
        <v>11</v>
      </c>
      <c r="L80" s="4" t="s">
        <v>12</v>
      </c>
      <c r="M80" s="31" t="s">
        <v>13</v>
      </c>
      <c r="N80" s="91"/>
      <c r="O80" s="62"/>
    </row>
    <row r="81" spans="1:15" ht="15" customHeight="1" x14ac:dyDescent="0.3">
      <c r="A81" s="108">
        <v>41900</v>
      </c>
      <c r="B81" s="20" t="s">
        <v>14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31"/>
      <c r="N81" s="36">
        <f>C81*1+D81*5+E81*1+F81*1.5+G81*2+H81*1.5+I81*0.5+J81*2.5+K81*5+L81*1.5+M81*2</f>
        <v>0</v>
      </c>
      <c r="O81" s="62">
        <f>SUM(N81:N87)</f>
        <v>0</v>
      </c>
    </row>
    <row r="82" spans="1:15" x14ac:dyDescent="0.3">
      <c r="A82" s="109"/>
      <c r="B82" s="21" t="s">
        <v>15</v>
      </c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4"/>
      <c r="N82" s="36">
        <f>C82*2+D82*5+E82*0+F82*0+G82*4+H82*4+I82*0+J82*0+K82*0+L82*0+M82*0</f>
        <v>0</v>
      </c>
      <c r="O82" s="62"/>
    </row>
    <row r="83" spans="1:15" x14ac:dyDescent="0.3">
      <c r="A83" s="109"/>
      <c r="B83" s="22" t="s">
        <v>16</v>
      </c>
      <c r="C83" s="9"/>
      <c r="D83" s="9"/>
      <c r="E83" s="17"/>
      <c r="F83" s="9"/>
      <c r="G83" s="9"/>
      <c r="H83" s="9"/>
      <c r="I83" s="9"/>
      <c r="J83" s="9"/>
      <c r="K83" s="9"/>
      <c r="L83" s="9"/>
      <c r="M83" s="19"/>
      <c r="N83" s="36">
        <f>C83*2+D83*5+E83*0+F83*0+G83*8+H83*8+I83*0+J83*0+K83*0+L83*0+M83*0</f>
        <v>0</v>
      </c>
      <c r="O83" s="62"/>
    </row>
    <row r="84" spans="1:15" x14ac:dyDescent="0.3">
      <c r="A84" s="109"/>
      <c r="B84" s="20" t="s">
        <v>31</v>
      </c>
      <c r="C84" s="4"/>
      <c r="D84" s="4"/>
      <c r="E84" s="4"/>
      <c r="F84" s="4"/>
      <c r="G84" s="4"/>
      <c r="H84" s="4"/>
      <c r="I84" s="4"/>
      <c r="J84" s="4"/>
      <c r="K84" s="4"/>
      <c r="L84" s="32"/>
      <c r="M84" s="31"/>
      <c r="N84" s="36">
        <f>C84*0+D84*14+E84*0+F84*0+G84*20+H84*10+I84*0+J84*0+K84*0+L84*0+M84*0</f>
        <v>0</v>
      </c>
      <c r="O84" s="62"/>
    </row>
    <row r="85" spans="1:15" x14ac:dyDescent="0.3">
      <c r="A85" s="109"/>
      <c r="B85" s="100" t="s">
        <v>17</v>
      </c>
      <c r="C85" s="68"/>
      <c r="D85" s="69"/>
      <c r="E85" s="69"/>
      <c r="F85" s="69"/>
      <c r="G85" s="69"/>
      <c r="H85" s="69"/>
      <c r="I85" s="69"/>
      <c r="J85" s="69"/>
      <c r="K85" s="69"/>
      <c r="L85" s="69"/>
      <c r="M85" s="70"/>
      <c r="N85" s="87"/>
      <c r="O85" s="62"/>
    </row>
    <row r="86" spans="1:15" x14ac:dyDescent="0.3">
      <c r="A86" s="109"/>
      <c r="B86" s="101"/>
      <c r="C86" s="105"/>
      <c r="D86" s="106"/>
      <c r="E86" s="106"/>
      <c r="F86" s="106"/>
      <c r="G86" s="106"/>
      <c r="H86" s="106"/>
      <c r="I86" s="106"/>
      <c r="J86" s="106"/>
      <c r="K86" s="106"/>
      <c r="L86" s="106"/>
      <c r="M86" s="107"/>
      <c r="N86" s="88"/>
      <c r="O86" s="62"/>
    </row>
    <row r="87" spans="1:15" ht="15" thickBot="1" x14ac:dyDescent="0.35">
      <c r="A87" s="110"/>
      <c r="B87" s="12" t="s">
        <v>18</v>
      </c>
      <c r="C87" s="33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89"/>
      <c r="O87" s="86"/>
    </row>
    <row r="91" spans="1:15" ht="15" thickBot="1" x14ac:dyDescent="0.35"/>
    <row r="92" spans="1:15" ht="18.75" customHeight="1" x14ac:dyDescent="0.35">
      <c r="A92" s="95" t="s">
        <v>1</v>
      </c>
      <c r="B92" s="56" t="s">
        <v>2</v>
      </c>
      <c r="C92" s="58" t="s">
        <v>3</v>
      </c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90" t="s">
        <v>4</v>
      </c>
      <c r="O92" s="61" t="s">
        <v>35</v>
      </c>
    </row>
    <row r="93" spans="1:15" ht="72" x14ac:dyDescent="0.3">
      <c r="A93" s="96"/>
      <c r="B93" s="57"/>
      <c r="C93" s="7" t="s">
        <v>19</v>
      </c>
      <c r="D93" s="7" t="s">
        <v>5</v>
      </c>
      <c r="E93" s="4" t="s">
        <v>6</v>
      </c>
      <c r="F93" s="4" t="s">
        <v>7</v>
      </c>
      <c r="G93" s="4" t="s">
        <v>58</v>
      </c>
      <c r="H93" s="4" t="s">
        <v>8</v>
      </c>
      <c r="I93" s="4" t="s">
        <v>9</v>
      </c>
      <c r="J93" s="4" t="s">
        <v>10</v>
      </c>
      <c r="K93" s="4" t="s">
        <v>11</v>
      </c>
      <c r="L93" s="4" t="s">
        <v>12</v>
      </c>
      <c r="M93" s="31" t="s">
        <v>13</v>
      </c>
      <c r="N93" s="91"/>
      <c r="O93" s="62"/>
    </row>
    <row r="94" spans="1:15" ht="15" customHeight="1" x14ac:dyDescent="0.3">
      <c r="A94" s="108">
        <v>41901</v>
      </c>
      <c r="B94" s="20" t="s">
        <v>14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31"/>
      <c r="N94" s="36">
        <f>C94*1+D94*5+E94*1+F94*1.5+G94*2+H94*1.5+I94*0.5+J94*2.5+K94*5+L94*1.5+M94*2</f>
        <v>0</v>
      </c>
      <c r="O94" s="62">
        <f>SUM(N94:N100)</f>
        <v>0</v>
      </c>
    </row>
    <row r="95" spans="1:15" x14ac:dyDescent="0.3">
      <c r="A95" s="109"/>
      <c r="B95" s="21" t="s">
        <v>15</v>
      </c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4"/>
      <c r="N95" s="36">
        <f>C95*2+D95*5+E95*0+F95*0+G95*4+H95*4+I95*0+J95*0+K95*0+L95*0+M95*0</f>
        <v>0</v>
      </c>
      <c r="O95" s="62"/>
    </row>
    <row r="96" spans="1:15" x14ac:dyDescent="0.3">
      <c r="A96" s="109"/>
      <c r="B96" s="22" t="s">
        <v>16</v>
      </c>
      <c r="C96" s="9"/>
      <c r="D96" s="9"/>
      <c r="E96" s="17"/>
      <c r="F96" s="9"/>
      <c r="G96" s="9"/>
      <c r="H96" s="9"/>
      <c r="I96" s="9"/>
      <c r="J96" s="9"/>
      <c r="K96" s="9"/>
      <c r="L96" s="9"/>
      <c r="M96" s="19"/>
      <c r="N96" s="36">
        <f>C96*2+D96*5+E96*0+F96*0+G96*8+H96*8+I96*0+J96*0+K96*0+L96*0+M96*0</f>
        <v>0</v>
      </c>
      <c r="O96" s="62"/>
    </row>
    <row r="97" spans="1:15" x14ac:dyDescent="0.3">
      <c r="A97" s="109"/>
      <c r="B97" s="20" t="s">
        <v>31</v>
      </c>
      <c r="C97" s="4"/>
      <c r="D97" s="4"/>
      <c r="E97" s="4"/>
      <c r="F97" s="4"/>
      <c r="G97" s="4"/>
      <c r="H97" s="4"/>
      <c r="I97" s="4"/>
      <c r="J97" s="4"/>
      <c r="K97" s="4"/>
      <c r="L97" s="32"/>
      <c r="M97" s="31"/>
      <c r="N97" s="36">
        <f>C97*0+D97*14+E97*0+F97*0+G97*20+H97*10+I97*0+J97*0+K97*0+L97*0+M97*0</f>
        <v>0</v>
      </c>
      <c r="O97" s="62"/>
    </row>
    <row r="98" spans="1:15" x14ac:dyDescent="0.3">
      <c r="A98" s="109"/>
      <c r="B98" s="100" t="s">
        <v>17</v>
      </c>
      <c r="C98" s="102"/>
      <c r="D98" s="103"/>
      <c r="E98" s="103"/>
      <c r="F98" s="103"/>
      <c r="G98" s="103"/>
      <c r="H98" s="103"/>
      <c r="I98" s="103"/>
      <c r="J98" s="103"/>
      <c r="K98" s="103"/>
      <c r="L98" s="103"/>
      <c r="M98" s="104"/>
      <c r="N98" s="87"/>
      <c r="O98" s="62"/>
    </row>
    <row r="99" spans="1:15" x14ac:dyDescent="0.3">
      <c r="A99" s="109"/>
      <c r="B99" s="101"/>
      <c r="C99" s="105"/>
      <c r="D99" s="106"/>
      <c r="E99" s="106"/>
      <c r="F99" s="106"/>
      <c r="G99" s="106"/>
      <c r="H99" s="106"/>
      <c r="I99" s="106"/>
      <c r="J99" s="106"/>
      <c r="K99" s="106"/>
      <c r="L99" s="106"/>
      <c r="M99" s="107"/>
      <c r="N99" s="88"/>
      <c r="O99" s="62"/>
    </row>
    <row r="100" spans="1:15" ht="15" thickBot="1" x14ac:dyDescent="0.35">
      <c r="A100" s="110"/>
      <c r="B100" s="12" t="s">
        <v>18</v>
      </c>
      <c r="C100" s="33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89"/>
      <c r="O100" s="86"/>
    </row>
    <row r="101" spans="1:15" ht="18.75" customHeight="1" x14ac:dyDescent="0.35">
      <c r="A101" s="95" t="s">
        <v>1</v>
      </c>
      <c r="B101" s="56" t="s">
        <v>2</v>
      </c>
      <c r="C101" s="58" t="s">
        <v>3</v>
      </c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90" t="s">
        <v>4</v>
      </c>
      <c r="O101" s="61" t="s">
        <v>35</v>
      </c>
    </row>
    <row r="102" spans="1:15" ht="72" x14ac:dyDescent="0.3">
      <c r="A102" s="96"/>
      <c r="B102" s="57"/>
      <c r="C102" s="7" t="s">
        <v>19</v>
      </c>
      <c r="D102" s="7" t="s">
        <v>5</v>
      </c>
      <c r="E102" s="4" t="s">
        <v>6</v>
      </c>
      <c r="F102" s="4" t="s">
        <v>7</v>
      </c>
      <c r="G102" s="4" t="s">
        <v>58</v>
      </c>
      <c r="H102" s="4" t="s">
        <v>8</v>
      </c>
      <c r="I102" s="4" t="s">
        <v>9</v>
      </c>
      <c r="J102" s="4" t="s">
        <v>10</v>
      </c>
      <c r="K102" s="4" t="s">
        <v>11</v>
      </c>
      <c r="L102" s="4" t="s">
        <v>12</v>
      </c>
      <c r="M102" s="31" t="s">
        <v>13</v>
      </c>
      <c r="N102" s="91"/>
      <c r="O102" s="62"/>
    </row>
    <row r="103" spans="1:15" ht="15" customHeight="1" x14ac:dyDescent="0.3">
      <c r="A103" s="97">
        <v>41904</v>
      </c>
      <c r="B103" s="20" t="s">
        <v>14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31"/>
      <c r="N103" s="36">
        <f>C103*1+D103*5+E103*1+F103*1.5+G103*2+H103*1.5+I103*0.5+J103*2.5+K103*5+L103*1.5+M103*2</f>
        <v>0</v>
      </c>
      <c r="O103" s="62">
        <f>SUM(N103:N109)</f>
        <v>0</v>
      </c>
    </row>
    <row r="104" spans="1:15" x14ac:dyDescent="0.3">
      <c r="A104" s="98"/>
      <c r="B104" s="21" t="s">
        <v>15</v>
      </c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4"/>
      <c r="N104" s="36">
        <f>C104*2+D104*5+E104*0+F104*0+G104*4+H104*4+I104*0+J104*0+K104*0+L104*0+M104*0</f>
        <v>0</v>
      </c>
      <c r="O104" s="62"/>
    </row>
    <row r="105" spans="1:15" x14ac:dyDescent="0.3">
      <c r="A105" s="98"/>
      <c r="B105" s="22" t="s">
        <v>16</v>
      </c>
      <c r="C105" s="9"/>
      <c r="D105" s="9"/>
      <c r="E105" s="17"/>
      <c r="F105" s="9"/>
      <c r="G105" s="9"/>
      <c r="H105" s="9"/>
      <c r="I105" s="9"/>
      <c r="J105" s="9"/>
      <c r="K105" s="9"/>
      <c r="L105" s="9"/>
      <c r="M105" s="19"/>
      <c r="N105" s="36">
        <f>C105*2+D105*5+E105*0+F105*0+G105*8+H105*8+I105*0+J105*0+K105*0+L105*0+M105*0</f>
        <v>0</v>
      </c>
      <c r="O105" s="62"/>
    </row>
    <row r="106" spans="1:15" x14ac:dyDescent="0.3">
      <c r="A106" s="98"/>
      <c r="B106" s="20" t="s">
        <v>31</v>
      </c>
      <c r="C106" s="4"/>
      <c r="D106" s="4"/>
      <c r="E106" s="4"/>
      <c r="F106" s="4"/>
      <c r="G106" s="4"/>
      <c r="H106" s="4"/>
      <c r="I106" s="4"/>
      <c r="J106" s="4"/>
      <c r="K106" s="4"/>
      <c r="L106" s="32"/>
      <c r="M106" s="31"/>
      <c r="N106" s="36">
        <f>C106*0+D106*14+E106*0+F106*0+G106*20+H106*10+I106*0+J106*0+K106*0+L106*0+M106*0</f>
        <v>0</v>
      </c>
      <c r="O106" s="62"/>
    </row>
    <row r="107" spans="1:15" x14ac:dyDescent="0.3">
      <c r="A107" s="98"/>
      <c r="B107" s="100" t="s">
        <v>17</v>
      </c>
      <c r="C107" s="102"/>
      <c r="D107" s="103"/>
      <c r="E107" s="103"/>
      <c r="F107" s="103"/>
      <c r="G107" s="103"/>
      <c r="H107" s="103"/>
      <c r="I107" s="103"/>
      <c r="J107" s="103"/>
      <c r="K107" s="103"/>
      <c r="L107" s="103"/>
      <c r="M107" s="104"/>
      <c r="N107" s="87"/>
      <c r="O107" s="62"/>
    </row>
    <row r="108" spans="1:15" x14ac:dyDescent="0.3">
      <c r="A108" s="98"/>
      <c r="B108" s="101"/>
      <c r="C108" s="105"/>
      <c r="D108" s="106"/>
      <c r="E108" s="106"/>
      <c r="F108" s="106"/>
      <c r="G108" s="106"/>
      <c r="H108" s="106"/>
      <c r="I108" s="106"/>
      <c r="J108" s="106"/>
      <c r="K108" s="106"/>
      <c r="L108" s="106"/>
      <c r="M108" s="107"/>
      <c r="N108" s="88"/>
      <c r="O108" s="62"/>
    </row>
    <row r="109" spans="1:15" ht="15" thickBot="1" x14ac:dyDescent="0.35">
      <c r="A109" s="99"/>
      <c r="B109" s="12" t="s">
        <v>18</v>
      </c>
      <c r="C109" s="33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89"/>
      <c r="O109" s="86"/>
    </row>
    <row r="110" spans="1:15" ht="18.75" customHeight="1" x14ac:dyDescent="0.35">
      <c r="A110" s="95" t="s">
        <v>1</v>
      </c>
      <c r="B110" s="56" t="s">
        <v>2</v>
      </c>
      <c r="C110" s="58" t="s">
        <v>3</v>
      </c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90" t="s">
        <v>4</v>
      </c>
      <c r="O110" s="61" t="s">
        <v>35</v>
      </c>
    </row>
    <row r="111" spans="1:15" ht="72" x14ac:dyDescent="0.3">
      <c r="A111" s="96"/>
      <c r="B111" s="57"/>
      <c r="C111" s="7" t="s">
        <v>19</v>
      </c>
      <c r="D111" s="7" t="s">
        <v>5</v>
      </c>
      <c r="E111" s="4" t="s">
        <v>6</v>
      </c>
      <c r="F111" s="4" t="s">
        <v>7</v>
      </c>
      <c r="G111" s="4" t="s">
        <v>58</v>
      </c>
      <c r="H111" s="4" t="s">
        <v>8</v>
      </c>
      <c r="I111" s="4" t="s">
        <v>9</v>
      </c>
      <c r="J111" s="4" t="s">
        <v>10</v>
      </c>
      <c r="K111" s="4" t="s">
        <v>11</v>
      </c>
      <c r="L111" s="4" t="s">
        <v>12</v>
      </c>
      <c r="M111" s="31" t="s">
        <v>13</v>
      </c>
      <c r="N111" s="91"/>
      <c r="O111" s="62"/>
    </row>
    <row r="112" spans="1:15" ht="15" customHeight="1" x14ac:dyDescent="0.3">
      <c r="A112" s="108">
        <v>41905</v>
      </c>
      <c r="B112" s="20" t="s">
        <v>14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31"/>
      <c r="N112" s="36">
        <f>C112*1+D112*5+E112*1+F112*1.5+G112*2+H112*1.5+I112*0.5+J112*2.5+K112*5+L112*1.5+M112*2</f>
        <v>0</v>
      </c>
      <c r="O112" s="62">
        <f>SUM(N112:N118)</f>
        <v>0</v>
      </c>
    </row>
    <row r="113" spans="1:15" x14ac:dyDescent="0.3">
      <c r="A113" s="109"/>
      <c r="B113" s="21" t="s">
        <v>15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4"/>
      <c r="N113" s="36">
        <f>C113*2+D113*5+E113*0+F113*0+G113*4+H113*4+I113*0+J113*0+K113*0+L113*0+M113*0</f>
        <v>0</v>
      </c>
      <c r="O113" s="62"/>
    </row>
    <row r="114" spans="1:15" x14ac:dyDescent="0.3">
      <c r="A114" s="109"/>
      <c r="B114" s="22" t="s">
        <v>16</v>
      </c>
      <c r="C114" s="9"/>
      <c r="D114" s="9"/>
      <c r="E114" s="17"/>
      <c r="F114" s="9"/>
      <c r="G114" s="9"/>
      <c r="H114" s="9"/>
      <c r="I114" s="9"/>
      <c r="J114" s="9"/>
      <c r="K114" s="9"/>
      <c r="L114" s="9"/>
      <c r="M114" s="19"/>
      <c r="N114" s="36">
        <f>C114*2+D114*5+E114*0+F114*0+G114*8+H114*8+I114*0+J114*0+K114*0+L114*0+M114*0</f>
        <v>0</v>
      </c>
      <c r="O114" s="62"/>
    </row>
    <row r="115" spans="1:15" x14ac:dyDescent="0.3">
      <c r="A115" s="109"/>
      <c r="B115" s="20" t="s">
        <v>31</v>
      </c>
      <c r="C115" s="4"/>
      <c r="D115" s="4"/>
      <c r="E115" s="4"/>
      <c r="F115" s="4"/>
      <c r="G115" s="4"/>
      <c r="H115" s="4"/>
      <c r="I115" s="4"/>
      <c r="J115" s="4"/>
      <c r="K115" s="4"/>
      <c r="L115" s="32"/>
      <c r="M115" s="31"/>
      <c r="N115" s="36">
        <f>C115*0+D115*14+E115*0+F115*0+G115*20+H115*10+I115*0+J115*0+K115*0+L115*0+M115*0</f>
        <v>0</v>
      </c>
      <c r="O115" s="62"/>
    </row>
    <row r="116" spans="1:15" x14ac:dyDescent="0.3">
      <c r="A116" s="109"/>
      <c r="B116" s="100" t="s">
        <v>17</v>
      </c>
      <c r="C116" s="102"/>
      <c r="D116" s="103"/>
      <c r="E116" s="103"/>
      <c r="F116" s="103"/>
      <c r="G116" s="103"/>
      <c r="H116" s="103"/>
      <c r="I116" s="103"/>
      <c r="J116" s="103"/>
      <c r="K116" s="103"/>
      <c r="L116" s="103"/>
      <c r="M116" s="104"/>
      <c r="N116" s="87"/>
      <c r="O116" s="62"/>
    </row>
    <row r="117" spans="1:15" x14ac:dyDescent="0.3">
      <c r="A117" s="109"/>
      <c r="B117" s="101"/>
      <c r="C117" s="105"/>
      <c r="D117" s="106"/>
      <c r="E117" s="106"/>
      <c r="F117" s="106"/>
      <c r="G117" s="106"/>
      <c r="H117" s="106"/>
      <c r="I117" s="106"/>
      <c r="J117" s="106"/>
      <c r="K117" s="106"/>
      <c r="L117" s="106"/>
      <c r="M117" s="107"/>
      <c r="N117" s="88"/>
      <c r="O117" s="62"/>
    </row>
    <row r="118" spans="1:15" ht="15" thickBot="1" x14ac:dyDescent="0.35">
      <c r="A118" s="110"/>
      <c r="B118" s="12" t="s">
        <v>18</v>
      </c>
      <c r="C118" s="33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89"/>
      <c r="O118" s="86"/>
    </row>
    <row r="122" spans="1:15" ht="15" thickBot="1" x14ac:dyDescent="0.35"/>
    <row r="123" spans="1:15" ht="18.75" customHeight="1" x14ac:dyDescent="0.35">
      <c r="A123" s="95" t="s">
        <v>1</v>
      </c>
      <c r="B123" s="56" t="s">
        <v>2</v>
      </c>
      <c r="C123" s="58" t="s">
        <v>3</v>
      </c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90" t="s">
        <v>4</v>
      </c>
      <c r="O123" s="61" t="s">
        <v>35</v>
      </c>
    </row>
    <row r="124" spans="1:15" ht="72" x14ac:dyDescent="0.3">
      <c r="A124" s="96"/>
      <c r="B124" s="57"/>
      <c r="C124" s="7" t="s">
        <v>19</v>
      </c>
      <c r="D124" s="7" t="s">
        <v>5</v>
      </c>
      <c r="E124" s="4" t="s">
        <v>6</v>
      </c>
      <c r="F124" s="4" t="s">
        <v>7</v>
      </c>
      <c r="G124" s="4" t="s">
        <v>58</v>
      </c>
      <c r="H124" s="4" t="s">
        <v>8</v>
      </c>
      <c r="I124" s="4" t="s">
        <v>9</v>
      </c>
      <c r="J124" s="4" t="s">
        <v>10</v>
      </c>
      <c r="K124" s="4" t="s">
        <v>11</v>
      </c>
      <c r="L124" s="4" t="s">
        <v>12</v>
      </c>
      <c r="M124" s="31" t="s">
        <v>13</v>
      </c>
      <c r="N124" s="91"/>
      <c r="O124" s="62"/>
    </row>
    <row r="125" spans="1:15" ht="15" customHeight="1" x14ac:dyDescent="0.3">
      <c r="A125" s="97">
        <v>41908</v>
      </c>
      <c r="B125" s="20" t="s">
        <v>14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31"/>
      <c r="N125" s="36">
        <f>C125*1+D125*5+E125*1+F125*1.5+G125*2+H125*1.5+I125*0.5+J125*2.5+K125*5+L125*1.5+M125*2</f>
        <v>0</v>
      </c>
      <c r="O125" s="62">
        <f>SUM(N125:N131)</f>
        <v>0</v>
      </c>
    </row>
    <row r="126" spans="1:15" x14ac:dyDescent="0.3">
      <c r="A126" s="98"/>
      <c r="B126" s="21" t="s">
        <v>15</v>
      </c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4"/>
      <c r="N126" s="36">
        <f>C126*2+D126*5+E126*0+F126*0+G126*4+H126*4+I126*0+J126*0+K126*0+L126*0+M126*0</f>
        <v>0</v>
      </c>
      <c r="O126" s="62"/>
    </row>
    <row r="127" spans="1:15" x14ac:dyDescent="0.3">
      <c r="A127" s="98"/>
      <c r="B127" s="22" t="s">
        <v>16</v>
      </c>
      <c r="C127" s="9"/>
      <c r="D127" s="9"/>
      <c r="E127" s="17"/>
      <c r="F127" s="9"/>
      <c r="G127" s="9"/>
      <c r="H127" s="9"/>
      <c r="I127" s="9"/>
      <c r="J127" s="9"/>
      <c r="K127" s="9"/>
      <c r="L127" s="9"/>
      <c r="M127" s="19"/>
      <c r="N127" s="36">
        <f>C127*2+D127*5+E127*0+F127*0+G127*8+H127*8+I127*0+J127*0+K127*0+L127*0+M127*0</f>
        <v>0</v>
      </c>
      <c r="O127" s="62"/>
    </row>
    <row r="128" spans="1:15" x14ac:dyDescent="0.3">
      <c r="A128" s="98"/>
      <c r="B128" s="20" t="s">
        <v>31</v>
      </c>
      <c r="C128" s="4"/>
      <c r="D128" s="4"/>
      <c r="E128" s="4"/>
      <c r="F128" s="4"/>
      <c r="G128" s="4"/>
      <c r="H128" s="4"/>
      <c r="I128" s="4"/>
      <c r="J128" s="4"/>
      <c r="K128" s="4"/>
      <c r="L128" s="32"/>
      <c r="M128" s="31"/>
      <c r="N128" s="36">
        <f>C128*0+D128*14+E128*0+F128*0+G128*20+H128*10+I128*0+J128*0+K128*0+L128*0+M128*0</f>
        <v>0</v>
      </c>
      <c r="O128" s="62"/>
    </row>
    <row r="129" spans="1:15" x14ac:dyDescent="0.3">
      <c r="A129" s="98"/>
      <c r="B129" s="100" t="s">
        <v>17</v>
      </c>
      <c r="C129" s="102"/>
      <c r="D129" s="103"/>
      <c r="E129" s="103"/>
      <c r="F129" s="103"/>
      <c r="G129" s="103"/>
      <c r="H129" s="103"/>
      <c r="I129" s="103"/>
      <c r="J129" s="103"/>
      <c r="K129" s="103"/>
      <c r="L129" s="103"/>
      <c r="M129" s="104"/>
      <c r="N129" s="87"/>
      <c r="O129" s="62"/>
    </row>
    <row r="130" spans="1:15" x14ac:dyDescent="0.3">
      <c r="A130" s="98"/>
      <c r="B130" s="101"/>
      <c r="C130" s="105"/>
      <c r="D130" s="106"/>
      <c r="E130" s="106"/>
      <c r="F130" s="106"/>
      <c r="G130" s="106"/>
      <c r="H130" s="106"/>
      <c r="I130" s="106"/>
      <c r="J130" s="106"/>
      <c r="K130" s="106"/>
      <c r="L130" s="106"/>
      <c r="M130" s="107"/>
      <c r="N130" s="88"/>
      <c r="O130" s="62"/>
    </row>
    <row r="131" spans="1:15" ht="15" thickBot="1" x14ac:dyDescent="0.35">
      <c r="A131" s="99"/>
      <c r="B131" s="12" t="s">
        <v>18</v>
      </c>
      <c r="C131" s="33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89"/>
      <c r="O131" s="86"/>
    </row>
    <row r="132" spans="1:15" ht="18.75" customHeight="1" x14ac:dyDescent="0.35">
      <c r="A132" s="95" t="s">
        <v>1</v>
      </c>
      <c r="B132" s="56" t="s">
        <v>2</v>
      </c>
      <c r="C132" s="58" t="s">
        <v>3</v>
      </c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90" t="s">
        <v>4</v>
      </c>
      <c r="O132" s="61" t="s">
        <v>35</v>
      </c>
    </row>
    <row r="133" spans="1:15" ht="72" x14ac:dyDescent="0.3">
      <c r="A133" s="96"/>
      <c r="B133" s="57"/>
      <c r="C133" s="7" t="s">
        <v>19</v>
      </c>
      <c r="D133" s="7" t="s">
        <v>5</v>
      </c>
      <c r="E133" s="4" t="s">
        <v>6</v>
      </c>
      <c r="F133" s="4" t="s">
        <v>7</v>
      </c>
      <c r="G133" s="4" t="s">
        <v>58</v>
      </c>
      <c r="H133" s="4" t="s">
        <v>8</v>
      </c>
      <c r="I133" s="4" t="s">
        <v>9</v>
      </c>
      <c r="J133" s="4" t="s">
        <v>10</v>
      </c>
      <c r="K133" s="4" t="s">
        <v>11</v>
      </c>
      <c r="L133" s="4" t="s">
        <v>12</v>
      </c>
      <c r="M133" s="31" t="s">
        <v>13</v>
      </c>
      <c r="N133" s="91"/>
      <c r="O133" s="62"/>
    </row>
    <row r="134" spans="1:15" ht="15" customHeight="1" x14ac:dyDescent="0.3">
      <c r="A134" s="97">
        <v>41909</v>
      </c>
      <c r="B134" s="20" t="s">
        <v>14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31"/>
      <c r="N134" s="36">
        <f>C134*1+D134*5+E134*1+F134*1.5+G134*2+H134*1.5+I134*0.5+J134*2.5+K134*5+L134*1.5+M134*2</f>
        <v>0</v>
      </c>
      <c r="O134" s="62">
        <f>SUM(N134:N140)</f>
        <v>0</v>
      </c>
    </row>
    <row r="135" spans="1:15" x14ac:dyDescent="0.3">
      <c r="A135" s="98"/>
      <c r="B135" s="21" t="s">
        <v>15</v>
      </c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4"/>
      <c r="N135" s="36">
        <f>C135*2+D135*5+E135*0+F135*0+G135*4+H135*4+I135*0+J135*0+K135*0+L135*0+M135*0</f>
        <v>0</v>
      </c>
      <c r="O135" s="62"/>
    </row>
    <row r="136" spans="1:15" x14ac:dyDescent="0.3">
      <c r="A136" s="98"/>
      <c r="B136" s="22" t="s">
        <v>16</v>
      </c>
      <c r="C136" s="9"/>
      <c r="D136" s="9"/>
      <c r="E136" s="17"/>
      <c r="F136" s="9"/>
      <c r="G136" s="9"/>
      <c r="H136" s="9"/>
      <c r="I136" s="9"/>
      <c r="J136" s="9"/>
      <c r="K136" s="9"/>
      <c r="L136" s="9"/>
      <c r="M136" s="19"/>
      <c r="N136" s="36">
        <f>C136*2+D136*5+E136*0+F136*0+G136*8+H136*8+I136*0+J136*0+K136*0+L136*0+M136*0</f>
        <v>0</v>
      </c>
      <c r="O136" s="62"/>
    </row>
    <row r="137" spans="1:15" x14ac:dyDescent="0.3">
      <c r="A137" s="98"/>
      <c r="B137" s="20" t="s">
        <v>31</v>
      </c>
      <c r="C137" s="4"/>
      <c r="D137" s="4"/>
      <c r="E137" s="4"/>
      <c r="F137" s="4"/>
      <c r="G137" s="4"/>
      <c r="H137" s="4"/>
      <c r="I137" s="4"/>
      <c r="J137" s="4"/>
      <c r="K137" s="4"/>
      <c r="L137" s="32"/>
      <c r="M137" s="31"/>
      <c r="N137" s="36">
        <f>C137*0+D137*14+E137*0+F137*0+G137*20+H137*10+I137*0+J137*0+K137*0+L137*0+M137*0</f>
        <v>0</v>
      </c>
      <c r="O137" s="62"/>
    </row>
    <row r="138" spans="1:15" x14ac:dyDescent="0.3">
      <c r="A138" s="98"/>
      <c r="B138" s="100" t="s">
        <v>17</v>
      </c>
      <c r="C138" s="102"/>
      <c r="D138" s="103"/>
      <c r="E138" s="103"/>
      <c r="F138" s="103"/>
      <c r="G138" s="103"/>
      <c r="H138" s="103"/>
      <c r="I138" s="103"/>
      <c r="J138" s="103"/>
      <c r="K138" s="103"/>
      <c r="L138" s="103"/>
      <c r="M138" s="104"/>
      <c r="N138" s="87"/>
      <c r="O138" s="62"/>
    </row>
    <row r="139" spans="1:15" x14ac:dyDescent="0.3">
      <c r="A139" s="98"/>
      <c r="B139" s="101"/>
      <c r="C139" s="105"/>
      <c r="D139" s="106"/>
      <c r="E139" s="106"/>
      <c r="F139" s="106"/>
      <c r="G139" s="106"/>
      <c r="H139" s="106"/>
      <c r="I139" s="106"/>
      <c r="J139" s="106"/>
      <c r="K139" s="106"/>
      <c r="L139" s="106"/>
      <c r="M139" s="107"/>
      <c r="N139" s="88"/>
      <c r="O139" s="62"/>
    </row>
    <row r="140" spans="1:15" ht="15" thickBot="1" x14ac:dyDescent="0.35">
      <c r="A140" s="99"/>
      <c r="B140" s="12" t="s">
        <v>18</v>
      </c>
      <c r="C140" s="33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89"/>
      <c r="O140" s="86"/>
    </row>
    <row r="141" spans="1:15" ht="18.75" customHeight="1" x14ac:dyDescent="0.35">
      <c r="A141" s="95" t="s">
        <v>1</v>
      </c>
      <c r="B141" s="56" t="s">
        <v>2</v>
      </c>
      <c r="C141" s="58" t="s">
        <v>3</v>
      </c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90" t="s">
        <v>4</v>
      </c>
      <c r="O141" s="61" t="s">
        <v>35</v>
      </c>
    </row>
    <row r="142" spans="1:15" ht="72" x14ac:dyDescent="0.3">
      <c r="A142" s="96"/>
      <c r="B142" s="57"/>
      <c r="C142" s="7" t="s">
        <v>19</v>
      </c>
      <c r="D142" s="7" t="s">
        <v>5</v>
      </c>
      <c r="E142" s="4" t="s">
        <v>6</v>
      </c>
      <c r="F142" s="4" t="s">
        <v>7</v>
      </c>
      <c r="G142" s="4" t="s">
        <v>58</v>
      </c>
      <c r="H142" s="4" t="s">
        <v>8</v>
      </c>
      <c r="I142" s="4" t="s">
        <v>9</v>
      </c>
      <c r="J142" s="4" t="s">
        <v>10</v>
      </c>
      <c r="K142" s="4" t="s">
        <v>11</v>
      </c>
      <c r="L142" s="4" t="s">
        <v>12</v>
      </c>
      <c r="M142" s="31" t="s">
        <v>13</v>
      </c>
      <c r="N142" s="91"/>
      <c r="O142" s="62"/>
    </row>
    <row r="143" spans="1:15" ht="15" customHeight="1" x14ac:dyDescent="0.3">
      <c r="A143" s="97">
        <v>41912</v>
      </c>
      <c r="B143" s="20" t="s">
        <v>14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31"/>
      <c r="N143" s="36">
        <f>C143*1+D143*5+E143*1+F143*1.5+G143*2+H143*1.5+I143*0.5+J143*2.5+K143*5+L143*1.5+M143*2</f>
        <v>0</v>
      </c>
      <c r="O143" s="62">
        <f>SUM(N143:N149)</f>
        <v>0</v>
      </c>
    </row>
    <row r="144" spans="1:15" x14ac:dyDescent="0.3">
      <c r="A144" s="98"/>
      <c r="B144" s="21" t="s">
        <v>15</v>
      </c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4"/>
      <c r="N144" s="36">
        <f>C144*2+D144*5+E144*0+F144*0+G144*4+H144*4+I144*0+J144*0+K144*0+L144*0+M144*0</f>
        <v>0</v>
      </c>
      <c r="O144" s="62"/>
    </row>
    <row r="145" spans="1:15" x14ac:dyDescent="0.3">
      <c r="A145" s="98"/>
      <c r="B145" s="22" t="s">
        <v>16</v>
      </c>
      <c r="C145" s="9"/>
      <c r="D145" s="9"/>
      <c r="E145" s="17"/>
      <c r="F145" s="9"/>
      <c r="G145" s="9"/>
      <c r="H145" s="9"/>
      <c r="I145" s="9"/>
      <c r="J145" s="9"/>
      <c r="K145" s="9"/>
      <c r="L145" s="9"/>
      <c r="M145" s="19"/>
      <c r="N145" s="36">
        <f>C145*2+D145*5+E145*0+F145*0+G145*8+H145*8+I145*0+J145*0+K145*0+L145*0+M145*0</f>
        <v>0</v>
      </c>
      <c r="O145" s="62"/>
    </row>
    <row r="146" spans="1:15" x14ac:dyDescent="0.3">
      <c r="A146" s="98"/>
      <c r="B146" s="20" t="s">
        <v>31</v>
      </c>
      <c r="C146" s="4"/>
      <c r="D146" s="4"/>
      <c r="E146" s="4"/>
      <c r="F146" s="4"/>
      <c r="G146" s="4"/>
      <c r="H146" s="4"/>
      <c r="I146" s="4"/>
      <c r="J146" s="4"/>
      <c r="K146" s="4"/>
      <c r="L146" s="32"/>
      <c r="M146" s="31"/>
      <c r="N146" s="36">
        <f>C146*0+D146*14+E146*0+F146*0+G146*20+H146*10+I146*0+J146*0+K146*0+L146*0+M146*0</f>
        <v>0</v>
      </c>
      <c r="O146" s="62"/>
    </row>
    <row r="147" spans="1:15" x14ac:dyDescent="0.3">
      <c r="A147" s="98"/>
      <c r="B147" s="100" t="s">
        <v>17</v>
      </c>
      <c r="C147" s="102"/>
      <c r="D147" s="103"/>
      <c r="E147" s="103"/>
      <c r="F147" s="103"/>
      <c r="G147" s="103"/>
      <c r="H147" s="103"/>
      <c r="I147" s="103"/>
      <c r="J147" s="103"/>
      <c r="K147" s="103"/>
      <c r="L147" s="103"/>
      <c r="M147" s="104"/>
      <c r="N147" s="87"/>
      <c r="O147" s="62"/>
    </row>
    <row r="148" spans="1:15" x14ac:dyDescent="0.3">
      <c r="A148" s="98"/>
      <c r="B148" s="101"/>
      <c r="C148" s="105"/>
      <c r="D148" s="106"/>
      <c r="E148" s="106"/>
      <c r="F148" s="106"/>
      <c r="G148" s="106"/>
      <c r="H148" s="106"/>
      <c r="I148" s="106"/>
      <c r="J148" s="106"/>
      <c r="K148" s="106"/>
      <c r="L148" s="106"/>
      <c r="M148" s="107"/>
      <c r="N148" s="88"/>
      <c r="O148" s="62"/>
    </row>
    <row r="149" spans="1:15" ht="15" thickBot="1" x14ac:dyDescent="0.35">
      <c r="A149" s="99"/>
      <c r="B149" s="12" t="s">
        <v>18</v>
      </c>
      <c r="C149" s="33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89"/>
      <c r="O149" s="86"/>
    </row>
    <row r="150" spans="1:15" ht="18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</row>
    <row r="151" spans="1:15" ht="18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</row>
    <row r="152" spans="1:15" ht="18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</row>
    <row r="153" spans="1:15" ht="18.600000000000001" thickBot="1" x14ac:dyDescent="0.3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</row>
    <row r="154" spans="1:15" ht="18.75" customHeight="1" x14ac:dyDescent="0.35">
      <c r="A154" s="95" t="s">
        <v>1</v>
      </c>
      <c r="B154" s="56" t="s">
        <v>2</v>
      </c>
      <c r="C154" s="58" t="s">
        <v>3</v>
      </c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90" t="s">
        <v>4</v>
      </c>
      <c r="O154" s="61" t="s">
        <v>35</v>
      </c>
    </row>
    <row r="155" spans="1:15" ht="72" x14ac:dyDescent="0.3">
      <c r="A155" s="96"/>
      <c r="B155" s="57"/>
      <c r="C155" s="7" t="s">
        <v>19</v>
      </c>
      <c r="D155" s="7" t="s">
        <v>5</v>
      </c>
      <c r="E155" s="4" t="s">
        <v>6</v>
      </c>
      <c r="F155" s="4" t="s">
        <v>7</v>
      </c>
      <c r="G155" s="4" t="s">
        <v>58</v>
      </c>
      <c r="H155" s="4" t="s">
        <v>8</v>
      </c>
      <c r="I155" s="4" t="s">
        <v>9</v>
      </c>
      <c r="J155" s="4" t="s">
        <v>10</v>
      </c>
      <c r="K155" s="4" t="s">
        <v>11</v>
      </c>
      <c r="L155" s="4" t="s">
        <v>12</v>
      </c>
      <c r="M155" s="31" t="s">
        <v>13</v>
      </c>
      <c r="N155" s="91"/>
      <c r="O155" s="62"/>
    </row>
    <row r="156" spans="1:15" ht="15" customHeight="1" x14ac:dyDescent="0.3">
      <c r="A156" s="97">
        <v>41182</v>
      </c>
      <c r="B156" s="20" t="s">
        <v>14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31"/>
      <c r="N156" s="35">
        <f>C156*1+D156*5+E156*1+F156*1.5+H156*1.5+I156*0.5+J156*2.5+K156*5+L156*1.5+M156*2</f>
        <v>0</v>
      </c>
      <c r="O156" s="62">
        <f>SUM(N156:N162)</f>
        <v>0</v>
      </c>
    </row>
    <row r="157" spans="1:15" x14ac:dyDescent="0.3">
      <c r="A157" s="98"/>
      <c r="B157" s="21" t="s">
        <v>15</v>
      </c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4"/>
      <c r="N157" s="35">
        <f>C157*2+D157*5+E157*0+F157*0+H157*4+I157*0+J157*0+K157*0+L157*0+M157*0</f>
        <v>0</v>
      </c>
      <c r="O157" s="62"/>
    </row>
    <row r="158" spans="1:15" x14ac:dyDescent="0.3">
      <c r="A158" s="98"/>
      <c r="B158" s="22" t="s">
        <v>16</v>
      </c>
      <c r="C158" s="9"/>
      <c r="D158" s="9"/>
      <c r="E158" s="17"/>
      <c r="F158" s="9"/>
      <c r="G158" s="9"/>
      <c r="H158" s="9"/>
      <c r="I158" s="9"/>
      <c r="J158" s="9"/>
      <c r="K158" s="9"/>
      <c r="L158" s="9"/>
      <c r="M158" s="19"/>
      <c r="N158" s="35">
        <f>C158*3+D158*5+E158*0+F158*0+H158*8+I158*0+J158*0+K158*0+L158*0+M158*0</f>
        <v>0</v>
      </c>
      <c r="O158" s="62"/>
    </row>
    <row r="159" spans="1:15" x14ac:dyDescent="0.3">
      <c r="A159" s="98"/>
      <c r="B159" s="20" t="s">
        <v>31</v>
      </c>
      <c r="C159" s="4"/>
      <c r="D159" s="4"/>
      <c r="E159" s="4"/>
      <c r="F159" s="4"/>
      <c r="G159" s="4"/>
      <c r="H159" s="4"/>
      <c r="I159" s="4"/>
      <c r="J159" s="4"/>
      <c r="K159" s="4"/>
      <c r="L159" s="32"/>
      <c r="M159" s="31"/>
      <c r="N159" s="35">
        <f>C159*0+D159*14+E159*0+F159*0+H159*10+I159*0+J159*0+K159*0+L159*0+M159*0</f>
        <v>0</v>
      </c>
      <c r="O159" s="62"/>
    </row>
    <row r="160" spans="1:15" x14ac:dyDescent="0.3">
      <c r="A160" s="98"/>
      <c r="B160" s="100" t="s">
        <v>17</v>
      </c>
      <c r="C160" s="102"/>
      <c r="D160" s="103"/>
      <c r="E160" s="103"/>
      <c r="F160" s="103"/>
      <c r="G160" s="103"/>
      <c r="H160" s="103"/>
      <c r="I160" s="103"/>
      <c r="J160" s="103"/>
      <c r="K160" s="103"/>
      <c r="L160" s="103"/>
      <c r="M160" s="104"/>
      <c r="N160" s="87"/>
      <c r="O160" s="62"/>
    </row>
    <row r="161" spans="1:15" x14ac:dyDescent="0.3">
      <c r="A161" s="98"/>
      <c r="B161" s="101"/>
      <c r="C161" s="105"/>
      <c r="D161" s="106"/>
      <c r="E161" s="106"/>
      <c r="F161" s="106"/>
      <c r="G161" s="106"/>
      <c r="H161" s="106"/>
      <c r="I161" s="106"/>
      <c r="J161" s="106"/>
      <c r="K161" s="106"/>
      <c r="L161" s="106"/>
      <c r="M161" s="107"/>
      <c r="N161" s="88"/>
      <c r="O161" s="62"/>
    </row>
    <row r="162" spans="1:15" ht="15" thickBot="1" x14ac:dyDescent="0.35">
      <c r="A162" s="99"/>
      <c r="B162" s="12" t="s">
        <v>18</v>
      </c>
      <c r="C162" s="33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89"/>
      <c r="O162" s="86"/>
    </row>
    <row r="163" spans="1:15" ht="15" thickBot="1" x14ac:dyDescent="0.35">
      <c r="K163" s="27" t="s">
        <v>43</v>
      </c>
      <c r="L163" s="27"/>
      <c r="M163" s="27"/>
      <c r="N163" s="27"/>
      <c r="O163" s="27">
        <f>O5+O14+O23+O33+O42+O51+O63+O72+O81+O94+O103+O112+O125+O134+O143+O156</f>
        <v>700</v>
      </c>
    </row>
    <row r="164" spans="1:15" ht="15" thickBot="1" x14ac:dyDescent="0.35">
      <c r="K164" s="28" t="s">
        <v>33</v>
      </c>
      <c r="L164" s="29"/>
      <c r="M164" s="29"/>
      <c r="N164" s="29"/>
      <c r="O164" s="30">
        <f>AVERAGEIF(O2:O162,"&gt;0")</f>
        <v>350</v>
      </c>
    </row>
    <row r="165" spans="1:15" ht="15" thickBot="1" x14ac:dyDescent="0.35">
      <c r="D165" s="43" t="s">
        <v>36</v>
      </c>
    </row>
    <row r="166" spans="1:15" ht="18.75" customHeight="1" x14ac:dyDescent="0.35">
      <c r="B166" s="56" t="s">
        <v>2</v>
      </c>
      <c r="C166" s="58" t="s">
        <v>3</v>
      </c>
      <c r="D166" s="59"/>
      <c r="E166" s="59"/>
      <c r="F166" s="59"/>
      <c r="G166" s="59"/>
      <c r="H166" s="59"/>
      <c r="I166" s="59"/>
      <c r="J166" s="59"/>
      <c r="K166" s="59"/>
      <c r="L166" s="59"/>
      <c r="M166" s="60"/>
    </row>
    <row r="167" spans="1:15" ht="72" x14ac:dyDescent="0.3">
      <c r="B167" s="57"/>
      <c r="C167" s="7" t="s">
        <v>19</v>
      </c>
      <c r="D167" s="7" t="s">
        <v>5</v>
      </c>
      <c r="E167" s="4" t="s">
        <v>6</v>
      </c>
      <c r="F167" s="4" t="s">
        <v>7</v>
      </c>
      <c r="G167" s="4"/>
      <c r="H167" s="4" t="s">
        <v>8</v>
      </c>
      <c r="I167" s="4" t="s">
        <v>9</v>
      </c>
      <c r="J167" s="4" t="s">
        <v>10</v>
      </c>
      <c r="K167" s="4" t="s">
        <v>11</v>
      </c>
      <c r="L167" s="4" t="s">
        <v>12</v>
      </c>
      <c r="M167" s="6" t="s">
        <v>13</v>
      </c>
    </row>
    <row r="168" spans="1:15" x14ac:dyDescent="0.3">
      <c r="B168" s="37" t="s">
        <v>14</v>
      </c>
      <c r="C168" s="4">
        <f t="shared" ref="C168:M168" si="0">SUMIF($B2:$B162,"Пескоструйка",C2:C162)</f>
        <v>0</v>
      </c>
      <c r="D168" s="4">
        <f t="shared" si="0"/>
        <v>0</v>
      </c>
      <c r="E168" s="4">
        <f t="shared" si="0"/>
        <v>0</v>
      </c>
      <c r="F168" s="4">
        <f t="shared" si="0"/>
        <v>0</v>
      </c>
      <c r="G168" s="4"/>
      <c r="H168" s="4">
        <f t="shared" si="0"/>
        <v>0</v>
      </c>
      <c r="I168" s="4">
        <f t="shared" si="0"/>
        <v>0</v>
      </c>
      <c r="J168" s="4">
        <f t="shared" si="0"/>
        <v>0</v>
      </c>
      <c r="K168" s="4">
        <f t="shared" si="0"/>
        <v>0</v>
      </c>
      <c r="L168" s="4">
        <f t="shared" si="0"/>
        <v>0</v>
      </c>
      <c r="M168" s="4">
        <f t="shared" si="0"/>
        <v>0</v>
      </c>
    </row>
    <row r="169" spans="1:15" x14ac:dyDescent="0.3">
      <c r="B169" s="38" t="s">
        <v>15</v>
      </c>
      <c r="C169" s="4">
        <f t="shared" ref="C169:M169" si="1">SUMIF($B3:$B163,"Подготовка к наплавке",C3:C163)</f>
        <v>0</v>
      </c>
      <c r="D169" s="4">
        <f t="shared" si="1"/>
        <v>0</v>
      </c>
      <c r="E169" s="4">
        <f t="shared" si="1"/>
        <v>0</v>
      </c>
      <c r="F169" s="4">
        <f t="shared" si="1"/>
        <v>0</v>
      </c>
      <c r="G169" s="4"/>
      <c r="H169" s="4">
        <f t="shared" si="1"/>
        <v>0</v>
      </c>
      <c r="I169" s="4">
        <f t="shared" si="1"/>
        <v>0</v>
      </c>
      <c r="J169" s="4">
        <f t="shared" si="1"/>
        <v>0</v>
      </c>
      <c r="K169" s="4">
        <f t="shared" si="1"/>
        <v>0</v>
      </c>
      <c r="L169" s="4">
        <f t="shared" si="1"/>
        <v>0</v>
      </c>
      <c r="M169" s="4">
        <f t="shared" si="1"/>
        <v>0</v>
      </c>
    </row>
    <row r="170" spans="1:15" x14ac:dyDescent="0.3">
      <c r="B170" s="39" t="s">
        <v>16</v>
      </c>
      <c r="C170" s="4">
        <f t="shared" ref="C170:M170" si="2">SUMIF($B4:$B164,"Шлифовка+полировка",C4:C164)</f>
        <v>0</v>
      </c>
      <c r="D170" s="4">
        <f t="shared" si="2"/>
        <v>0</v>
      </c>
      <c r="E170" s="4">
        <f t="shared" si="2"/>
        <v>0</v>
      </c>
      <c r="F170" s="4">
        <f t="shared" si="2"/>
        <v>0</v>
      </c>
      <c r="G170" s="4"/>
      <c r="H170" s="4">
        <f t="shared" si="2"/>
        <v>1</v>
      </c>
      <c r="I170" s="4">
        <f t="shared" si="2"/>
        <v>0</v>
      </c>
      <c r="J170" s="4">
        <f t="shared" si="2"/>
        <v>0</v>
      </c>
      <c r="K170" s="4">
        <f t="shared" si="2"/>
        <v>0</v>
      </c>
      <c r="L170" s="4">
        <f t="shared" si="2"/>
        <v>0</v>
      </c>
      <c r="M170" s="4">
        <f t="shared" si="2"/>
        <v>0</v>
      </c>
    </row>
    <row r="171" spans="1:15" ht="15" thickBot="1" x14ac:dyDescent="0.35">
      <c r="B171" s="40" t="s">
        <v>31</v>
      </c>
      <c r="C171" s="4">
        <f t="shared" ref="C171:M171" si="3">SUMIF($B5:$B165,"Обработка наплавки",C5:C165)</f>
        <v>0</v>
      </c>
      <c r="D171" s="4">
        <f t="shared" si="3"/>
        <v>0</v>
      </c>
      <c r="E171" s="4">
        <f t="shared" si="3"/>
        <v>0</v>
      </c>
      <c r="F171" s="4">
        <f t="shared" si="3"/>
        <v>0</v>
      </c>
      <c r="G171" s="4"/>
      <c r="H171" s="4">
        <f t="shared" si="3"/>
        <v>23</v>
      </c>
      <c r="I171" s="4">
        <f t="shared" si="3"/>
        <v>0</v>
      </c>
      <c r="J171" s="4">
        <f t="shared" si="3"/>
        <v>0</v>
      </c>
      <c r="K171" s="4">
        <f t="shared" si="3"/>
        <v>0</v>
      </c>
      <c r="L171" s="4">
        <f t="shared" si="3"/>
        <v>0</v>
      </c>
      <c r="M171" s="4">
        <f t="shared" si="3"/>
        <v>0</v>
      </c>
    </row>
    <row r="184" spans="1:14" ht="18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</row>
    <row r="185" spans="1:14" ht="18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</row>
    <row r="186" spans="1:14" ht="18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</row>
    <row r="187" spans="1:14" ht="18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</row>
    <row r="188" spans="1:14" ht="18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</row>
    <row r="189" spans="1:14" ht="18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</row>
    <row r="190" spans="1:14" ht="18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</row>
    <row r="191" spans="1:14" ht="18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</row>
    <row r="192" spans="1:14" ht="18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</row>
    <row r="193" spans="1:14" ht="18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</row>
    <row r="194" spans="1:14" ht="18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</row>
    <row r="195" spans="1:14" ht="18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</row>
    <row r="196" spans="1:14" ht="18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</row>
    <row r="197" spans="1:14" ht="18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</row>
    <row r="198" spans="1:14" ht="18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</row>
    <row r="199" spans="1:14" ht="18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</row>
    <row r="209" spans="1:14" ht="18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</row>
    <row r="210" spans="1:14" ht="18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</row>
    <row r="211" spans="1:14" ht="18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</row>
    <row r="212" spans="1:14" ht="18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</row>
    <row r="213" spans="1:14" ht="18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</row>
    <row r="214" spans="1:14" ht="18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</row>
    <row r="215" spans="1:14" ht="18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</row>
    <row r="216" spans="1:14" ht="18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</row>
    <row r="217" spans="1:14" ht="18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</row>
    <row r="218" spans="1:14" ht="18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</row>
    <row r="219" spans="1:14" ht="18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</row>
    <row r="220" spans="1:14" ht="18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</row>
    <row r="221" spans="1:14" ht="18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</row>
    <row r="222" spans="1:14" ht="18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</row>
    <row r="223" spans="1:14" ht="18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</row>
    <row r="224" spans="1:14" ht="18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</row>
    <row r="225" spans="1:14" ht="18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</row>
    <row r="226" spans="1:14" ht="18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</row>
    <row r="227" spans="1:14" ht="18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</row>
    <row r="228" spans="1:14" ht="18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</row>
    <row r="229" spans="1:14" ht="18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</row>
    <row r="230" spans="1:14" ht="18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</row>
    <row r="231" spans="1:14" ht="18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</row>
    <row r="232" spans="1:14" ht="18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</row>
    <row r="233" spans="1:14" ht="18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</row>
    <row r="234" spans="1:14" ht="18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</row>
    <row r="235" spans="1:14" ht="18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</row>
    <row r="236" spans="1:14" ht="18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</row>
    <row r="237" spans="1:14" ht="18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</row>
    <row r="238" spans="1:14" ht="18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</row>
    <row r="239" spans="1:14" ht="18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</row>
    <row r="240" spans="1:14" ht="18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</row>
    <row r="241" spans="1:14" ht="18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</row>
    <row r="242" spans="1:14" ht="18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</row>
    <row r="243" spans="1:14" ht="18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</row>
    <row r="244" spans="1:14" ht="18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</row>
    <row r="245" spans="1:14" ht="18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</row>
    <row r="246" spans="1:14" ht="18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</row>
    <row r="247" spans="1:14" ht="18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</row>
    <row r="248" spans="1:14" ht="18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</row>
    <row r="249" spans="1:14" ht="18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</row>
    <row r="250" spans="1:14" ht="18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</row>
    <row r="251" spans="1:14" ht="18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</row>
    <row r="252" spans="1:14" ht="18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</row>
    <row r="253" spans="1:14" ht="18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</row>
    <row r="254" spans="1:14" ht="18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</row>
    <row r="255" spans="1:14" ht="18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</row>
    <row r="256" spans="1:14" ht="18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</row>
    <row r="257" spans="1:14" ht="18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</row>
    <row r="258" spans="1:14" ht="18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</row>
    <row r="259" spans="1:14" ht="18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</row>
    <row r="260" spans="1:14" ht="18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</row>
    <row r="261" spans="1:14" ht="18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</row>
    <row r="262" spans="1:14" ht="18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</row>
    <row r="263" spans="1:14" ht="18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</row>
    <row r="264" spans="1:14" ht="18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</row>
    <row r="265" spans="1:14" ht="18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</row>
    <row r="266" spans="1:14" ht="18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</row>
    <row r="267" spans="1:14" ht="18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</row>
    <row r="268" spans="1:14" ht="18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</row>
    <row r="269" spans="1:14" ht="18" x14ac:dyDescent="0.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</row>
    <row r="270" spans="1:14" ht="18" x14ac:dyDescent="0.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</row>
    <row r="271" spans="1:14" ht="18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</row>
    <row r="272" spans="1:14" ht="18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</row>
    <row r="273" spans="1:14" ht="18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</row>
    <row r="274" spans="1:14" ht="18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</row>
    <row r="275" spans="1:14" ht="18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</row>
    <row r="276" spans="1:14" ht="18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</row>
    <row r="277" spans="1:14" ht="18" x14ac:dyDescent="0.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</row>
    <row r="278" spans="1:14" ht="18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</row>
    <row r="279" spans="1:14" ht="18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</row>
    <row r="280" spans="1:14" ht="18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</row>
    <row r="281" spans="1:14" ht="18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</row>
    <row r="282" spans="1:14" ht="18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</row>
    <row r="283" spans="1:14" ht="18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</row>
    <row r="284" spans="1:14" ht="18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</row>
    <row r="285" spans="1:14" ht="18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</row>
    <row r="286" spans="1:14" ht="18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</row>
    <row r="287" spans="1:14" ht="18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</row>
    <row r="288" spans="1:14" ht="18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</row>
    <row r="289" spans="1:14" ht="18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</row>
    <row r="290" spans="1:14" ht="18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</row>
    <row r="291" spans="1:14" ht="18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</row>
    <row r="292" spans="1:14" ht="18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</row>
    <row r="293" spans="1:14" ht="18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</row>
    <row r="294" spans="1:14" ht="18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</row>
    <row r="295" spans="1:14" ht="18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</row>
    <row r="296" spans="1:14" ht="18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</row>
    <row r="297" spans="1:14" ht="18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</row>
    <row r="298" spans="1:14" ht="18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</row>
    <row r="299" spans="1:14" ht="18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</row>
    <row r="300" spans="1:14" ht="18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</row>
    <row r="301" spans="1:14" ht="18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</row>
    <row r="302" spans="1:14" ht="18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</row>
    <row r="303" spans="1:14" ht="18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</row>
    <row r="304" spans="1:14" ht="18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</row>
    <row r="305" spans="1:14" ht="18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</row>
    <row r="306" spans="1:14" ht="18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</row>
    <row r="307" spans="1:14" ht="18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</row>
    <row r="308" spans="1:14" ht="18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</row>
    <row r="309" spans="1:14" ht="18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</row>
    <row r="310" spans="1:14" ht="18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</row>
    <row r="311" spans="1:14" ht="18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</row>
    <row r="312" spans="1:14" ht="18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</row>
    <row r="313" spans="1:14" ht="18" x14ac:dyDescent="0.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</row>
    <row r="314" spans="1:14" ht="18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</row>
    <row r="315" spans="1:14" ht="18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</row>
    <row r="316" spans="1:14" ht="18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</row>
    <row r="317" spans="1:14" ht="18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</row>
    <row r="318" spans="1:14" ht="18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</row>
    <row r="319" spans="1:14" ht="18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</row>
    <row r="320" spans="1:14" ht="18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</row>
    <row r="321" spans="1:14" ht="18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</row>
    <row r="322" spans="1:14" ht="18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</row>
    <row r="323" spans="1:14" ht="18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</row>
    <row r="324" spans="1:14" ht="18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</row>
    <row r="325" spans="1:14" ht="18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</row>
    <row r="326" spans="1:14" ht="18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</row>
    <row r="327" spans="1:14" ht="18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</row>
    <row r="328" spans="1:14" ht="18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</row>
    <row r="329" spans="1:14" ht="18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</row>
    <row r="330" spans="1:14" ht="18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</row>
    <row r="331" spans="1:14" ht="18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</row>
    <row r="332" spans="1:14" ht="18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</row>
    <row r="333" spans="1:14" ht="18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</row>
    <row r="334" spans="1:14" ht="18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</row>
    <row r="335" spans="1:14" ht="18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</row>
    <row r="336" spans="1:14" ht="18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</row>
    <row r="337" spans="1:14" ht="18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</row>
    <row r="338" spans="1:14" ht="18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</row>
    <row r="339" spans="1:14" ht="18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</row>
    <row r="340" spans="1:14" ht="18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</row>
    <row r="341" spans="1:14" ht="18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</row>
    <row r="342" spans="1:14" ht="18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</row>
    <row r="343" spans="1:14" ht="18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</row>
    <row r="344" spans="1:14" ht="18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</row>
    <row r="345" spans="1:14" ht="18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</row>
    <row r="346" spans="1:14" ht="18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</row>
    <row r="347" spans="1:14" ht="18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</row>
    <row r="348" spans="1:14" ht="18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</row>
    <row r="349" spans="1:14" ht="18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</row>
    <row r="350" spans="1:14" ht="18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</row>
    <row r="351" spans="1:14" ht="18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</row>
    <row r="352" spans="1:14" ht="18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</row>
    <row r="353" spans="1:14" ht="18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</row>
    <row r="354" spans="1:14" ht="18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</row>
    <row r="355" spans="1:14" ht="18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</row>
    <row r="356" spans="1:14" ht="18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</row>
    <row r="357" spans="1:14" ht="18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</row>
    <row r="358" spans="1:14" ht="18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</row>
    <row r="359" spans="1:14" ht="18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</row>
    <row r="360" spans="1:14" ht="18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</row>
    <row r="361" spans="1:14" ht="18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</row>
    <row r="362" spans="1:14" ht="18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</row>
    <row r="363" spans="1:14" ht="18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</row>
    <row r="364" spans="1:14" ht="18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</row>
    <row r="365" spans="1:14" ht="18" x14ac:dyDescent="0.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</row>
    <row r="366" spans="1:14" ht="18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</row>
    <row r="367" spans="1:14" ht="18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</row>
    <row r="368" spans="1:14" ht="18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</row>
    <row r="369" spans="1:14" ht="18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</row>
    <row r="370" spans="1:14" ht="18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</row>
    <row r="371" spans="1:14" ht="18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</row>
    <row r="372" spans="1:14" ht="18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</row>
    <row r="373" spans="1:14" ht="18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</row>
    <row r="374" spans="1:14" ht="18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</row>
    <row r="375" spans="1:14" ht="18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</row>
    <row r="376" spans="1:14" ht="18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</row>
    <row r="377" spans="1:14" ht="18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</row>
    <row r="378" spans="1:14" ht="18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</row>
    <row r="379" spans="1:14" ht="18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</row>
    <row r="380" spans="1:14" ht="18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</row>
    <row r="381" spans="1:14" ht="18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</row>
  </sheetData>
  <mergeCells count="179">
    <mergeCell ref="A154:A155"/>
    <mergeCell ref="B154:B155"/>
    <mergeCell ref="C154:M154"/>
    <mergeCell ref="N154:N155"/>
    <mergeCell ref="A156:A162"/>
    <mergeCell ref="B160:B161"/>
    <mergeCell ref="C148:M148"/>
    <mergeCell ref="C160:M160"/>
    <mergeCell ref="C161:M161"/>
    <mergeCell ref="A141:A142"/>
    <mergeCell ref="B141:B142"/>
    <mergeCell ref="C141:M141"/>
    <mergeCell ref="N141:N142"/>
    <mergeCell ref="A143:A149"/>
    <mergeCell ref="B147:B148"/>
    <mergeCell ref="C147:M147"/>
    <mergeCell ref="A132:A133"/>
    <mergeCell ref="B132:B133"/>
    <mergeCell ref="C132:M132"/>
    <mergeCell ref="N132:N133"/>
    <mergeCell ref="A134:A140"/>
    <mergeCell ref="B138:B139"/>
    <mergeCell ref="C138:M138"/>
    <mergeCell ref="C139:M139"/>
    <mergeCell ref="A112:A118"/>
    <mergeCell ref="B116:B117"/>
    <mergeCell ref="C116:M116"/>
    <mergeCell ref="C117:M117"/>
    <mergeCell ref="A123:A124"/>
    <mergeCell ref="B123:B124"/>
    <mergeCell ref="C123:M123"/>
    <mergeCell ref="N123:N124"/>
    <mergeCell ref="A125:A131"/>
    <mergeCell ref="B129:B130"/>
    <mergeCell ref="C129:M129"/>
    <mergeCell ref="C130:M130"/>
    <mergeCell ref="A101:A102"/>
    <mergeCell ref="B101:B102"/>
    <mergeCell ref="C101:M101"/>
    <mergeCell ref="N101:N102"/>
    <mergeCell ref="A103:A109"/>
    <mergeCell ref="B107:B108"/>
    <mergeCell ref="C107:M107"/>
    <mergeCell ref="C108:M108"/>
    <mergeCell ref="A110:A111"/>
    <mergeCell ref="B110:B111"/>
    <mergeCell ref="C110:M110"/>
    <mergeCell ref="N110:N111"/>
    <mergeCell ref="A81:A87"/>
    <mergeCell ref="B85:B86"/>
    <mergeCell ref="C85:M85"/>
    <mergeCell ref="C86:M86"/>
    <mergeCell ref="A92:A93"/>
    <mergeCell ref="B92:B93"/>
    <mergeCell ref="C92:M92"/>
    <mergeCell ref="N92:N93"/>
    <mergeCell ref="A94:A100"/>
    <mergeCell ref="B98:B99"/>
    <mergeCell ref="C98:M98"/>
    <mergeCell ref="C99:M99"/>
    <mergeCell ref="A70:A71"/>
    <mergeCell ref="B70:B71"/>
    <mergeCell ref="C70:M70"/>
    <mergeCell ref="N70:N71"/>
    <mergeCell ref="A72:A78"/>
    <mergeCell ref="B76:B77"/>
    <mergeCell ref="C76:M76"/>
    <mergeCell ref="C77:M77"/>
    <mergeCell ref="A79:A80"/>
    <mergeCell ref="B79:B80"/>
    <mergeCell ref="C79:M79"/>
    <mergeCell ref="N79:N80"/>
    <mergeCell ref="A51:A57"/>
    <mergeCell ref="B55:B56"/>
    <mergeCell ref="C55:M55"/>
    <mergeCell ref="C56:M56"/>
    <mergeCell ref="A61:A62"/>
    <mergeCell ref="B61:B62"/>
    <mergeCell ref="C61:M61"/>
    <mergeCell ref="N61:N62"/>
    <mergeCell ref="A63:A69"/>
    <mergeCell ref="B67:B68"/>
    <mergeCell ref="C67:M67"/>
    <mergeCell ref="C68:M68"/>
    <mergeCell ref="A40:A41"/>
    <mergeCell ref="B40:B41"/>
    <mergeCell ref="C40:M40"/>
    <mergeCell ref="N40:N41"/>
    <mergeCell ref="A42:A48"/>
    <mergeCell ref="B46:B47"/>
    <mergeCell ref="C46:M46"/>
    <mergeCell ref="C47:M47"/>
    <mergeCell ref="A49:A50"/>
    <mergeCell ref="B49:B50"/>
    <mergeCell ref="C49:M49"/>
    <mergeCell ref="N49:N50"/>
    <mergeCell ref="A23:A29"/>
    <mergeCell ref="B27:B28"/>
    <mergeCell ref="C27:M27"/>
    <mergeCell ref="C28:M28"/>
    <mergeCell ref="A31:A32"/>
    <mergeCell ref="B31:B32"/>
    <mergeCell ref="C31:M31"/>
    <mergeCell ref="N31:N32"/>
    <mergeCell ref="A33:A39"/>
    <mergeCell ref="B37:B38"/>
    <mergeCell ref="C37:M37"/>
    <mergeCell ref="C38:M38"/>
    <mergeCell ref="A12:A13"/>
    <mergeCell ref="B12:B13"/>
    <mergeCell ref="C12:M12"/>
    <mergeCell ref="N12:N13"/>
    <mergeCell ref="A14:A20"/>
    <mergeCell ref="B18:B19"/>
    <mergeCell ref="C18:M18"/>
    <mergeCell ref="C19:M19"/>
    <mergeCell ref="A21:A22"/>
    <mergeCell ref="B21:B22"/>
    <mergeCell ref="C21:M21"/>
    <mergeCell ref="N21:N22"/>
    <mergeCell ref="A1:N1"/>
    <mergeCell ref="A3:A4"/>
    <mergeCell ref="B3:B4"/>
    <mergeCell ref="C3:M3"/>
    <mergeCell ref="N3:N4"/>
    <mergeCell ref="A5:A11"/>
    <mergeCell ref="B9:B10"/>
    <mergeCell ref="C9:M9"/>
    <mergeCell ref="C10:M10"/>
    <mergeCell ref="O3:O4"/>
    <mergeCell ref="O5:O11"/>
    <mergeCell ref="N9:N11"/>
    <mergeCell ref="O12:O13"/>
    <mergeCell ref="O14:O20"/>
    <mergeCell ref="N18:N20"/>
    <mergeCell ref="O21:O22"/>
    <mergeCell ref="O23:O29"/>
    <mergeCell ref="N27:N29"/>
    <mergeCell ref="O31:O32"/>
    <mergeCell ref="O33:O39"/>
    <mergeCell ref="N37:N39"/>
    <mergeCell ref="O40:O41"/>
    <mergeCell ref="O42:O48"/>
    <mergeCell ref="N46:N48"/>
    <mergeCell ref="O49:O50"/>
    <mergeCell ref="O51:O57"/>
    <mergeCell ref="N55:N57"/>
    <mergeCell ref="O61:O62"/>
    <mergeCell ref="O63:O69"/>
    <mergeCell ref="N67:N69"/>
    <mergeCell ref="O70:O71"/>
    <mergeCell ref="O72:O78"/>
    <mergeCell ref="N76:N78"/>
    <mergeCell ref="O79:O80"/>
    <mergeCell ref="O81:O87"/>
    <mergeCell ref="N85:N87"/>
    <mergeCell ref="O92:O93"/>
    <mergeCell ref="O94:O100"/>
    <mergeCell ref="N98:N100"/>
    <mergeCell ref="O101:O102"/>
    <mergeCell ref="O103:O109"/>
    <mergeCell ref="N107:N109"/>
    <mergeCell ref="O110:O111"/>
    <mergeCell ref="O112:O118"/>
    <mergeCell ref="N116:N118"/>
    <mergeCell ref="O154:O155"/>
    <mergeCell ref="O156:O162"/>
    <mergeCell ref="N160:N162"/>
    <mergeCell ref="B166:B167"/>
    <mergeCell ref="C166:M166"/>
    <mergeCell ref="O123:O124"/>
    <mergeCell ref="O125:O131"/>
    <mergeCell ref="N129:N131"/>
    <mergeCell ref="O132:O133"/>
    <mergeCell ref="O134:O140"/>
    <mergeCell ref="N138:N140"/>
    <mergeCell ref="O141:O142"/>
    <mergeCell ref="O143:O149"/>
    <mergeCell ref="N147:N14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83" orientation="landscape" r:id="rId1"/>
  <rowBreaks count="5" manualBreakCount="5">
    <brk id="30" max="16383" man="1"/>
    <brk id="60" max="16383" man="1"/>
    <brk id="91" max="16383" man="1"/>
    <brk id="122" max="16383" man="1"/>
    <brk id="153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0" workbookViewId="0">
      <selection activeCell="B24" sqref="B24"/>
    </sheetView>
  </sheetViews>
  <sheetFormatPr defaultRowHeight="14.4" x14ac:dyDescent="0.3"/>
  <cols>
    <col min="1" max="1" width="27.33203125" customWidth="1"/>
    <col min="2" max="2" width="11.109375" customWidth="1"/>
    <col min="3" max="3" width="12" customWidth="1"/>
    <col min="4" max="4" width="10.33203125" customWidth="1"/>
    <col min="5" max="5" width="10.6640625" customWidth="1"/>
    <col min="6" max="7" width="10.88671875" customWidth="1"/>
    <col min="8" max="9" width="13.109375" customWidth="1"/>
    <col min="10" max="10" width="11.5546875" customWidth="1"/>
    <col min="11" max="11" width="14.109375" customWidth="1"/>
  </cols>
  <sheetData>
    <row r="1" spans="1:11" x14ac:dyDescent="0.3">
      <c r="A1" s="11" t="s">
        <v>21</v>
      </c>
    </row>
    <row r="3" spans="1:11" x14ac:dyDescent="0.3">
      <c r="A3" s="10" t="s">
        <v>22</v>
      </c>
    </row>
    <row r="5" spans="1:11" x14ac:dyDescent="0.3">
      <c r="A5" s="13" t="s">
        <v>23</v>
      </c>
    </row>
    <row r="7" spans="1:11" x14ac:dyDescent="0.3">
      <c r="A7" s="25" t="s">
        <v>29</v>
      </c>
    </row>
    <row r="9" spans="1:11" x14ac:dyDescent="0.3">
      <c r="A9" s="26" t="s">
        <v>30</v>
      </c>
    </row>
    <row r="11" spans="1:11" x14ac:dyDescent="0.3">
      <c r="A11" s="27" t="s">
        <v>32</v>
      </c>
    </row>
    <row r="13" spans="1:11" ht="15" thickBot="1" x14ac:dyDescent="0.35"/>
    <row r="14" spans="1:11" ht="18" x14ac:dyDescent="0.35">
      <c r="A14" s="56" t="s">
        <v>2</v>
      </c>
      <c r="B14" s="58" t="s">
        <v>3</v>
      </c>
      <c r="C14" s="59"/>
      <c r="D14" s="59"/>
      <c r="E14" s="59"/>
      <c r="F14" s="59"/>
      <c r="G14" s="59"/>
      <c r="H14" s="59"/>
      <c r="I14" s="59"/>
      <c r="J14" s="59"/>
      <c r="K14" s="60"/>
    </row>
    <row r="15" spans="1:11" ht="57.6" x14ac:dyDescent="0.3">
      <c r="A15" s="57"/>
      <c r="B15" s="7" t="s">
        <v>19</v>
      </c>
      <c r="C15" s="7" t="s">
        <v>5</v>
      </c>
      <c r="D15" s="4" t="s">
        <v>6</v>
      </c>
      <c r="E15" s="4" t="s">
        <v>7</v>
      </c>
      <c r="F15" s="4" t="s">
        <v>8</v>
      </c>
      <c r="G15" s="4" t="s">
        <v>9</v>
      </c>
      <c r="H15" s="4" t="s">
        <v>10</v>
      </c>
      <c r="I15" s="4" t="s">
        <v>11</v>
      </c>
      <c r="J15" s="4" t="s">
        <v>12</v>
      </c>
      <c r="K15" s="6" t="s">
        <v>13</v>
      </c>
    </row>
    <row r="16" spans="1:11" x14ac:dyDescent="0.3">
      <c r="A16" s="37" t="s">
        <v>14</v>
      </c>
      <c r="B16" s="4">
        <f>SUM('Волынкин С.А.'!C168,Слесарь_3!C168,'Стрелков Д.В.'!C168,Слесарь_2!C168,'Скорко С.В.'!C168)</f>
        <v>0</v>
      </c>
      <c r="C16" s="4">
        <f>SUM('Волынкин С.А.'!D168,Слесарь_3!D168,'Стрелков Д.В.'!D168,Слесарь_2!D168,'Скорко С.В.'!D168)</f>
        <v>63</v>
      </c>
      <c r="D16" s="4">
        <f>SUM('Волынкин С.А.'!E168,Слесарь_3!E168,'Стрелков Д.В.'!E168,Слесарь_2!E168,'Скорко С.В.'!E168)</f>
        <v>0</v>
      </c>
      <c r="E16" s="4">
        <f>SUM('Волынкин С.А.'!F168,Слесарь_3!F168,'Стрелков Д.В.'!F168,Слесарь_2!F168,'Скорко С.В.'!F168)</f>
        <v>0</v>
      </c>
      <c r="F16" s="4">
        <f>SUM('Волынкин С.А.'!H168,Слесарь_3!G168,'Стрелков Д.В.'!G168,Слесарь_2!G168,'Скорко С.В.'!H168)</f>
        <v>12</v>
      </c>
      <c r="G16" s="4">
        <f>SUM('Волынкин С.А.'!I168,Слесарь_3!H168,'Стрелков Д.В.'!H168,Слесарь_2!H168,'Скорко С.В.'!I168)</f>
        <v>0</v>
      </c>
      <c r="H16" s="4">
        <f>SUM('Волынкин С.А.'!J168,Слесарь_3!I168,'Стрелков Д.В.'!I168,Слесарь_2!I168,'Скорко С.В.'!J168)</f>
        <v>0</v>
      </c>
      <c r="I16" s="4">
        <f>SUM('Волынкин С.А.'!K168,Слесарь_3!J168,'Стрелков Д.В.'!J168,Слесарь_2!J168,'Скорко С.В.'!K168)</f>
        <v>0</v>
      </c>
      <c r="J16" s="4">
        <f>SUM('Волынкин С.А.'!L168,Слесарь_3!K168,'Стрелков Д.В.'!K168,Слесарь_2!K168,'Скорко С.В.'!L168)</f>
        <v>15</v>
      </c>
      <c r="K16" s="4">
        <f>SUM('Волынкин С.А.'!M168,Слесарь_3!L168,'Стрелков Д.В.'!L168,Слесарь_2!L168,'Скорко С.В.'!M168)</f>
        <v>0</v>
      </c>
    </row>
    <row r="17" spans="1:11" x14ac:dyDescent="0.3">
      <c r="A17" s="38" t="s">
        <v>15</v>
      </c>
      <c r="B17" s="4">
        <f>SUM('Волынкин С.А.'!C169,Слесарь_3!C169,'Стрелков Д.В.'!C169,Слесарь_2!C169,'Скорко С.В.'!C169)</f>
        <v>0</v>
      </c>
      <c r="C17" s="51">
        <f>SUM('Волынкин С.А.'!D169,Слесарь_3!D169,'Стрелков Д.В.'!D169,Слесарь_2!D169,'Скорко С.В.'!D169)</f>
        <v>11</v>
      </c>
      <c r="D17" s="4">
        <f>SUM('Волынкин С.А.'!E169,Слесарь_3!E169,'Стрелков Д.В.'!E169,Слесарь_2!E169,'Скорко С.В.'!E169)</f>
        <v>0</v>
      </c>
      <c r="E17" s="4">
        <f>SUM('Волынкин С.А.'!F169,Слесарь_3!F169,'Стрелков Д.В.'!F169,Слесарь_2!F169,'Скорко С.В.'!F169)</f>
        <v>0</v>
      </c>
      <c r="F17" s="4">
        <f>SUM('Волынкин С.А.'!H169,Слесарь_3!G169,'Стрелков Д.В.'!G169,Слесарь_2!G169,'Скорко С.В.'!H169)</f>
        <v>0</v>
      </c>
      <c r="G17" s="4">
        <f>SUM('Волынкин С.А.'!I169,Слесарь_3!H169,'Стрелков Д.В.'!H169,Слесарь_2!H169,'Скорко С.В.'!I169)</f>
        <v>0</v>
      </c>
      <c r="H17" s="4">
        <f>SUM('Волынкин С.А.'!J169,Слесарь_3!I169,'Стрелков Д.В.'!I169,Слесарь_2!I169,'Скорко С.В.'!J169)</f>
        <v>0</v>
      </c>
      <c r="I17" s="4">
        <f>SUM('Волынкин С.А.'!K169,Слесарь_3!J169,'Стрелков Д.В.'!J169,Слесарь_2!J169,'Скорко С.В.'!K169)</f>
        <v>0</v>
      </c>
      <c r="J17" s="4">
        <f>SUM('Волынкин С.А.'!L169,Слесарь_3!K169,'Стрелков Д.В.'!K169,Слесарь_2!K169,'Скорко С.В.'!L169)</f>
        <v>0</v>
      </c>
      <c r="K17" s="4">
        <f>SUM('Волынкин С.А.'!M169,Слесарь_3!L169,'Стрелков Д.В.'!L169,Слесарь_2!L169,'Скорко С.В.'!M169)</f>
        <v>0</v>
      </c>
    </row>
    <row r="18" spans="1:11" x14ac:dyDescent="0.3">
      <c r="A18" s="39" t="s">
        <v>16</v>
      </c>
      <c r="B18" s="4">
        <f>SUM('Волынкин С.А.'!C170,Слесарь_3!C170,'Стрелков Д.В.'!C170,Слесарь_2!C170,'Скорко С.В.'!C170)</f>
        <v>0</v>
      </c>
      <c r="C18" s="4">
        <f>SUM('Волынкин С.А.'!D170,Слесарь_3!D170,'Стрелков Д.В.'!D170,Слесарь_2!D170,'Скорко С.В.'!D170)</f>
        <v>24</v>
      </c>
      <c r="D18" s="4">
        <f>SUM('Волынкин С.А.'!E170,Слесарь_3!E170,'Стрелков Д.В.'!E170,Слесарь_2!E170,'Скорко С.В.'!E170)</f>
        <v>0</v>
      </c>
      <c r="E18" s="4">
        <f>SUM('Волынкин С.А.'!F170,Слесарь_3!F170,'Стрелков Д.В.'!F170,Слесарь_2!F170,'Скорко С.В.'!F170)</f>
        <v>0</v>
      </c>
      <c r="F18" s="4">
        <f>SUM('Волынкин С.А.'!H170,Слесарь_3!G170,'Стрелков Д.В.'!G170,Слесарь_2!G170,'Скорко С.В.'!H170)</f>
        <v>4</v>
      </c>
      <c r="G18" s="4">
        <f>SUM('Волынкин С.А.'!I170,Слесарь_3!H170,'Стрелков Д.В.'!H170,Слесарь_2!H170,'Скорко С.В.'!I170)</f>
        <v>0</v>
      </c>
      <c r="H18" s="4">
        <f>SUM('Волынкин С.А.'!J170,Слесарь_3!I170,'Стрелков Д.В.'!I170,Слесарь_2!I170,'Скорко С.В.'!J170)</f>
        <v>0</v>
      </c>
      <c r="I18" s="4">
        <f>SUM('Волынкин С.А.'!K170,Слесарь_3!J170,'Стрелков Д.В.'!J170,Слесарь_2!J170,'Скорко С.В.'!K170)</f>
        <v>0</v>
      </c>
      <c r="J18" s="4">
        <f>SUM('Волынкин С.А.'!L170,Слесарь_3!K170,'Стрелков Д.В.'!K170,Слесарь_2!K170,'Скорко С.В.'!L170)</f>
        <v>0</v>
      </c>
      <c r="K18" s="4">
        <f>SUM('Волынкин С.А.'!M170,Слесарь_3!L170,'Стрелков Д.В.'!L170,Слесарь_2!L170,'Скорко С.В.'!M170)</f>
        <v>0</v>
      </c>
    </row>
    <row r="19" spans="1:11" ht="15" thickBot="1" x14ac:dyDescent="0.35">
      <c r="A19" s="40" t="s">
        <v>31</v>
      </c>
      <c r="B19" s="4">
        <f>SUM('Волынкин С.А.'!C171,Слесарь_3!C171,'Стрелков Д.В.'!C171,Слесарь_2!C171,'Скорко С.В.'!C171)</f>
        <v>0</v>
      </c>
      <c r="C19" s="4">
        <f>SUM('Волынкин С.А.'!D171,Слесарь_3!D171,'Стрелков Д.В.'!D171,Слесарь_2!D171,'Скорко С.В.'!D171)</f>
        <v>21</v>
      </c>
      <c r="D19" s="4">
        <f>SUM('Волынкин С.А.'!E171,Слесарь_3!E171,'Стрелков Д.В.'!E171,Слесарь_2!E171,'Скорко С.В.'!E171)</f>
        <v>0</v>
      </c>
      <c r="E19" s="4">
        <f>SUM('Волынкин С.А.'!F171,Слесарь_3!F171,'Стрелков Д.В.'!F171,Слесарь_2!F171,'Скорко С.В.'!F171)</f>
        <v>0</v>
      </c>
      <c r="F19" s="4">
        <f>SUM('Волынкин С.А.'!H171,Слесарь_3!G171,'Стрелков Д.В.'!G171,Слесарь_2!G171,'Скорко С.В.'!H171)</f>
        <v>23</v>
      </c>
      <c r="G19" s="4">
        <f>SUM('Волынкин С.А.'!I171,Слесарь_3!H171,'Стрелков Д.В.'!H171,Слесарь_2!H171,'Скорко С.В.'!I171)</f>
        <v>0</v>
      </c>
      <c r="H19" s="4">
        <f>SUM('Волынкин С.А.'!J171,Слесарь_3!I171,'Стрелков Д.В.'!I171,Слесарь_2!I171,'Скорко С.В.'!J171)</f>
        <v>0</v>
      </c>
      <c r="I19" s="4">
        <f>SUM('Волынкин С.А.'!K171,Слесарь_3!J171,'Стрелков Д.В.'!J171,Слесарь_2!J171,'Скорко С.В.'!K171)</f>
        <v>0</v>
      </c>
      <c r="J19" s="4">
        <f>SUM('Волынкин С.А.'!L171,Слесарь_3!K171,'Стрелков Д.В.'!K171,Слесарь_2!K171,'Скорко С.В.'!L171)</f>
        <v>0</v>
      </c>
      <c r="K19" s="4">
        <f>SUM('Волынкин С.А.'!M171,Слесарь_3!L171,'Стрелков Д.В.'!L171,Слесарь_2!L171,'Скорко С.В.'!M171)</f>
        <v>0</v>
      </c>
    </row>
    <row r="21" spans="1:11" ht="28.8" x14ac:dyDescent="0.3">
      <c r="A21" s="47" t="s">
        <v>40</v>
      </c>
      <c r="B21" s="48">
        <f>SUM(C16:C17)</f>
        <v>74</v>
      </c>
    </row>
    <row r="22" spans="1:11" x14ac:dyDescent="0.3">
      <c r="A22" s="47" t="s">
        <v>41</v>
      </c>
      <c r="B22" s="48">
        <f>SUM(C18:C19)</f>
        <v>45</v>
      </c>
    </row>
    <row r="23" spans="1:11" x14ac:dyDescent="0.3">
      <c r="A23" s="49"/>
      <c r="B23" s="49"/>
    </row>
    <row r="24" spans="1:11" ht="28.8" x14ac:dyDescent="0.3">
      <c r="A24" s="47" t="s">
        <v>42</v>
      </c>
      <c r="B24" s="50">
        <f>(('Савченко И.М.'!D134+'Бляскин А.В.'!D134+'Шитов С.Н.'!D201)/2)*1.25</f>
        <v>134.375</v>
      </c>
    </row>
    <row r="27" spans="1:11" x14ac:dyDescent="0.3">
      <c r="A27" s="119" t="s">
        <v>59</v>
      </c>
      <c r="B27" s="120"/>
      <c r="C27" s="121"/>
      <c r="D27" s="125">
        <f>'Волынкин С.А.'!O163+'Вишняков С.В.'!N163+Слесарь_1!N163+Слесарь_3!N163+'Стрелков Д.В.'!N163+Слесарь_2!N163+'Скорко С.В.'!O163</f>
        <v>3722.5</v>
      </c>
    </row>
    <row r="28" spans="1:11" x14ac:dyDescent="0.3">
      <c r="A28" s="122"/>
      <c r="B28" s="123"/>
      <c r="C28" s="124"/>
      <c r="D28" s="126"/>
    </row>
    <row r="29" spans="1:11" x14ac:dyDescent="0.3">
      <c r="A29" s="119" t="s">
        <v>44</v>
      </c>
      <c r="B29" s="120"/>
      <c r="C29" s="120"/>
      <c r="D29" s="121"/>
    </row>
    <row r="30" spans="1:11" x14ac:dyDescent="0.3">
      <c r="A30" s="122"/>
      <c r="B30" s="123"/>
      <c r="C30" s="123"/>
      <c r="D30" s="124"/>
    </row>
    <row r="31" spans="1:11" x14ac:dyDescent="0.3">
      <c r="A31" s="52" t="s">
        <v>45</v>
      </c>
      <c r="B31" s="127">
        <f>'Волынкин С.А.'!O163/'Различная информация'!D27</f>
        <v>0.32437877770315648</v>
      </c>
      <c r="C31" s="128"/>
      <c r="D31" s="129"/>
    </row>
    <row r="32" spans="1:11" x14ac:dyDescent="0.3">
      <c r="A32" s="52" t="s">
        <v>46</v>
      </c>
      <c r="B32" s="127">
        <f>Слесарь_3!N163/'Различная информация'!D27</f>
        <v>0</v>
      </c>
      <c r="C32" s="128"/>
      <c r="D32" s="129"/>
    </row>
    <row r="33" spans="1:4" x14ac:dyDescent="0.3">
      <c r="A33" s="52" t="s">
        <v>47</v>
      </c>
      <c r="B33" s="127">
        <f>'Стрелков Д.В.'!N163/'Различная информация'!D27</f>
        <v>0.12061786433848221</v>
      </c>
      <c r="C33" s="128"/>
      <c r="D33" s="129"/>
    </row>
    <row r="34" spans="1:4" x14ac:dyDescent="0.3">
      <c r="A34" s="52" t="s">
        <v>48</v>
      </c>
      <c r="B34" s="127">
        <f>'Скорко С.В.'!O163/'Различная информация'!D27</f>
        <v>0.18804566823371391</v>
      </c>
      <c r="C34" s="128"/>
      <c r="D34" s="129"/>
    </row>
    <row r="35" spans="1:4" x14ac:dyDescent="0.3">
      <c r="A35" s="52" t="s">
        <v>49</v>
      </c>
      <c r="B35" s="127">
        <f>Слесарь_2!N163/'Различная информация'!D27</f>
        <v>7.1994627266621897E-2</v>
      </c>
      <c r="C35" s="128"/>
      <c r="D35" s="129"/>
    </row>
    <row r="36" spans="1:4" x14ac:dyDescent="0.3">
      <c r="A36" s="52" t="s">
        <v>50</v>
      </c>
      <c r="B36" s="127">
        <f>SUM(B31:B35)</f>
        <v>0.7050369375419745</v>
      </c>
      <c r="C36" s="128"/>
      <c r="D36" s="129"/>
    </row>
    <row r="38" spans="1:4" x14ac:dyDescent="0.3">
      <c r="A38" s="119" t="s">
        <v>51</v>
      </c>
      <c r="B38" s="120"/>
      <c r="C38" s="121"/>
      <c r="D38" s="125">
        <f>'Бляскин А.В.'!N127+'Шитов С.Н.'!N192</f>
        <v>1645</v>
      </c>
    </row>
    <row r="39" spans="1:4" x14ac:dyDescent="0.3">
      <c r="A39" s="122"/>
      <c r="B39" s="123"/>
      <c r="C39" s="124"/>
      <c r="D39" s="126"/>
    </row>
    <row r="40" spans="1:4" x14ac:dyDescent="0.3">
      <c r="A40" s="119" t="s">
        <v>44</v>
      </c>
      <c r="B40" s="120"/>
      <c r="C40" s="120"/>
      <c r="D40" s="121"/>
    </row>
    <row r="41" spans="1:4" x14ac:dyDescent="0.3">
      <c r="A41" s="122"/>
      <c r="B41" s="123"/>
      <c r="C41" s="123"/>
      <c r="D41" s="124"/>
    </row>
    <row r="42" spans="1:4" x14ac:dyDescent="0.3">
      <c r="A42" s="52" t="s">
        <v>52</v>
      </c>
      <c r="B42" s="127">
        <f>'Бляскин А.В.'!N127/'Различная информация'!D38</f>
        <v>1</v>
      </c>
      <c r="C42" s="128"/>
      <c r="D42" s="129"/>
    </row>
    <row r="43" spans="1:4" x14ac:dyDescent="0.3">
      <c r="A43" s="52" t="s">
        <v>53</v>
      </c>
      <c r="B43" s="127">
        <f>'Шитов С.Н.'!N192/'Различная информация'!D38</f>
        <v>0</v>
      </c>
      <c r="C43" s="128"/>
      <c r="D43" s="129"/>
    </row>
  </sheetData>
  <mergeCells count="16">
    <mergeCell ref="B43:D43"/>
    <mergeCell ref="B36:D36"/>
    <mergeCell ref="A38:C39"/>
    <mergeCell ref="D38:D39"/>
    <mergeCell ref="A40:D41"/>
    <mergeCell ref="B42:D42"/>
    <mergeCell ref="B31:D31"/>
    <mergeCell ref="B32:D32"/>
    <mergeCell ref="B33:D33"/>
    <mergeCell ref="B34:D34"/>
    <mergeCell ref="B35:D35"/>
    <mergeCell ref="A14:A15"/>
    <mergeCell ref="B14:K14"/>
    <mergeCell ref="A29:D30"/>
    <mergeCell ref="A27:C28"/>
    <mergeCell ref="D27:D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view="pageBreakPreview" topLeftCell="C1" zoomScale="110" zoomScaleSheetLayoutView="110" workbookViewId="0">
      <selection activeCell="H13" sqref="H13"/>
    </sheetView>
  </sheetViews>
  <sheetFormatPr defaultColWidth="9.109375" defaultRowHeight="14.4" x14ac:dyDescent="0.3"/>
  <cols>
    <col min="1" max="1" width="9" style="2" customWidth="1"/>
    <col min="2" max="2" width="32.88671875" style="2" customWidth="1"/>
    <col min="3" max="3" width="10.6640625" style="2" customWidth="1"/>
    <col min="4" max="4" width="10.109375" style="2" customWidth="1"/>
    <col min="5" max="5" width="10.5546875" style="2" customWidth="1"/>
    <col min="6" max="7" width="10.88671875" style="2" customWidth="1"/>
    <col min="8" max="8" width="10.109375" style="2" customWidth="1"/>
    <col min="9" max="9" width="11.109375" style="2" customWidth="1"/>
    <col min="10" max="16384" width="9.109375" style="2"/>
  </cols>
  <sheetData>
    <row r="1" spans="1:14" ht="23.4" x14ac:dyDescent="0.4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16"/>
    </row>
    <row r="2" spans="1:14" ht="18.600000000000001" thickBot="1" x14ac:dyDescent="0.4">
      <c r="A2" s="3" t="s">
        <v>60</v>
      </c>
      <c r="F2" s="14"/>
      <c r="G2" s="14"/>
      <c r="H2" s="15"/>
      <c r="I2" s="14"/>
      <c r="J2" s="15"/>
    </row>
    <row r="3" spans="1:14" s="1" customFormat="1" ht="18.75" customHeight="1" x14ac:dyDescent="0.35">
      <c r="A3" s="79" t="s">
        <v>1</v>
      </c>
      <c r="B3" s="81" t="s">
        <v>2</v>
      </c>
      <c r="C3" s="58" t="s">
        <v>3</v>
      </c>
      <c r="D3" s="59"/>
      <c r="E3" s="59"/>
      <c r="F3" s="59"/>
      <c r="G3" s="59"/>
      <c r="H3" s="59"/>
      <c r="I3" s="59"/>
      <c r="J3" s="59"/>
      <c r="K3" s="59"/>
      <c r="L3" s="60"/>
      <c r="M3" s="83" t="s">
        <v>4</v>
      </c>
      <c r="N3" s="61" t="s">
        <v>35</v>
      </c>
    </row>
    <row r="4" spans="1:14" s="1" customFormat="1" ht="72" x14ac:dyDescent="0.3">
      <c r="A4" s="80"/>
      <c r="B4" s="82"/>
      <c r="C4" s="7" t="s">
        <v>19</v>
      </c>
      <c r="D4" s="7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6" t="s">
        <v>13</v>
      </c>
      <c r="M4" s="84"/>
      <c r="N4" s="62"/>
    </row>
    <row r="5" spans="1:14" s="1" customFormat="1" ht="15" customHeight="1" x14ac:dyDescent="0.3">
      <c r="A5" s="76">
        <v>41886</v>
      </c>
      <c r="B5" s="5" t="s">
        <v>14</v>
      </c>
      <c r="C5" s="4">
        <v>37</v>
      </c>
      <c r="D5" s="4">
        <v>13</v>
      </c>
      <c r="E5" s="4">
        <v>4</v>
      </c>
      <c r="F5" s="4">
        <v>2</v>
      </c>
      <c r="G5" s="4"/>
      <c r="H5" s="4"/>
      <c r="I5" s="4"/>
      <c r="J5" s="4"/>
      <c r="K5" s="4"/>
      <c r="L5" s="6"/>
      <c r="M5" s="44">
        <f>C5*1+D5*5+E5*1+F5*1.5+G5*1.5+H5*0.5+I5*2.5+J5*5+K5*1.5+L5*2</f>
        <v>109</v>
      </c>
      <c r="N5" s="63">
        <f>SUM(M5:M9)</f>
        <v>183</v>
      </c>
    </row>
    <row r="6" spans="1:14" s="1" customFormat="1" ht="28.8" x14ac:dyDescent="0.3">
      <c r="A6" s="77"/>
      <c r="B6" s="5" t="s">
        <v>20</v>
      </c>
      <c r="C6" s="4">
        <v>20</v>
      </c>
      <c r="D6" s="4"/>
      <c r="E6" s="17">
        <v>4</v>
      </c>
      <c r="F6" s="4">
        <v>2</v>
      </c>
      <c r="G6" s="4"/>
      <c r="H6" s="4"/>
      <c r="I6" s="4"/>
      <c r="J6" s="4"/>
      <c r="K6" s="4"/>
      <c r="L6" s="6"/>
      <c r="M6" s="44">
        <f>C6*3+D6*10+E6*3+F6*1+G6*0+H6*0+I6*1+J6*0+K6*0+L6*0</f>
        <v>74</v>
      </c>
      <c r="N6" s="64"/>
    </row>
    <row r="7" spans="1:14" s="1" customFormat="1" x14ac:dyDescent="0.3">
      <c r="A7" s="77"/>
      <c r="B7" s="5" t="s">
        <v>37</v>
      </c>
      <c r="C7" s="4"/>
      <c r="D7" s="4"/>
      <c r="E7" s="4"/>
      <c r="F7" s="4"/>
      <c r="G7" s="4"/>
      <c r="H7" s="4"/>
      <c r="I7" s="4"/>
      <c r="J7" s="4"/>
      <c r="K7" s="4"/>
      <c r="L7" s="6"/>
      <c r="M7" s="8">
        <f>C7*15+D7*25+E7*15+F7*0+G7*10+H7*15+I7*0+J7*0+K7*0+L7*0</f>
        <v>0</v>
      </c>
      <c r="N7" s="64"/>
    </row>
    <row r="8" spans="1:14" s="1" customFormat="1" x14ac:dyDescent="0.3">
      <c r="A8" s="77"/>
      <c r="B8" s="66" t="s">
        <v>17</v>
      </c>
      <c r="C8" s="68"/>
      <c r="D8" s="69"/>
      <c r="E8" s="69"/>
      <c r="F8" s="69"/>
      <c r="G8" s="69"/>
      <c r="H8" s="69"/>
      <c r="I8" s="69"/>
      <c r="J8" s="69"/>
      <c r="K8" s="69"/>
      <c r="L8" s="70"/>
      <c r="M8" s="71"/>
      <c r="N8" s="64"/>
    </row>
    <row r="9" spans="1:14" s="1" customFormat="1" ht="15" thickBot="1" x14ac:dyDescent="0.35">
      <c r="A9" s="78"/>
      <c r="B9" s="67"/>
      <c r="C9" s="73"/>
      <c r="D9" s="74"/>
      <c r="E9" s="74"/>
      <c r="F9" s="74"/>
      <c r="G9" s="74"/>
      <c r="H9" s="74"/>
      <c r="I9" s="74"/>
      <c r="J9" s="74"/>
      <c r="K9" s="74"/>
      <c r="L9" s="75"/>
      <c r="M9" s="72"/>
      <c r="N9" s="65"/>
    </row>
    <row r="10" spans="1:14" s="1" customFormat="1" ht="18.75" customHeight="1" x14ac:dyDescent="0.35">
      <c r="A10" s="79" t="s">
        <v>1</v>
      </c>
      <c r="B10" s="81" t="s">
        <v>2</v>
      </c>
      <c r="C10" s="58" t="s">
        <v>3</v>
      </c>
      <c r="D10" s="59"/>
      <c r="E10" s="59"/>
      <c r="F10" s="59"/>
      <c r="G10" s="59"/>
      <c r="H10" s="59"/>
      <c r="I10" s="59"/>
      <c r="J10" s="59"/>
      <c r="K10" s="59"/>
      <c r="L10" s="60"/>
      <c r="M10" s="83" t="s">
        <v>4</v>
      </c>
      <c r="N10" s="61" t="s">
        <v>35</v>
      </c>
    </row>
    <row r="11" spans="1:14" s="1" customFormat="1" ht="72" x14ac:dyDescent="0.3">
      <c r="A11" s="80"/>
      <c r="B11" s="82"/>
      <c r="C11" s="7" t="s">
        <v>19</v>
      </c>
      <c r="D11" s="7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6" t="s">
        <v>13</v>
      </c>
      <c r="M11" s="84"/>
      <c r="N11" s="62"/>
    </row>
    <row r="12" spans="1:14" ht="15" customHeight="1" x14ac:dyDescent="0.3">
      <c r="A12" s="76">
        <v>41887</v>
      </c>
      <c r="B12" s="5" t="s">
        <v>14</v>
      </c>
      <c r="C12" s="4"/>
      <c r="D12" s="4"/>
      <c r="E12" s="4"/>
      <c r="F12" s="4"/>
      <c r="G12" s="4"/>
      <c r="H12" s="4"/>
      <c r="I12" s="4"/>
      <c r="J12" s="4"/>
      <c r="K12" s="4"/>
      <c r="L12" s="6"/>
      <c r="M12" s="44">
        <f>C12*1+D12*5+E12*1+F12*1.5+G12*1.5+H12*0.5+I12*2.5+J12*5+K12*1.5+L12*2</f>
        <v>0</v>
      </c>
      <c r="N12" s="63">
        <f>SUM(M12:M16)</f>
        <v>0</v>
      </c>
    </row>
    <row r="13" spans="1:14" ht="28.8" x14ac:dyDescent="0.3">
      <c r="A13" s="77"/>
      <c r="B13" s="5" t="s">
        <v>20</v>
      </c>
      <c r="C13" s="4"/>
      <c r="D13" s="4"/>
      <c r="E13" s="17"/>
      <c r="F13" s="4"/>
      <c r="G13" s="4"/>
      <c r="H13" s="4"/>
      <c r="I13" s="4"/>
      <c r="J13" s="4"/>
      <c r="K13" s="4"/>
      <c r="L13" s="6"/>
      <c r="M13" s="44">
        <f>C13*3+D13*10+E13*3+F13*1+G13*0+H13*0+I13*1+J13*0+K13*0+L13*0</f>
        <v>0</v>
      </c>
      <c r="N13" s="64"/>
    </row>
    <row r="14" spans="1:14" x14ac:dyDescent="0.3">
      <c r="A14" s="77"/>
      <c r="B14" s="5" t="s">
        <v>37</v>
      </c>
      <c r="C14" s="4"/>
      <c r="D14" s="4"/>
      <c r="E14" s="4"/>
      <c r="F14" s="4"/>
      <c r="G14" s="4"/>
      <c r="H14" s="4"/>
      <c r="I14" s="4"/>
      <c r="J14" s="4"/>
      <c r="K14" s="4"/>
      <c r="L14" s="6"/>
      <c r="M14" s="8">
        <f>C14*15+D14*25+E14*15+F14*0+G14*0+H14*15+I14*0+J14*0+K14*0+L14*0</f>
        <v>0</v>
      </c>
      <c r="N14" s="64"/>
    </row>
    <row r="15" spans="1:14" x14ac:dyDescent="0.3">
      <c r="A15" s="77"/>
      <c r="B15" s="66" t="s">
        <v>17</v>
      </c>
      <c r="C15" s="68"/>
      <c r="D15" s="69"/>
      <c r="E15" s="69"/>
      <c r="F15" s="69"/>
      <c r="G15" s="69"/>
      <c r="H15" s="69"/>
      <c r="I15" s="69"/>
      <c r="J15" s="69"/>
      <c r="K15" s="69"/>
      <c r="L15" s="70"/>
      <c r="M15" s="71"/>
      <c r="N15" s="64"/>
    </row>
    <row r="16" spans="1:14" ht="15.75" customHeight="1" thickBot="1" x14ac:dyDescent="0.35">
      <c r="A16" s="78"/>
      <c r="B16" s="67"/>
      <c r="C16" s="73"/>
      <c r="D16" s="74"/>
      <c r="E16" s="74"/>
      <c r="F16" s="74"/>
      <c r="G16" s="74"/>
      <c r="H16" s="74"/>
      <c r="I16" s="74"/>
      <c r="J16" s="74"/>
      <c r="K16" s="74"/>
      <c r="L16" s="75"/>
      <c r="M16" s="72"/>
      <c r="N16" s="65"/>
    </row>
    <row r="17" spans="1:14" ht="18.75" customHeight="1" x14ac:dyDescent="0.35">
      <c r="A17" s="79" t="s">
        <v>1</v>
      </c>
      <c r="B17" s="81" t="s">
        <v>2</v>
      </c>
      <c r="C17" s="58" t="s">
        <v>3</v>
      </c>
      <c r="D17" s="59"/>
      <c r="E17" s="59"/>
      <c r="F17" s="59"/>
      <c r="G17" s="59"/>
      <c r="H17" s="59"/>
      <c r="I17" s="59"/>
      <c r="J17" s="59"/>
      <c r="K17" s="59"/>
      <c r="L17" s="60"/>
      <c r="M17" s="83" t="s">
        <v>4</v>
      </c>
      <c r="N17" s="61" t="s">
        <v>35</v>
      </c>
    </row>
    <row r="18" spans="1:14" ht="72" x14ac:dyDescent="0.3">
      <c r="A18" s="80"/>
      <c r="B18" s="82"/>
      <c r="C18" s="7" t="s">
        <v>19</v>
      </c>
      <c r="D18" s="7" t="s">
        <v>5</v>
      </c>
      <c r="E18" s="4" t="s">
        <v>6</v>
      </c>
      <c r="F18" s="4" t="s">
        <v>7</v>
      </c>
      <c r="G18" s="4" t="s">
        <v>8</v>
      </c>
      <c r="H18" s="4" t="s">
        <v>9</v>
      </c>
      <c r="I18" s="4" t="s">
        <v>10</v>
      </c>
      <c r="J18" s="4" t="s">
        <v>11</v>
      </c>
      <c r="K18" s="4" t="s">
        <v>12</v>
      </c>
      <c r="L18" s="6" t="s">
        <v>13</v>
      </c>
      <c r="M18" s="84"/>
      <c r="N18" s="62"/>
    </row>
    <row r="19" spans="1:14" ht="15" customHeight="1" x14ac:dyDescent="0.3">
      <c r="A19" s="76">
        <v>41248</v>
      </c>
      <c r="B19" s="5" t="s">
        <v>14</v>
      </c>
      <c r="C19" s="4"/>
      <c r="D19" s="4"/>
      <c r="E19" s="4"/>
      <c r="F19" s="4"/>
      <c r="G19" s="4"/>
      <c r="H19" s="4"/>
      <c r="I19" s="4"/>
      <c r="J19" s="4"/>
      <c r="K19" s="4"/>
      <c r="L19" s="6"/>
      <c r="M19" s="44">
        <f>C19*1+D19*5+E19*1+F19*1.5+G19*1.5+H19*0.5+I19*2.5+J19*5+K19*1.5+L19*2</f>
        <v>0</v>
      </c>
      <c r="N19" s="63">
        <f>SUM(M19:M23)</f>
        <v>302</v>
      </c>
    </row>
    <row r="20" spans="1:14" ht="28.8" x14ac:dyDescent="0.3">
      <c r="A20" s="77"/>
      <c r="B20" s="5" t="s">
        <v>20</v>
      </c>
      <c r="C20" s="4"/>
      <c r="D20" s="4">
        <v>6</v>
      </c>
      <c r="E20" s="17">
        <v>5</v>
      </c>
      <c r="F20" s="4">
        <v>15</v>
      </c>
      <c r="G20" s="4"/>
      <c r="H20" s="4"/>
      <c r="I20" s="4">
        <v>2</v>
      </c>
      <c r="J20" s="4"/>
      <c r="K20" s="4"/>
      <c r="L20" s="6"/>
      <c r="M20" s="44">
        <f>C20*3+D20*10+E20*3+F20*1+G20*0+H20*0+I20*1+J20*0+K20*0+L20*0</f>
        <v>92</v>
      </c>
      <c r="N20" s="64"/>
    </row>
    <row r="21" spans="1:14" x14ac:dyDescent="0.3">
      <c r="A21" s="77"/>
      <c r="B21" s="5" t="s">
        <v>37</v>
      </c>
      <c r="C21" s="4"/>
      <c r="D21" s="4"/>
      <c r="E21" s="4">
        <v>2</v>
      </c>
      <c r="F21" s="4"/>
      <c r="G21" s="4"/>
      <c r="H21" s="4"/>
      <c r="I21" s="4"/>
      <c r="J21" s="4"/>
      <c r="K21" s="4"/>
      <c r="L21" s="6"/>
      <c r="M21" s="8">
        <f>C21*15+D21*25+E21*15+F21*0+G21*0+H21*15+I21*0+J21*0+K21*0+L21*0</f>
        <v>30</v>
      </c>
      <c r="N21" s="64"/>
    </row>
    <row r="22" spans="1:14" x14ac:dyDescent="0.3">
      <c r="A22" s="77"/>
      <c r="B22" s="66" t="s">
        <v>17</v>
      </c>
      <c r="C22" s="68" t="s">
        <v>61</v>
      </c>
      <c r="D22" s="69"/>
      <c r="E22" s="69"/>
      <c r="F22" s="69"/>
      <c r="G22" s="69"/>
      <c r="H22" s="69"/>
      <c r="I22" s="69"/>
      <c r="J22" s="69"/>
      <c r="K22" s="69"/>
      <c r="L22" s="70"/>
      <c r="M22" s="71">
        <v>180</v>
      </c>
      <c r="N22" s="64"/>
    </row>
    <row r="23" spans="1:14" ht="15" thickBot="1" x14ac:dyDescent="0.35">
      <c r="A23" s="78"/>
      <c r="B23" s="67"/>
      <c r="C23" s="73"/>
      <c r="D23" s="74"/>
      <c r="E23" s="74"/>
      <c r="F23" s="74"/>
      <c r="G23" s="74"/>
      <c r="H23" s="74"/>
      <c r="I23" s="74"/>
      <c r="J23" s="74"/>
      <c r="K23" s="74"/>
      <c r="L23" s="75"/>
      <c r="M23" s="72"/>
      <c r="N23" s="65"/>
    </row>
    <row r="24" spans="1:14" ht="18.75" customHeight="1" x14ac:dyDescent="0.35">
      <c r="A24" s="79" t="s">
        <v>1</v>
      </c>
      <c r="B24" s="81" t="s">
        <v>2</v>
      </c>
      <c r="C24" s="58" t="s">
        <v>3</v>
      </c>
      <c r="D24" s="59"/>
      <c r="E24" s="59"/>
      <c r="F24" s="59"/>
      <c r="G24" s="59"/>
      <c r="H24" s="59"/>
      <c r="I24" s="59"/>
      <c r="J24" s="59"/>
      <c r="K24" s="59"/>
      <c r="L24" s="60"/>
      <c r="M24" s="83" t="s">
        <v>4</v>
      </c>
      <c r="N24" s="61" t="s">
        <v>35</v>
      </c>
    </row>
    <row r="25" spans="1:14" ht="72" x14ac:dyDescent="0.3">
      <c r="A25" s="80"/>
      <c r="B25" s="82"/>
      <c r="C25" s="7" t="s">
        <v>19</v>
      </c>
      <c r="D25" s="7" t="s">
        <v>5</v>
      </c>
      <c r="E25" s="4" t="s">
        <v>6</v>
      </c>
      <c r="F25" s="4" t="s">
        <v>7</v>
      </c>
      <c r="G25" s="4" t="s">
        <v>8</v>
      </c>
      <c r="H25" s="4" t="s">
        <v>9</v>
      </c>
      <c r="I25" s="4" t="s">
        <v>10</v>
      </c>
      <c r="J25" s="4" t="s">
        <v>11</v>
      </c>
      <c r="K25" s="4" t="s">
        <v>12</v>
      </c>
      <c r="L25" s="6" t="s">
        <v>13</v>
      </c>
      <c r="M25" s="84"/>
      <c r="N25" s="62"/>
    </row>
    <row r="26" spans="1:14" ht="15" customHeight="1" x14ac:dyDescent="0.3">
      <c r="A26" s="76">
        <v>41890</v>
      </c>
      <c r="B26" s="5" t="s">
        <v>14</v>
      </c>
      <c r="C26" s="4"/>
      <c r="D26" s="4"/>
      <c r="E26" s="4"/>
      <c r="F26" s="4"/>
      <c r="G26" s="4"/>
      <c r="H26" s="4"/>
      <c r="I26" s="4"/>
      <c r="J26" s="4"/>
      <c r="K26" s="4"/>
      <c r="L26" s="6"/>
      <c r="M26" s="44">
        <f>C26*1+D26*5+E26*1+F26*1.5+G26*1.5+H26*0.5+I26*2.5+J26*5+K26*1.5+L26*2</f>
        <v>0</v>
      </c>
      <c r="N26" s="63">
        <f>SUM(M26:M30)</f>
        <v>267</v>
      </c>
    </row>
    <row r="27" spans="1:14" ht="28.8" x14ac:dyDescent="0.3">
      <c r="A27" s="77"/>
      <c r="B27" s="5" t="s">
        <v>20</v>
      </c>
      <c r="C27" s="4"/>
      <c r="D27" s="4">
        <v>5</v>
      </c>
      <c r="E27" s="17">
        <v>4</v>
      </c>
      <c r="F27" s="4"/>
      <c r="G27" s="4"/>
      <c r="H27" s="4"/>
      <c r="I27" s="4"/>
      <c r="J27" s="4"/>
      <c r="K27" s="4"/>
      <c r="L27" s="6"/>
      <c r="M27" s="44">
        <f>C27*3+D27*10+E27*3+F27*1+G27*0+H27*0+I27*1+J27*0+K27*0+L27*0</f>
        <v>62</v>
      </c>
      <c r="N27" s="64"/>
    </row>
    <row r="28" spans="1:14" x14ac:dyDescent="0.3">
      <c r="A28" s="77"/>
      <c r="B28" s="5" t="s">
        <v>37</v>
      </c>
      <c r="C28" s="4"/>
      <c r="D28" s="4"/>
      <c r="E28" s="4">
        <v>1</v>
      </c>
      <c r="F28" s="4"/>
      <c r="G28" s="4">
        <v>7</v>
      </c>
      <c r="H28" s="4"/>
      <c r="I28" s="4"/>
      <c r="J28" s="4"/>
      <c r="K28" s="4"/>
      <c r="L28" s="6"/>
      <c r="M28" s="8">
        <f>C28*15+D28*25+E28*15+F28*0+G28*10+H28*15+I28*0+J28*0+K28*0+L28*0</f>
        <v>85</v>
      </c>
      <c r="N28" s="64"/>
    </row>
    <row r="29" spans="1:14" x14ac:dyDescent="0.3">
      <c r="A29" s="77"/>
      <c r="B29" s="66" t="s">
        <v>17</v>
      </c>
      <c r="C29" s="68" t="s">
        <v>62</v>
      </c>
      <c r="D29" s="69"/>
      <c r="E29" s="69"/>
      <c r="F29" s="69"/>
      <c r="G29" s="69"/>
      <c r="H29" s="69"/>
      <c r="I29" s="69"/>
      <c r="J29" s="69"/>
      <c r="K29" s="69"/>
      <c r="L29" s="70"/>
      <c r="M29" s="71">
        <v>120</v>
      </c>
      <c r="N29" s="64"/>
    </row>
    <row r="30" spans="1:14" ht="15" thickBot="1" x14ac:dyDescent="0.35">
      <c r="A30" s="78"/>
      <c r="B30" s="67"/>
      <c r="C30" s="73" t="s">
        <v>63</v>
      </c>
      <c r="D30" s="74"/>
      <c r="E30" s="74"/>
      <c r="F30" s="74"/>
      <c r="G30" s="74"/>
      <c r="H30" s="74"/>
      <c r="I30" s="74"/>
      <c r="J30" s="74"/>
      <c r="K30" s="74"/>
      <c r="L30" s="75"/>
      <c r="M30" s="72"/>
      <c r="N30" s="65"/>
    </row>
    <row r="31" spans="1:14" ht="18.75" customHeight="1" x14ac:dyDescent="0.35">
      <c r="A31" s="79" t="s">
        <v>1</v>
      </c>
      <c r="B31" s="81" t="s">
        <v>2</v>
      </c>
      <c r="C31" s="58" t="s">
        <v>3</v>
      </c>
      <c r="D31" s="59"/>
      <c r="E31" s="59"/>
      <c r="F31" s="59"/>
      <c r="G31" s="59"/>
      <c r="H31" s="59"/>
      <c r="I31" s="59"/>
      <c r="J31" s="59"/>
      <c r="K31" s="59"/>
      <c r="L31" s="60"/>
      <c r="M31" s="83" t="s">
        <v>4</v>
      </c>
      <c r="N31" s="61" t="s">
        <v>35</v>
      </c>
    </row>
    <row r="32" spans="1:14" ht="72" x14ac:dyDescent="0.3">
      <c r="A32" s="80"/>
      <c r="B32" s="82"/>
      <c r="C32" s="7" t="s">
        <v>19</v>
      </c>
      <c r="D32" s="7" t="s">
        <v>5</v>
      </c>
      <c r="E32" s="4" t="s">
        <v>6</v>
      </c>
      <c r="F32" s="4" t="s">
        <v>7</v>
      </c>
      <c r="G32" s="4" t="s">
        <v>8</v>
      </c>
      <c r="H32" s="4" t="s">
        <v>9</v>
      </c>
      <c r="I32" s="4" t="s">
        <v>10</v>
      </c>
      <c r="J32" s="4" t="s">
        <v>11</v>
      </c>
      <c r="K32" s="4" t="s">
        <v>12</v>
      </c>
      <c r="L32" s="6" t="s">
        <v>13</v>
      </c>
      <c r="M32" s="84"/>
      <c r="N32" s="62"/>
    </row>
    <row r="33" spans="1:14" ht="15" customHeight="1" x14ac:dyDescent="0.3">
      <c r="A33" s="76">
        <v>41891</v>
      </c>
      <c r="B33" s="5" t="s">
        <v>14</v>
      </c>
      <c r="C33" s="4"/>
      <c r="D33" s="4"/>
      <c r="E33" s="4"/>
      <c r="F33" s="4"/>
      <c r="G33" s="4"/>
      <c r="H33" s="4"/>
      <c r="I33" s="4"/>
      <c r="J33" s="4"/>
      <c r="K33" s="4"/>
      <c r="L33" s="6"/>
      <c r="M33" s="44">
        <f>C33*1+D33*5+E33*1+F33*1.5+G33*1.5+H33*0.5+I33*2.5+J33*5+K33*1.5+L33*2</f>
        <v>0</v>
      </c>
      <c r="N33" s="63">
        <f>SUM(M33:M37)</f>
        <v>244</v>
      </c>
    </row>
    <row r="34" spans="1:14" ht="28.8" x14ac:dyDescent="0.3">
      <c r="A34" s="77"/>
      <c r="B34" s="5" t="s">
        <v>20</v>
      </c>
      <c r="C34" s="4"/>
      <c r="D34" s="4">
        <v>4</v>
      </c>
      <c r="E34" s="17">
        <v>3</v>
      </c>
      <c r="F34" s="4"/>
      <c r="G34" s="4"/>
      <c r="H34" s="4"/>
      <c r="I34" s="4"/>
      <c r="J34" s="4"/>
      <c r="K34" s="4"/>
      <c r="L34" s="6"/>
      <c r="M34" s="44">
        <f>C34*3+D34*10+E34*3+F34*1+G34*0+H34*0+I34*1+J34*0+K34*0+L34*0</f>
        <v>49</v>
      </c>
      <c r="N34" s="64"/>
    </row>
    <row r="35" spans="1:14" x14ac:dyDescent="0.3">
      <c r="A35" s="77"/>
      <c r="B35" s="5" t="s">
        <v>37</v>
      </c>
      <c r="C35" s="4"/>
      <c r="D35" s="4"/>
      <c r="E35" s="4">
        <v>1</v>
      </c>
      <c r="F35" s="4"/>
      <c r="G35" s="4"/>
      <c r="H35" s="4"/>
      <c r="I35" s="4"/>
      <c r="J35" s="4"/>
      <c r="K35" s="4"/>
      <c r="L35" s="6"/>
      <c r="M35" s="8">
        <f>C35*15+D35*25+E35*15+F35*0+G35*0+H35*15+I35*0+J35*0+K35*0+L35*0</f>
        <v>15</v>
      </c>
      <c r="N35" s="64"/>
    </row>
    <row r="36" spans="1:14" x14ac:dyDescent="0.3">
      <c r="A36" s="77"/>
      <c r="B36" s="66" t="s">
        <v>17</v>
      </c>
      <c r="C36" s="68" t="s">
        <v>64</v>
      </c>
      <c r="D36" s="69"/>
      <c r="E36" s="69"/>
      <c r="F36" s="69"/>
      <c r="G36" s="69"/>
      <c r="H36" s="69"/>
      <c r="I36" s="69"/>
      <c r="J36" s="69"/>
      <c r="K36" s="69"/>
      <c r="L36" s="70"/>
      <c r="M36" s="71">
        <v>180</v>
      </c>
      <c r="N36" s="64"/>
    </row>
    <row r="37" spans="1:14" ht="15" thickBot="1" x14ac:dyDescent="0.35">
      <c r="A37" s="78"/>
      <c r="B37" s="67"/>
      <c r="C37" s="73"/>
      <c r="D37" s="74"/>
      <c r="E37" s="74"/>
      <c r="F37" s="74"/>
      <c r="G37" s="74"/>
      <c r="H37" s="74"/>
      <c r="I37" s="74"/>
      <c r="J37" s="74"/>
      <c r="K37" s="74"/>
      <c r="L37" s="75"/>
      <c r="M37" s="72"/>
      <c r="N37" s="65"/>
    </row>
    <row r="38" spans="1:14" ht="18.75" customHeight="1" x14ac:dyDescent="0.35">
      <c r="A38" s="79" t="s">
        <v>1</v>
      </c>
      <c r="B38" s="81" t="s">
        <v>2</v>
      </c>
      <c r="C38" s="58" t="s">
        <v>3</v>
      </c>
      <c r="D38" s="59"/>
      <c r="E38" s="59"/>
      <c r="F38" s="59"/>
      <c r="G38" s="59"/>
      <c r="H38" s="59"/>
      <c r="I38" s="59"/>
      <c r="J38" s="59"/>
      <c r="K38" s="59"/>
      <c r="L38" s="60"/>
      <c r="M38" s="83" t="s">
        <v>4</v>
      </c>
      <c r="N38" s="61" t="s">
        <v>35</v>
      </c>
    </row>
    <row r="39" spans="1:14" ht="72" x14ac:dyDescent="0.3">
      <c r="A39" s="80"/>
      <c r="B39" s="82"/>
      <c r="C39" s="7" t="s">
        <v>19</v>
      </c>
      <c r="D39" s="7" t="s">
        <v>5</v>
      </c>
      <c r="E39" s="4" t="s">
        <v>6</v>
      </c>
      <c r="F39" s="4" t="s">
        <v>7</v>
      </c>
      <c r="G39" s="4" t="s">
        <v>8</v>
      </c>
      <c r="H39" s="4" t="s">
        <v>9</v>
      </c>
      <c r="I39" s="4" t="s">
        <v>10</v>
      </c>
      <c r="J39" s="4" t="s">
        <v>11</v>
      </c>
      <c r="K39" s="4" t="s">
        <v>12</v>
      </c>
      <c r="L39" s="6" t="s">
        <v>13</v>
      </c>
      <c r="M39" s="84"/>
      <c r="N39" s="62"/>
    </row>
    <row r="40" spans="1:14" ht="15" customHeight="1" x14ac:dyDescent="0.3">
      <c r="A40" s="76">
        <v>41894</v>
      </c>
      <c r="B40" s="5" t="s">
        <v>14</v>
      </c>
      <c r="C40" s="4"/>
      <c r="D40" s="4"/>
      <c r="E40" s="4"/>
      <c r="F40" s="4"/>
      <c r="G40" s="4"/>
      <c r="H40" s="4"/>
      <c r="I40" s="4"/>
      <c r="J40" s="4"/>
      <c r="K40" s="4"/>
      <c r="L40" s="6"/>
      <c r="M40" s="44">
        <f>C40*1+D40*5+E40*1+F40*1.5+G40*1.5+H40*0.5+I40*2.5+J40*5+K40*1.5+L40*2</f>
        <v>0</v>
      </c>
      <c r="N40" s="63">
        <f>SUM(M40:M44)</f>
        <v>204</v>
      </c>
    </row>
    <row r="41" spans="1:14" ht="28.8" x14ac:dyDescent="0.3">
      <c r="A41" s="77"/>
      <c r="B41" s="5" t="s">
        <v>20</v>
      </c>
      <c r="C41" s="4"/>
      <c r="D41" s="4">
        <v>15</v>
      </c>
      <c r="E41" s="17">
        <v>3</v>
      </c>
      <c r="F41" s="4"/>
      <c r="G41" s="4"/>
      <c r="H41" s="4"/>
      <c r="I41" s="4"/>
      <c r="J41" s="4"/>
      <c r="K41" s="4"/>
      <c r="L41" s="6"/>
      <c r="M41" s="44">
        <f>C41*3+D41*10+E41*3+F41*1+G41*0+H41*0+I41*1+J41*0+K41*0+L41*0</f>
        <v>159</v>
      </c>
      <c r="N41" s="64"/>
    </row>
    <row r="42" spans="1:14" x14ac:dyDescent="0.3">
      <c r="A42" s="77"/>
      <c r="B42" s="5" t="s">
        <v>37</v>
      </c>
      <c r="C42" s="4"/>
      <c r="D42" s="4"/>
      <c r="E42" s="4"/>
      <c r="F42" s="4"/>
      <c r="G42" s="4">
        <v>9</v>
      </c>
      <c r="H42" s="4"/>
      <c r="I42" s="4"/>
      <c r="J42" s="4"/>
      <c r="K42" s="4"/>
      <c r="L42" s="6"/>
      <c r="M42" s="8">
        <f>C42*15+D42*25+E42*15+F42*0+G42*5+H42*15+I42*0+J42*0+K42*0+L42*0</f>
        <v>45</v>
      </c>
      <c r="N42" s="64"/>
    </row>
    <row r="43" spans="1:14" x14ac:dyDescent="0.3">
      <c r="A43" s="77"/>
      <c r="B43" s="66" t="s">
        <v>17</v>
      </c>
      <c r="C43" s="68"/>
      <c r="D43" s="69"/>
      <c r="E43" s="69"/>
      <c r="F43" s="69"/>
      <c r="G43" s="69"/>
      <c r="H43" s="69"/>
      <c r="I43" s="69"/>
      <c r="J43" s="69"/>
      <c r="K43" s="69"/>
      <c r="L43" s="70"/>
      <c r="M43" s="71"/>
      <c r="N43" s="64"/>
    </row>
    <row r="44" spans="1:14" ht="15" customHeight="1" thickBot="1" x14ac:dyDescent="0.35">
      <c r="A44" s="78"/>
      <c r="B44" s="67"/>
      <c r="C44" s="73"/>
      <c r="D44" s="74"/>
      <c r="E44" s="74"/>
      <c r="F44" s="74"/>
      <c r="G44" s="74"/>
      <c r="H44" s="74"/>
      <c r="I44" s="74"/>
      <c r="J44" s="74"/>
      <c r="K44" s="74"/>
      <c r="L44" s="75"/>
      <c r="M44" s="72"/>
      <c r="N44" s="65"/>
    </row>
    <row r="47" spans="1:14" ht="15" thickBot="1" x14ac:dyDescent="0.35"/>
    <row r="48" spans="1:14" ht="18.75" customHeight="1" x14ac:dyDescent="0.35">
      <c r="A48" s="79" t="s">
        <v>1</v>
      </c>
      <c r="B48" s="81" t="s">
        <v>2</v>
      </c>
      <c r="C48" s="58" t="s">
        <v>3</v>
      </c>
      <c r="D48" s="59"/>
      <c r="E48" s="59"/>
      <c r="F48" s="59"/>
      <c r="G48" s="59"/>
      <c r="H48" s="59"/>
      <c r="I48" s="59"/>
      <c r="J48" s="59"/>
      <c r="K48" s="59"/>
      <c r="L48" s="60"/>
      <c r="M48" s="83" t="s">
        <v>4</v>
      </c>
      <c r="N48" s="61" t="s">
        <v>35</v>
      </c>
    </row>
    <row r="49" spans="1:14" ht="72" x14ac:dyDescent="0.3">
      <c r="A49" s="80"/>
      <c r="B49" s="82"/>
      <c r="C49" s="7" t="s">
        <v>19</v>
      </c>
      <c r="D49" s="7" t="s">
        <v>5</v>
      </c>
      <c r="E49" s="4" t="s">
        <v>6</v>
      </c>
      <c r="F49" s="4" t="s">
        <v>7</v>
      </c>
      <c r="G49" s="4" t="s">
        <v>8</v>
      </c>
      <c r="H49" s="4" t="s">
        <v>9</v>
      </c>
      <c r="I49" s="4" t="s">
        <v>10</v>
      </c>
      <c r="J49" s="4" t="s">
        <v>11</v>
      </c>
      <c r="K49" s="4" t="s">
        <v>12</v>
      </c>
      <c r="L49" s="6" t="s">
        <v>13</v>
      </c>
      <c r="M49" s="84"/>
      <c r="N49" s="62"/>
    </row>
    <row r="50" spans="1:14" ht="15" customHeight="1" x14ac:dyDescent="0.3">
      <c r="A50" s="76">
        <v>41895</v>
      </c>
      <c r="B50" s="5" t="s">
        <v>14</v>
      </c>
      <c r="C50" s="4"/>
      <c r="D50" s="4"/>
      <c r="E50" s="4"/>
      <c r="F50" s="4"/>
      <c r="G50" s="4"/>
      <c r="H50" s="4"/>
      <c r="I50" s="4"/>
      <c r="J50" s="4"/>
      <c r="K50" s="4"/>
      <c r="L50" s="6"/>
      <c r="M50" s="44">
        <f>C50*1+D50*5+E50*1+F50*1.5+G50*1.5+H50*0.5+I50*2.5+J50*5+K50*1.5+L50*2</f>
        <v>0</v>
      </c>
      <c r="N50" s="63">
        <f>SUM(M50:M54)</f>
        <v>229</v>
      </c>
    </row>
    <row r="51" spans="1:14" ht="28.8" x14ac:dyDescent="0.3">
      <c r="A51" s="77"/>
      <c r="B51" s="5" t="s">
        <v>20</v>
      </c>
      <c r="C51" s="4"/>
      <c r="D51" s="4">
        <v>13</v>
      </c>
      <c r="E51" s="17">
        <v>3</v>
      </c>
      <c r="F51" s="4"/>
      <c r="G51" s="4"/>
      <c r="H51" s="4"/>
      <c r="I51" s="4"/>
      <c r="J51" s="4"/>
      <c r="K51" s="4"/>
      <c r="L51" s="6"/>
      <c r="M51" s="44">
        <f>C51*3+D51*10+E51*3+F51*1+G51*0+H51*0+I51*1+J51*0+K51*0+L51*0</f>
        <v>139</v>
      </c>
      <c r="N51" s="64"/>
    </row>
    <row r="52" spans="1:14" x14ac:dyDescent="0.3">
      <c r="A52" s="77"/>
      <c r="B52" s="5" t="s">
        <v>37</v>
      </c>
      <c r="C52" s="4"/>
      <c r="D52" s="4"/>
      <c r="E52" s="4">
        <v>1</v>
      </c>
      <c r="F52" s="4"/>
      <c r="G52" s="4">
        <v>3</v>
      </c>
      <c r="H52" s="4"/>
      <c r="I52" s="4"/>
      <c r="J52" s="4"/>
      <c r="K52" s="4"/>
      <c r="L52" s="6"/>
      <c r="M52" s="8">
        <f>C52*15+D52*25+E52*15+F52*0+G52*5+H52*15+I52*0+J52*0+K52*0+L52*0</f>
        <v>30</v>
      </c>
      <c r="N52" s="64"/>
    </row>
    <row r="53" spans="1:14" x14ac:dyDescent="0.3">
      <c r="A53" s="77"/>
      <c r="B53" s="66" t="s">
        <v>17</v>
      </c>
      <c r="C53" s="68" t="s">
        <v>64</v>
      </c>
      <c r="D53" s="69"/>
      <c r="E53" s="69"/>
      <c r="F53" s="69"/>
      <c r="G53" s="69"/>
      <c r="H53" s="69"/>
      <c r="I53" s="69"/>
      <c r="J53" s="69"/>
      <c r="K53" s="69"/>
      <c r="L53" s="70"/>
      <c r="M53" s="71">
        <v>60</v>
      </c>
      <c r="N53" s="64"/>
    </row>
    <row r="54" spans="1:14" ht="15" thickBot="1" x14ac:dyDescent="0.35">
      <c r="A54" s="78"/>
      <c r="B54" s="67"/>
      <c r="C54" s="73"/>
      <c r="D54" s="74"/>
      <c r="E54" s="74"/>
      <c r="F54" s="74"/>
      <c r="G54" s="74"/>
      <c r="H54" s="74"/>
      <c r="I54" s="74"/>
      <c r="J54" s="74"/>
      <c r="K54" s="74"/>
      <c r="L54" s="75"/>
      <c r="M54" s="72"/>
      <c r="N54" s="65"/>
    </row>
    <row r="55" spans="1:14" ht="18.75" customHeight="1" x14ac:dyDescent="0.35">
      <c r="A55" s="79" t="s">
        <v>1</v>
      </c>
      <c r="B55" s="81" t="s">
        <v>2</v>
      </c>
      <c r="C55" s="58" t="s">
        <v>3</v>
      </c>
      <c r="D55" s="59"/>
      <c r="E55" s="59"/>
      <c r="F55" s="59"/>
      <c r="G55" s="59"/>
      <c r="H55" s="59"/>
      <c r="I55" s="59"/>
      <c r="J55" s="59"/>
      <c r="K55" s="59"/>
      <c r="L55" s="60"/>
      <c r="M55" s="83" t="s">
        <v>4</v>
      </c>
      <c r="N55" s="61" t="s">
        <v>35</v>
      </c>
    </row>
    <row r="56" spans="1:14" ht="72" x14ac:dyDescent="0.3">
      <c r="A56" s="80"/>
      <c r="B56" s="82"/>
      <c r="C56" s="7" t="s">
        <v>19</v>
      </c>
      <c r="D56" s="7" t="s">
        <v>5</v>
      </c>
      <c r="E56" s="4" t="s">
        <v>6</v>
      </c>
      <c r="F56" s="4" t="s">
        <v>7</v>
      </c>
      <c r="G56" s="4" t="s">
        <v>8</v>
      </c>
      <c r="H56" s="4" t="s">
        <v>9</v>
      </c>
      <c r="I56" s="4" t="s">
        <v>10</v>
      </c>
      <c r="J56" s="4" t="s">
        <v>11</v>
      </c>
      <c r="K56" s="4" t="s">
        <v>12</v>
      </c>
      <c r="L56" s="6" t="s">
        <v>13</v>
      </c>
      <c r="M56" s="84"/>
      <c r="N56" s="62"/>
    </row>
    <row r="57" spans="1:14" ht="15" customHeight="1" x14ac:dyDescent="0.3">
      <c r="A57" s="76">
        <v>41898</v>
      </c>
      <c r="B57" s="5" t="s">
        <v>14</v>
      </c>
      <c r="C57" s="4"/>
      <c r="D57" s="4"/>
      <c r="E57" s="4"/>
      <c r="F57" s="4"/>
      <c r="G57" s="4"/>
      <c r="H57" s="4"/>
      <c r="I57" s="4"/>
      <c r="J57" s="4"/>
      <c r="K57" s="4"/>
      <c r="L57" s="6"/>
      <c r="M57" s="44">
        <f>C57*1+D57*5+E57*1+F57*1.5+G57*1.5+H57*0.5+I57*2.5+J57*5+K57*1.5+L57*2</f>
        <v>0</v>
      </c>
      <c r="N57" s="63">
        <f>SUM(M57:M61)</f>
        <v>245</v>
      </c>
    </row>
    <row r="58" spans="1:14" ht="28.8" x14ac:dyDescent="0.3">
      <c r="A58" s="77"/>
      <c r="B58" s="5" t="s">
        <v>20</v>
      </c>
      <c r="C58" s="4"/>
      <c r="D58" s="4">
        <v>11</v>
      </c>
      <c r="E58" s="17"/>
      <c r="F58" s="4"/>
      <c r="G58" s="4"/>
      <c r="H58" s="4"/>
      <c r="I58" s="4"/>
      <c r="J58" s="4"/>
      <c r="K58" s="4"/>
      <c r="L58" s="6"/>
      <c r="M58" s="44">
        <f>C58*3+D58*10+E58*3+F58*1+G58*0+H58*0+I58*1+J58*0+K58*0+L58*0</f>
        <v>110</v>
      </c>
      <c r="N58" s="64"/>
    </row>
    <row r="59" spans="1:14" x14ac:dyDescent="0.3">
      <c r="A59" s="77"/>
      <c r="B59" s="5" t="s">
        <v>37</v>
      </c>
      <c r="C59" s="4">
        <v>1</v>
      </c>
      <c r="D59" s="4"/>
      <c r="E59" s="4"/>
      <c r="F59" s="4"/>
      <c r="G59" s="4"/>
      <c r="H59" s="4"/>
      <c r="I59" s="4"/>
      <c r="J59" s="4"/>
      <c r="K59" s="4"/>
      <c r="L59" s="6"/>
      <c r="M59" s="8">
        <f>C59*15+D59*25+E59*15+F59*0+G59*0+H59*15+I59*0+J59*0+K59*0+L59*0</f>
        <v>15</v>
      </c>
      <c r="N59" s="64"/>
    </row>
    <row r="60" spans="1:14" x14ac:dyDescent="0.3">
      <c r="A60" s="77"/>
      <c r="B60" s="66" t="s">
        <v>17</v>
      </c>
      <c r="C60" s="68" t="s">
        <v>64</v>
      </c>
      <c r="D60" s="69"/>
      <c r="E60" s="69"/>
      <c r="F60" s="69"/>
      <c r="G60" s="69"/>
      <c r="H60" s="69"/>
      <c r="I60" s="69"/>
      <c r="J60" s="69"/>
      <c r="K60" s="69"/>
      <c r="L60" s="70"/>
      <c r="M60" s="71">
        <v>120</v>
      </c>
      <c r="N60" s="64"/>
    </row>
    <row r="61" spans="1:14" ht="15" thickBot="1" x14ac:dyDescent="0.35">
      <c r="A61" s="78"/>
      <c r="B61" s="67"/>
      <c r="C61" s="73"/>
      <c r="D61" s="74"/>
      <c r="E61" s="74"/>
      <c r="F61" s="74"/>
      <c r="G61" s="74"/>
      <c r="H61" s="74"/>
      <c r="I61" s="74"/>
      <c r="J61" s="74"/>
      <c r="K61" s="74"/>
      <c r="L61" s="75"/>
      <c r="M61" s="72"/>
      <c r="N61" s="65"/>
    </row>
    <row r="62" spans="1:14" ht="18.75" customHeight="1" x14ac:dyDescent="0.35">
      <c r="A62" s="79" t="s">
        <v>1</v>
      </c>
      <c r="B62" s="81" t="s">
        <v>2</v>
      </c>
      <c r="C62" s="58" t="s">
        <v>3</v>
      </c>
      <c r="D62" s="59"/>
      <c r="E62" s="59"/>
      <c r="F62" s="59"/>
      <c r="G62" s="59"/>
      <c r="H62" s="59"/>
      <c r="I62" s="59"/>
      <c r="J62" s="59"/>
      <c r="K62" s="59"/>
      <c r="L62" s="60"/>
      <c r="M62" s="83" t="s">
        <v>4</v>
      </c>
      <c r="N62" s="61" t="s">
        <v>35</v>
      </c>
    </row>
    <row r="63" spans="1:14" ht="72" x14ac:dyDescent="0.3">
      <c r="A63" s="80"/>
      <c r="B63" s="82"/>
      <c r="C63" s="7" t="s">
        <v>19</v>
      </c>
      <c r="D63" s="7" t="s">
        <v>5</v>
      </c>
      <c r="E63" s="4" t="s">
        <v>6</v>
      </c>
      <c r="F63" s="4" t="s">
        <v>7</v>
      </c>
      <c r="G63" s="4" t="s">
        <v>8</v>
      </c>
      <c r="H63" s="4" t="s">
        <v>9</v>
      </c>
      <c r="I63" s="4" t="s">
        <v>10</v>
      </c>
      <c r="J63" s="4" t="s">
        <v>11</v>
      </c>
      <c r="K63" s="4" t="s">
        <v>12</v>
      </c>
      <c r="L63" s="6" t="s">
        <v>13</v>
      </c>
      <c r="M63" s="84"/>
      <c r="N63" s="62"/>
    </row>
    <row r="64" spans="1:14" ht="15" customHeight="1" x14ac:dyDescent="0.3">
      <c r="A64" s="76">
        <v>41902</v>
      </c>
      <c r="B64" s="5" t="s">
        <v>14</v>
      </c>
      <c r="C64" s="4"/>
      <c r="D64" s="4"/>
      <c r="E64" s="4"/>
      <c r="F64" s="4"/>
      <c r="G64" s="4"/>
      <c r="H64" s="4"/>
      <c r="I64" s="4"/>
      <c r="J64" s="4"/>
      <c r="K64" s="4"/>
      <c r="L64" s="6"/>
      <c r="M64" s="44">
        <f>C64*1+D64*5+E64*1+F64*1.5+G64*1.5+H64*0.5+I64*2.5+J64*5+K64*1.5+L64*2</f>
        <v>0</v>
      </c>
      <c r="N64" s="63">
        <f>SUM(M64:M68)</f>
        <v>339</v>
      </c>
    </row>
    <row r="65" spans="1:14" ht="28.8" x14ac:dyDescent="0.3">
      <c r="A65" s="77"/>
      <c r="B65" s="5" t="s">
        <v>20</v>
      </c>
      <c r="C65" s="4"/>
      <c r="D65" s="4">
        <v>11</v>
      </c>
      <c r="E65" s="17">
        <v>3</v>
      </c>
      <c r="F65" s="4"/>
      <c r="G65" s="4"/>
      <c r="H65" s="4"/>
      <c r="I65" s="4"/>
      <c r="J65" s="4"/>
      <c r="K65" s="4"/>
      <c r="L65" s="6"/>
      <c r="M65" s="44">
        <f>C65*3+D65*10+E65*3+F65*1+G65*0+H65*0+I65*1+J65*0+K65*0+L65*0</f>
        <v>119</v>
      </c>
      <c r="N65" s="64"/>
    </row>
    <row r="66" spans="1:14" x14ac:dyDescent="0.3">
      <c r="A66" s="77"/>
      <c r="B66" s="5" t="s">
        <v>37</v>
      </c>
      <c r="C66" s="4"/>
      <c r="D66" s="4">
        <v>4</v>
      </c>
      <c r="E66" s="4"/>
      <c r="F66" s="4"/>
      <c r="G66" s="4"/>
      <c r="H66" s="4"/>
      <c r="I66" s="4"/>
      <c r="J66" s="4"/>
      <c r="K66" s="4"/>
      <c r="L66" s="6"/>
      <c r="M66" s="8">
        <f>C66*15+D66*25+E66*15+F66*0+G66*0+H66*15+I66*0+J66*0+K66*0+L66*0</f>
        <v>100</v>
      </c>
      <c r="N66" s="64"/>
    </row>
    <row r="67" spans="1:14" x14ac:dyDescent="0.3">
      <c r="A67" s="77"/>
      <c r="B67" s="66" t="s">
        <v>17</v>
      </c>
      <c r="C67" s="68" t="s">
        <v>65</v>
      </c>
      <c r="D67" s="69"/>
      <c r="E67" s="69"/>
      <c r="F67" s="69"/>
      <c r="G67" s="69"/>
      <c r="H67" s="69"/>
      <c r="I67" s="69"/>
      <c r="J67" s="69"/>
      <c r="K67" s="69"/>
      <c r="L67" s="70"/>
      <c r="M67" s="71">
        <v>120</v>
      </c>
      <c r="N67" s="64"/>
    </row>
    <row r="68" spans="1:14" ht="15" thickBot="1" x14ac:dyDescent="0.35">
      <c r="A68" s="78"/>
      <c r="B68" s="67"/>
      <c r="C68" s="73"/>
      <c r="D68" s="74"/>
      <c r="E68" s="74"/>
      <c r="F68" s="74"/>
      <c r="G68" s="74"/>
      <c r="H68" s="74"/>
      <c r="I68" s="74"/>
      <c r="J68" s="74"/>
      <c r="K68" s="74"/>
      <c r="L68" s="75"/>
      <c r="M68" s="72"/>
      <c r="N68" s="65"/>
    </row>
    <row r="71" spans="1:14" ht="15" thickBot="1" x14ac:dyDescent="0.35"/>
    <row r="72" spans="1:14" ht="18.75" customHeight="1" x14ac:dyDescent="0.35">
      <c r="A72" s="79" t="s">
        <v>1</v>
      </c>
      <c r="B72" s="81" t="s">
        <v>2</v>
      </c>
      <c r="C72" s="58" t="s">
        <v>3</v>
      </c>
      <c r="D72" s="59"/>
      <c r="E72" s="59"/>
      <c r="F72" s="59"/>
      <c r="G72" s="59"/>
      <c r="H72" s="59"/>
      <c r="I72" s="59"/>
      <c r="J72" s="59"/>
      <c r="K72" s="59"/>
      <c r="L72" s="60"/>
      <c r="M72" s="83" t="s">
        <v>4</v>
      </c>
      <c r="N72" s="61" t="s">
        <v>35</v>
      </c>
    </row>
    <row r="73" spans="1:14" ht="72" x14ac:dyDescent="0.3">
      <c r="A73" s="80"/>
      <c r="B73" s="82"/>
      <c r="C73" s="7" t="s">
        <v>19</v>
      </c>
      <c r="D73" s="7" t="s">
        <v>5</v>
      </c>
      <c r="E73" s="4" t="s">
        <v>6</v>
      </c>
      <c r="F73" s="4" t="s">
        <v>7</v>
      </c>
      <c r="G73" s="4" t="s">
        <v>8</v>
      </c>
      <c r="H73" s="4" t="s">
        <v>9</v>
      </c>
      <c r="I73" s="4" t="s">
        <v>10</v>
      </c>
      <c r="J73" s="4" t="s">
        <v>11</v>
      </c>
      <c r="K73" s="4" t="s">
        <v>12</v>
      </c>
      <c r="L73" s="6" t="s">
        <v>13</v>
      </c>
      <c r="M73" s="84"/>
      <c r="N73" s="62"/>
    </row>
    <row r="74" spans="1:14" ht="15" customHeight="1" x14ac:dyDescent="0.3">
      <c r="A74" s="76">
        <v>41903</v>
      </c>
      <c r="B74" s="5" t="s">
        <v>14</v>
      </c>
      <c r="C74" s="4"/>
      <c r="D74" s="4"/>
      <c r="E74" s="4"/>
      <c r="F74" s="4"/>
      <c r="G74" s="4"/>
      <c r="H74" s="4"/>
      <c r="I74" s="4"/>
      <c r="J74" s="4"/>
      <c r="K74" s="4"/>
      <c r="L74" s="6"/>
      <c r="M74" s="44">
        <f>C74*1+D74*5+E74*1+F74*1.5+G74*1.5+H74*0.5+I74*2.5+J74*5+K74*1.5+L74*2</f>
        <v>0</v>
      </c>
      <c r="N74" s="63">
        <f>SUM(M74:M78)</f>
        <v>337</v>
      </c>
    </row>
    <row r="75" spans="1:14" ht="28.8" x14ac:dyDescent="0.3">
      <c r="A75" s="77"/>
      <c r="B75" s="5" t="s">
        <v>20</v>
      </c>
      <c r="C75" s="4"/>
      <c r="D75" s="4">
        <v>18</v>
      </c>
      <c r="E75" s="17">
        <v>4</v>
      </c>
      <c r="F75" s="4"/>
      <c r="G75" s="4"/>
      <c r="H75" s="4"/>
      <c r="I75" s="4"/>
      <c r="J75" s="4"/>
      <c r="K75" s="4"/>
      <c r="L75" s="6"/>
      <c r="M75" s="44">
        <f>C75*3+D75*10+E75*3+F75*1+G75*0+H75*0+I75*1+J75*0+K75*0+L75*0</f>
        <v>192</v>
      </c>
      <c r="N75" s="64"/>
    </row>
    <row r="76" spans="1:14" x14ac:dyDescent="0.3">
      <c r="A76" s="77"/>
      <c r="B76" s="5" t="s">
        <v>37</v>
      </c>
      <c r="C76" s="4"/>
      <c r="D76" s="4">
        <v>1</v>
      </c>
      <c r="E76" s="4"/>
      <c r="F76" s="4"/>
      <c r="G76" s="4"/>
      <c r="H76" s="4"/>
      <c r="I76" s="4"/>
      <c r="J76" s="4"/>
      <c r="K76" s="4"/>
      <c r="L76" s="6"/>
      <c r="M76" s="8">
        <f>C76*15+D76*25+E76*15+F76*0+G76*0+H76*15+I76*0+J76*0+K76*0+L76*0</f>
        <v>25</v>
      </c>
      <c r="N76" s="64"/>
    </row>
    <row r="77" spans="1:14" x14ac:dyDescent="0.3">
      <c r="A77" s="77"/>
      <c r="B77" s="66" t="s">
        <v>17</v>
      </c>
      <c r="C77" s="68" t="s">
        <v>65</v>
      </c>
      <c r="D77" s="69"/>
      <c r="E77" s="69"/>
      <c r="F77" s="69"/>
      <c r="G77" s="69"/>
      <c r="H77" s="69"/>
      <c r="I77" s="69"/>
      <c r="J77" s="69"/>
      <c r="K77" s="69"/>
      <c r="L77" s="70"/>
      <c r="M77" s="71">
        <v>120</v>
      </c>
      <c r="N77" s="64"/>
    </row>
    <row r="78" spans="1:14" ht="15" customHeight="1" thickBot="1" x14ac:dyDescent="0.35">
      <c r="A78" s="78"/>
      <c r="B78" s="67"/>
      <c r="C78" s="73"/>
      <c r="D78" s="74"/>
      <c r="E78" s="74"/>
      <c r="F78" s="74"/>
      <c r="G78" s="74"/>
      <c r="H78" s="74"/>
      <c r="I78" s="74"/>
      <c r="J78" s="74"/>
      <c r="K78" s="74"/>
      <c r="L78" s="75"/>
      <c r="M78" s="72"/>
      <c r="N78" s="65"/>
    </row>
    <row r="79" spans="1:14" ht="18.75" customHeight="1" x14ac:dyDescent="0.35">
      <c r="A79" s="79" t="s">
        <v>1</v>
      </c>
      <c r="B79" s="81" t="s">
        <v>2</v>
      </c>
      <c r="C79" s="58" t="s">
        <v>3</v>
      </c>
      <c r="D79" s="59"/>
      <c r="E79" s="59"/>
      <c r="F79" s="59"/>
      <c r="G79" s="59"/>
      <c r="H79" s="59"/>
      <c r="I79" s="59"/>
      <c r="J79" s="59"/>
      <c r="K79" s="59"/>
      <c r="L79" s="60"/>
      <c r="M79" s="83" t="s">
        <v>4</v>
      </c>
      <c r="N79" s="61" t="s">
        <v>35</v>
      </c>
    </row>
    <row r="80" spans="1:14" ht="72" x14ac:dyDescent="0.3">
      <c r="A80" s="80"/>
      <c r="B80" s="82"/>
      <c r="C80" s="7" t="s">
        <v>19</v>
      </c>
      <c r="D80" s="7" t="s">
        <v>5</v>
      </c>
      <c r="E80" s="4" t="s">
        <v>6</v>
      </c>
      <c r="F80" s="4" t="s">
        <v>7</v>
      </c>
      <c r="G80" s="4" t="s">
        <v>8</v>
      </c>
      <c r="H80" s="4" t="s">
        <v>9</v>
      </c>
      <c r="I80" s="4" t="s">
        <v>10</v>
      </c>
      <c r="J80" s="4" t="s">
        <v>11</v>
      </c>
      <c r="K80" s="4" t="s">
        <v>12</v>
      </c>
      <c r="L80" s="6" t="s">
        <v>13</v>
      </c>
      <c r="M80" s="84"/>
      <c r="N80" s="62"/>
    </row>
    <row r="81" spans="1:14" ht="15" customHeight="1" x14ac:dyDescent="0.3">
      <c r="A81" s="76">
        <v>41264</v>
      </c>
      <c r="B81" s="5" t="s">
        <v>14</v>
      </c>
      <c r="C81" s="4"/>
      <c r="D81" s="4"/>
      <c r="E81" s="4"/>
      <c r="F81" s="4"/>
      <c r="G81" s="4"/>
      <c r="H81" s="4"/>
      <c r="I81" s="4"/>
      <c r="J81" s="4"/>
      <c r="K81" s="4"/>
      <c r="L81" s="6"/>
      <c r="M81" s="44">
        <f>C81*1+D81*5+E81*1+F81*1.5+G81*1.5+H81*0.5+I81*2.5+J81*5+K81*1.5+L81*2</f>
        <v>0</v>
      </c>
      <c r="N81" s="63">
        <f>SUM(M81:M85)</f>
        <v>0</v>
      </c>
    </row>
    <row r="82" spans="1:14" ht="28.8" x14ac:dyDescent="0.3">
      <c r="A82" s="77"/>
      <c r="B82" s="5" t="s">
        <v>20</v>
      </c>
      <c r="C82" s="4"/>
      <c r="D82" s="4"/>
      <c r="E82" s="17"/>
      <c r="F82" s="4"/>
      <c r="G82" s="4"/>
      <c r="H82" s="4"/>
      <c r="I82" s="4"/>
      <c r="J82" s="4"/>
      <c r="K82" s="4"/>
      <c r="L82" s="6"/>
      <c r="M82" s="44">
        <f>C82*3+D82*10+E82*3+F82*1+G82*0+H82*0+I82*1+J82*0+K82*0+L82*0</f>
        <v>0</v>
      </c>
      <c r="N82" s="64"/>
    </row>
    <row r="83" spans="1:14" x14ac:dyDescent="0.3">
      <c r="A83" s="77"/>
      <c r="B83" s="5" t="s">
        <v>37</v>
      </c>
      <c r="C83" s="4"/>
      <c r="D83" s="4"/>
      <c r="E83" s="4"/>
      <c r="F83" s="4"/>
      <c r="G83" s="4"/>
      <c r="H83" s="4"/>
      <c r="I83" s="4"/>
      <c r="J83" s="4"/>
      <c r="K83" s="4"/>
      <c r="L83" s="6"/>
      <c r="M83" s="8">
        <f>C83*15+D83*25+E83*15+F83*0+G83*0+H83*15+I83*0+J83*0+K83*0+L83*0</f>
        <v>0</v>
      </c>
      <c r="N83" s="64"/>
    </row>
    <row r="84" spans="1:14" x14ac:dyDescent="0.3">
      <c r="A84" s="77"/>
      <c r="B84" s="66" t="s">
        <v>17</v>
      </c>
      <c r="C84" s="68"/>
      <c r="D84" s="69"/>
      <c r="E84" s="69"/>
      <c r="F84" s="69"/>
      <c r="G84" s="69"/>
      <c r="H84" s="69"/>
      <c r="I84" s="69"/>
      <c r="J84" s="69"/>
      <c r="K84" s="69"/>
      <c r="L84" s="70"/>
      <c r="M84" s="71"/>
      <c r="N84" s="64"/>
    </row>
    <row r="85" spans="1:14" ht="15" thickBot="1" x14ac:dyDescent="0.35">
      <c r="A85" s="78"/>
      <c r="B85" s="67"/>
      <c r="C85" s="73"/>
      <c r="D85" s="74"/>
      <c r="E85" s="74"/>
      <c r="F85" s="74"/>
      <c r="G85" s="74"/>
      <c r="H85" s="74"/>
      <c r="I85" s="74"/>
      <c r="J85" s="74"/>
      <c r="K85" s="74"/>
      <c r="L85" s="75"/>
      <c r="M85" s="72"/>
      <c r="N85" s="65"/>
    </row>
    <row r="86" spans="1:14" ht="18.75" customHeight="1" x14ac:dyDescent="0.35">
      <c r="A86" s="79" t="s">
        <v>1</v>
      </c>
      <c r="B86" s="81" t="s">
        <v>2</v>
      </c>
      <c r="C86" s="58" t="s">
        <v>3</v>
      </c>
      <c r="D86" s="59"/>
      <c r="E86" s="59"/>
      <c r="F86" s="59"/>
      <c r="G86" s="59"/>
      <c r="H86" s="59"/>
      <c r="I86" s="59"/>
      <c r="J86" s="59"/>
      <c r="K86" s="59"/>
      <c r="L86" s="60"/>
      <c r="M86" s="83" t="s">
        <v>4</v>
      </c>
      <c r="N86" s="61" t="s">
        <v>35</v>
      </c>
    </row>
    <row r="87" spans="1:14" ht="72" x14ac:dyDescent="0.3">
      <c r="A87" s="80"/>
      <c r="B87" s="82"/>
      <c r="C87" s="7" t="s">
        <v>19</v>
      </c>
      <c r="D87" s="7" t="s">
        <v>5</v>
      </c>
      <c r="E87" s="4" t="s">
        <v>6</v>
      </c>
      <c r="F87" s="4" t="s">
        <v>7</v>
      </c>
      <c r="G87" s="4" t="s">
        <v>8</v>
      </c>
      <c r="H87" s="4" t="s">
        <v>9</v>
      </c>
      <c r="I87" s="4" t="s">
        <v>10</v>
      </c>
      <c r="J87" s="4" t="s">
        <v>11</v>
      </c>
      <c r="K87" s="4" t="s">
        <v>12</v>
      </c>
      <c r="L87" s="6" t="s">
        <v>13</v>
      </c>
      <c r="M87" s="84"/>
      <c r="N87" s="62"/>
    </row>
    <row r="88" spans="1:14" ht="15" customHeight="1" x14ac:dyDescent="0.3">
      <c r="A88" s="76">
        <v>41268</v>
      </c>
      <c r="B88" s="5" t="s">
        <v>14</v>
      </c>
      <c r="C88" s="4"/>
      <c r="D88" s="4"/>
      <c r="E88" s="4"/>
      <c r="F88" s="4"/>
      <c r="G88" s="4"/>
      <c r="H88" s="4"/>
      <c r="I88" s="4"/>
      <c r="J88" s="4"/>
      <c r="K88" s="4"/>
      <c r="L88" s="6"/>
      <c r="M88" s="44">
        <f>C88*1+D88*5+E88*1+F88*1.5+G88*1.5+H88*0.5+I88*2.5+J88*5+K88*1.5+L88*2</f>
        <v>0</v>
      </c>
      <c r="N88" s="63">
        <f>SUM(M88:M92)</f>
        <v>0</v>
      </c>
    </row>
    <row r="89" spans="1:14" ht="28.8" x14ac:dyDescent="0.3">
      <c r="A89" s="77"/>
      <c r="B89" s="5" t="s">
        <v>20</v>
      </c>
      <c r="C89" s="4"/>
      <c r="D89" s="4"/>
      <c r="E89" s="17"/>
      <c r="F89" s="4"/>
      <c r="G89" s="4"/>
      <c r="H89" s="4"/>
      <c r="I89" s="4"/>
      <c r="J89" s="4"/>
      <c r="K89" s="4"/>
      <c r="L89" s="6"/>
      <c r="M89" s="44">
        <f>C89*3+D89*10+E89*3+F89*1+G89*0+H89*0+I89*1+J89*0+K89*0+L89*0</f>
        <v>0</v>
      </c>
      <c r="N89" s="64"/>
    </row>
    <row r="90" spans="1:14" x14ac:dyDescent="0.3">
      <c r="A90" s="77"/>
      <c r="B90" s="5" t="s">
        <v>37</v>
      </c>
      <c r="C90" s="4"/>
      <c r="D90" s="4"/>
      <c r="E90" s="4"/>
      <c r="F90" s="4"/>
      <c r="G90" s="4"/>
      <c r="H90" s="4"/>
      <c r="I90" s="4"/>
      <c r="J90" s="4"/>
      <c r="K90" s="4"/>
      <c r="L90" s="6"/>
      <c r="M90" s="8">
        <f>C90*15+D90*25+E90*15+F90*0+G90*0+H90*15+I90*0+J90*0+K90*0+L90*0</f>
        <v>0</v>
      </c>
      <c r="N90" s="64"/>
    </row>
    <row r="91" spans="1:14" x14ac:dyDescent="0.3">
      <c r="A91" s="77"/>
      <c r="B91" s="66" t="s">
        <v>17</v>
      </c>
      <c r="C91" s="68"/>
      <c r="D91" s="69"/>
      <c r="E91" s="69"/>
      <c r="F91" s="69"/>
      <c r="G91" s="69"/>
      <c r="H91" s="69"/>
      <c r="I91" s="69"/>
      <c r="J91" s="69"/>
      <c r="K91" s="69"/>
      <c r="L91" s="70"/>
      <c r="M91" s="71"/>
      <c r="N91" s="64"/>
    </row>
    <row r="92" spans="1:14" ht="15" thickBot="1" x14ac:dyDescent="0.35">
      <c r="A92" s="78"/>
      <c r="B92" s="67"/>
      <c r="C92" s="73"/>
      <c r="D92" s="74"/>
      <c r="E92" s="74"/>
      <c r="F92" s="74"/>
      <c r="G92" s="74"/>
      <c r="H92" s="74"/>
      <c r="I92" s="74"/>
      <c r="J92" s="74"/>
      <c r="K92" s="74"/>
      <c r="L92" s="75"/>
      <c r="M92" s="72"/>
      <c r="N92" s="65"/>
    </row>
    <row r="95" spans="1:14" ht="15" thickBot="1" x14ac:dyDescent="0.35"/>
    <row r="96" spans="1:14" ht="18.75" customHeight="1" x14ac:dyDescent="0.35">
      <c r="A96" s="79" t="s">
        <v>1</v>
      </c>
      <c r="B96" s="81" t="s">
        <v>2</v>
      </c>
      <c r="C96" s="58" t="s">
        <v>3</v>
      </c>
      <c r="D96" s="59"/>
      <c r="E96" s="59"/>
      <c r="F96" s="59"/>
      <c r="G96" s="59"/>
      <c r="H96" s="59"/>
      <c r="I96" s="59"/>
      <c r="J96" s="59"/>
      <c r="K96" s="59"/>
      <c r="L96" s="60"/>
      <c r="M96" s="83" t="s">
        <v>4</v>
      </c>
      <c r="N96" s="61" t="s">
        <v>35</v>
      </c>
    </row>
    <row r="97" spans="1:14" ht="72" x14ac:dyDescent="0.3">
      <c r="A97" s="80"/>
      <c r="B97" s="82"/>
      <c r="C97" s="7" t="s">
        <v>19</v>
      </c>
      <c r="D97" s="7" t="s">
        <v>5</v>
      </c>
      <c r="E97" s="4" t="s">
        <v>6</v>
      </c>
      <c r="F97" s="4" t="s">
        <v>7</v>
      </c>
      <c r="G97" s="4" t="s">
        <v>8</v>
      </c>
      <c r="H97" s="4" t="s">
        <v>9</v>
      </c>
      <c r="I97" s="4" t="s">
        <v>10</v>
      </c>
      <c r="J97" s="4" t="s">
        <v>11</v>
      </c>
      <c r="K97" s="4" t="s">
        <v>12</v>
      </c>
      <c r="L97" s="6" t="s">
        <v>13</v>
      </c>
      <c r="M97" s="84"/>
      <c r="N97" s="62"/>
    </row>
    <row r="98" spans="1:14" ht="15" customHeight="1" x14ac:dyDescent="0.3">
      <c r="A98" s="76">
        <v>41240</v>
      </c>
      <c r="B98" s="5" t="s">
        <v>14</v>
      </c>
      <c r="C98" s="4"/>
      <c r="D98" s="4"/>
      <c r="E98" s="4"/>
      <c r="F98" s="4"/>
      <c r="G98" s="4"/>
      <c r="H98" s="4"/>
      <c r="I98" s="4"/>
      <c r="J98" s="4"/>
      <c r="K98" s="4"/>
      <c r="L98" s="6"/>
      <c r="M98" s="44">
        <f>C98*1+D98*5+E98*1+F98*1.5+G98*1.5+H98*0.5+I98*2.5+J98*5+K98*1.5+L98*2</f>
        <v>0</v>
      </c>
      <c r="N98" s="63">
        <f>SUM(M98:M102)</f>
        <v>0</v>
      </c>
    </row>
    <row r="99" spans="1:14" ht="28.8" x14ac:dyDescent="0.3">
      <c r="A99" s="77"/>
      <c r="B99" s="5" t="s">
        <v>20</v>
      </c>
      <c r="C99" s="4"/>
      <c r="D99" s="4"/>
      <c r="E99" s="17"/>
      <c r="F99" s="4"/>
      <c r="G99" s="4"/>
      <c r="H99" s="4"/>
      <c r="I99" s="4"/>
      <c r="J99" s="4"/>
      <c r="K99" s="4"/>
      <c r="L99" s="6"/>
      <c r="M99" s="44">
        <f>C99*3+D99*10+E99*3+F99*1+G99*0+H99*0+I99*1+J99*0+K99*0+L99*0</f>
        <v>0</v>
      </c>
      <c r="N99" s="64"/>
    </row>
    <row r="100" spans="1:14" x14ac:dyDescent="0.3">
      <c r="A100" s="77"/>
      <c r="B100" s="5" t="s">
        <v>37</v>
      </c>
      <c r="C100" s="4"/>
      <c r="D100" s="4"/>
      <c r="E100" s="4"/>
      <c r="F100" s="4"/>
      <c r="G100" s="4"/>
      <c r="H100" s="4"/>
      <c r="I100" s="4"/>
      <c r="J100" s="4"/>
      <c r="K100" s="4"/>
      <c r="L100" s="6"/>
      <c r="M100" s="8">
        <f>C100*15+D100*25+E100*15+F100*0+G100*0+H100*15+I100*0+J100*0+K100*0+L100*0</f>
        <v>0</v>
      </c>
      <c r="N100" s="64"/>
    </row>
    <row r="101" spans="1:14" x14ac:dyDescent="0.3">
      <c r="A101" s="77"/>
      <c r="B101" s="66" t="s">
        <v>17</v>
      </c>
      <c r="C101" s="68"/>
      <c r="D101" s="69"/>
      <c r="E101" s="69"/>
      <c r="F101" s="69"/>
      <c r="G101" s="69"/>
      <c r="H101" s="69"/>
      <c r="I101" s="69"/>
      <c r="J101" s="69"/>
      <c r="K101" s="69"/>
      <c r="L101" s="70"/>
      <c r="M101" s="71"/>
      <c r="N101" s="64"/>
    </row>
    <row r="102" spans="1:14" ht="15" thickBot="1" x14ac:dyDescent="0.35">
      <c r="A102" s="78"/>
      <c r="B102" s="67"/>
      <c r="C102" s="73"/>
      <c r="D102" s="74"/>
      <c r="E102" s="74"/>
      <c r="F102" s="74"/>
      <c r="G102" s="74"/>
      <c r="H102" s="74"/>
      <c r="I102" s="74"/>
      <c r="J102" s="74"/>
      <c r="K102" s="74"/>
      <c r="L102" s="75"/>
      <c r="M102" s="72"/>
      <c r="N102" s="65"/>
    </row>
    <row r="103" spans="1:14" ht="18.75" customHeight="1" x14ac:dyDescent="0.35">
      <c r="A103" s="79" t="s">
        <v>1</v>
      </c>
      <c r="B103" s="81" t="s">
        <v>2</v>
      </c>
      <c r="C103" s="58" t="s">
        <v>3</v>
      </c>
      <c r="D103" s="59"/>
      <c r="E103" s="59"/>
      <c r="F103" s="59"/>
      <c r="G103" s="59"/>
      <c r="H103" s="59"/>
      <c r="I103" s="59"/>
      <c r="J103" s="59"/>
      <c r="K103" s="59"/>
      <c r="L103" s="60"/>
      <c r="M103" s="83" t="s">
        <v>4</v>
      </c>
      <c r="N103" s="61" t="s">
        <v>35</v>
      </c>
    </row>
    <row r="104" spans="1:14" ht="72" x14ac:dyDescent="0.3">
      <c r="A104" s="80"/>
      <c r="B104" s="82"/>
      <c r="C104" s="7" t="s">
        <v>19</v>
      </c>
      <c r="D104" s="7" t="s">
        <v>5</v>
      </c>
      <c r="E104" s="4" t="s">
        <v>6</v>
      </c>
      <c r="F104" s="4" t="s">
        <v>7</v>
      </c>
      <c r="G104" s="4" t="s">
        <v>8</v>
      </c>
      <c r="H104" s="4" t="s">
        <v>9</v>
      </c>
      <c r="I104" s="4" t="s">
        <v>10</v>
      </c>
      <c r="J104" s="4" t="s">
        <v>11</v>
      </c>
      <c r="K104" s="4" t="s">
        <v>12</v>
      </c>
      <c r="L104" s="6" t="s">
        <v>13</v>
      </c>
      <c r="M104" s="84"/>
      <c r="N104" s="62"/>
    </row>
    <row r="105" spans="1:14" ht="15" customHeight="1" x14ac:dyDescent="0.3">
      <c r="A105" s="76">
        <v>41243</v>
      </c>
      <c r="B105" s="5" t="s">
        <v>14</v>
      </c>
      <c r="C105" s="4"/>
      <c r="D105" s="4"/>
      <c r="E105" s="4"/>
      <c r="F105" s="4"/>
      <c r="G105" s="4"/>
      <c r="H105" s="4"/>
      <c r="I105" s="4"/>
      <c r="J105" s="4"/>
      <c r="K105" s="4"/>
      <c r="L105" s="6"/>
      <c r="M105" s="44">
        <f>C105*1+D105*5+E105*1+F105*1.5+G105*1.5+H105*0.5+I105*2.5+J105*5+K105*1.5+L105*2</f>
        <v>0</v>
      </c>
      <c r="N105" s="63">
        <f>SUM(M105:M109)</f>
        <v>0</v>
      </c>
    </row>
    <row r="106" spans="1:14" ht="28.8" x14ac:dyDescent="0.3">
      <c r="A106" s="77"/>
      <c r="B106" s="5" t="s">
        <v>20</v>
      </c>
      <c r="C106" s="4"/>
      <c r="D106" s="4"/>
      <c r="E106" s="17"/>
      <c r="F106" s="4"/>
      <c r="G106" s="4"/>
      <c r="H106" s="4"/>
      <c r="I106" s="4"/>
      <c r="J106" s="4"/>
      <c r="K106" s="4"/>
      <c r="L106" s="6"/>
      <c r="M106" s="44">
        <f>C106*3+D106*10+E106*3+F106*1+G106*0+H106*0+I106*1+J106*0+K106*0+L106*0</f>
        <v>0</v>
      </c>
      <c r="N106" s="64"/>
    </row>
    <row r="107" spans="1:14" x14ac:dyDescent="0.3">
      <c r="A107" s="77"/>
      <c r="B107" s="5" t="s">
        <v>37</v>
      </c>
      <c r="C107" s="4"/>
      <c r="D107" s="4"/>
      <c r="E107" s="4"/>
      <c r="F107" s="4"/>
      <c r="G107" s="4"/>
      <c r="H107" s="4"/>
      <c r="I107" s="4"/>
      <c r="J107" s="4"/>
      <c r="K107" s="4"/>
      <c r="L107" s="6"/>
      <c r="M107" s="8">
        <f>C107*15+D107*25+E107*15+F107*0+G107*0+H107*15+I107*0+J107*0+K107*0+L107*0</f>
        <v>0</v>
      </c>
      <c r="N107" s="64"/>
    </row>
    <row r="108" spans="1:14" x14ac:dyDescent="0.3">
      <c r="A108" s="77"/>
      <c r="B108" s="66" t="s">
        <v>17</v>
      </c>
      <c r="C108" s="68"/>
      <c r="D108" s="69"/>
      <c r="E108" s="69"/>
      <c r="F108" s="69"/>
      <c r="G108" s="69"/>
      <c r="H108" s="69"/>
      <c r="I108" s="69"/>
      <c r="J108" s="69"/>
      <c r="K108" s="69"/>
      <c r="L108" s="70"/>
      <c r="M108" s="71"/>
      <c r="N108" s="64"/>
    </row>
    <row r="109" spans="1:14" ht="15" thickBot="1" x14ac:dyDescent="0.35">
      <c r="A109" s="78"/>
      <c r="B109" s="67"/>
      <c r="C109" s="73"/>
      <c r="D109" s="74"/>
      <c r="E109" s="74"/>
      <c r="F109" s="74"/>
      <c r="G109" s="74"/>
      <c r="H109" s="74"/>
      <c r="I109" s="74"/>
      <c r="J109" s="74"/>
      <c r="K109" s="74"/>
      <c r="L109" s="75"/>
      <c r="M109" s="72"/>
      <c r="N109" s="65"/>
    </row>
    <row r="110" spans="1:14" ht="18.75" customHeight="1" x14ac:dyDescent="0.35">
      <c r="A110" s="79" t="s">
        <v>1</v>
      </c>
      <c r="B110" s="81" t="s">
        <v>2</v>
      </c>
      <c r="C110" s="58" t="s">
        <v>3</v>
      </c>
      <c r="D110" s="59"/>
      <c r="E110" s="59"/>
      <c r="F110" s="59"/>
      <c r="G110" s="59"/>
      <c r="H110" s="59"/>
      <c r="I110" s="59"/>
      <c r="J110" s="59"/>
      <c r="K110" s="59"/>
      <c r="L110" s="60"/>
      <c r="M110" s="83" t="s">
        <v>4</v>
      </c>
      <c r="N110" s="61" t="s">
        <v>35</v>
      </c>
    </row>
    <row r="111" spans="1:14" ht="72" x14ac:dyDescent="0.3">
      <c r="A111" s="80"/>
      <c r="B111" s="82"/>
      <c r="C111" s="7" t="s">
        <v>19</v>
      </c>
      <c r="D111" s="7" t="s">
        <v>5</v>
      </c>
      <c r="E111" s="4" t="s">
        <v>6</v>
      </c>
      <c r="F111" s="4" t="s">
        <v>7</v>
      </c>
      <c r="G111" s="4" t="s">
        <v>8</v>
      </c>
      <c r="H111" s="4" t="s">
        <v>9</v>
      </c>
      <c r="I111" s="4" t="s">
        <v>10</v>
      </c>
      <c r="J111" s="4" t="s">
        <v>11</v>
      </c>
      <c r="K111" s="4" t="s">
        <v>12</v>
      </c>
      <c r="L111" s="6" t="s">
        <v>13</v>
      </c>
      <c r="M111" s="84"/>
      <c r="N111" s="62"/>
    </row>
    <row r="112" spans="1:14" ht="15" customHeight="1" x14ac:dyDescent="0.3">
      <c r="A112" s="76">
        <v>41212</v>
      </c>
      <c r="B112" s="5" t="s">
        <v>14</v>
      </c>
      <c r="C112" s="4"/>
      <c r="D112" s="4"/>
      <c r="E112" s="4"/>
      <c r="F112" s="4"/>
      <c r="G112" s="4"/>
      <c r="H112" s="4"/>
      <c r="I112" s="4"/>
      <c r="J112" s="4"/>
      <c r="K112" s="4"/>
      <c r="L112" s="6"/>
      <c r="M112" s="44">
        <f>C112*1+D112*5+E112*1+F112*1.5+G112*1.5+H112*0.5+I112*2.5+J112*5+K112*1.5+L112*2</f>
        <v>0</v>
      </c>
      <c r="N112" s="63">
        <f>SUM(M112:M116)</f>
        <v>0</v>
      </c>
    </row>
    <row r="113" spans="1:14" ht="28.8" x14ac:dyDescent="0.3">
      <c r="A113" s="77"/>
      <c r="B113" s="5" t="s">
        <v>20</v>
      </c>
      <c r="C113" s="4"/>
      <c r="D113" s="4"/>
      <c r="E113" s="17"/>
      <c r="F113" s="4"/>
      <c r="G113" s="4"/>
      <c r="H113" s="4"/>
      <c r="I113" s="4"/>
      <c r="J113" s="4"/>
      <c r="K113" s="4"/>
      <c r="L113" s="6"/>
      <c r="M113" s="44">
        <f>C113*3+D113*10+E113*3+F113*1+G113*0+H113*0+I113*1+J113*0+K113*0+L113*0</f>
        <v>0</v>
      </c>
      <c r="N113" s="64"/>
    </row>
    <row r="114" spans="1:14" x14ac:dyDescent="0.3">
      <c r="A114" s="77"/>
      <c r="B114" s="5" t="s">
        <v>37</v>
      </c>
      <c r="C114" s="4"/>
      <c r="D114" s="4"/>
      <c r="E114" s="4"/>
      <c r="F114" s="4"/>
      <c r="G114" s="4"/>
      <c r="H114" s="4"/>
      <c r="I114" s="4"/>
      <c r="J114" s="4"/>
      <c r="K114" s="4"/>
      <c r="L114" s="6"/>
      <c r="M114" s="8">
        <f>C114*15+D114*25+E114*15+F114*0+G114*0+H114*15+I114*0+J114*0+K114*0+L114*0</f>
        <v>0</v>
      </c>
      <c r="N114" s="64"/>
    </row>
    <row r="115" spans="1:14" x14ac:dyDescent="0.3">
      <c r="A115" s="77"/>
      <c r="B115" s="66" t="s">
        <v>17</v>
      </c>
      <c r="C115" s="68"/>
      <c r="D115" s="69"/>
      <c r="E115" s="69"/>
      <c r="F115" s="69"/>
      <c r="G115" s="69"/>
      <c r="H115" s="69"/>
      <c r="I115" s="69"/>
      <c r="J115" s="69"/>
      <c r="K115" s="69"/>
      <c r="L115" s="70"/>
      <c r="M115" s="71"/>
      <c r="N115" s="64"/>
    </row>
    <row r="116" spans="1:14" ht="15" thickBot="1" x14ac:dyDescent="0.35">
      <c r="A116" s="78"/>
      <c r="B116" s="67"/>
      <c r="C116" s="73"/>
      <c r="D116" s="74"/>
      <c r="E116" s="74"/>
      <c r="F116" s="74"/>
      <c r="G116" s="74"/>
      <c r="H116" s="74"/>
      <c r="I116" s="74"/>
      <c r="J116" s="74"/>
      <c r="K116" s="74"/>
      <c r="L116" s="75"/>
      <c r="M116" s="72"/>
      <c r="N116" s="65"/>
    </row>
    <row r="119" spans="1:14" ht="15" thickBot="1" x14ac:dyDescent="0.35"/>
    <row r="120" spans="1:14" ht="18.75" customHeight="1" x14ac:dyDescent="0.35">
      <c r="A120" s="79" t="s">
        <v>1</v>
      </c>
      <c r="B120" s="81" t="s">
        <v>2</v>
      </c>
      <c r="C120" s="58" t="s">
        <v>3</v>
      </c>
      <c r="D120" s="59"/>
      <c r="E120" s="59"/>
      <c r="F120" s="59"/>
      <c r="G120" s="59"/>
      <c r="H120" s="59"/>
      <c r="I120" s="59"/>
      <c r="J120" s="59"/>
      <c r="K120" s="59"/>
      <c r="L120" s="60"/>
      <c r="M120" s="83" t="s">
        <v>4</v>
      </c>
      <c r="N120" s="61" t="s">
        <v>35</v>
      </c>
    </row>
    <row r="121" spans="1:14" ht="72" x14ac:dyDescent="0.3">
      <c r="A121" s="80"/>
      <c r="B121" s="82"/>
      <c r="C121" s="7" t="s">
        <v>19</v>
      </c>
      <c r="D121" s="7" t="s">
        <v>5</v>
      </c>
      <c r="E121" s="4" t="s">
        <v>6</v>
      </c>
      <c r="F121" s="4" t="s">
        <v>7</v>
      </c>
      <c r="G121" s="4" t="s">
        <v>8</v>
      </c>
      <c r="H121" s="4" t="s">
        <v>9</v>
      </c>
      <c r="I121" s="4" t="s">
        <v>10</v>
      </c>
      <c r="J121" s="4" t="s">
        <v>11</v>
      </c>
      <c r="K121" s="4" t="s">
        <v>12</v>
      </c>
      <c r="L121" s="6" t="s">
        <v>13</v>
      </c>
      <c r="M121" s="84"/>
      <c r="N121" s="62"/>
    </row>
    <row r="122" spans="1:14" ht="15" customHeight="1" x14ac:dyDescent="0.3">
      <c r="A122" s="76">
        <v>41213</v>
      </c>
      <c r="B122" s="5" t="s">
        <v>14</v>
      </c>
      <c r="C122" s="4"/>
      <c r="D122" s="4"/>
      <c r="E122" s="4"/>
      <c r="F122" s="4"/>
      <c r="G122" s="4"/>
      <c r="H122" s="4"/>
      <c r="I122" s="4"/>
      <c r="J122" s="4"/>
      <c r="K122" s="4"/>
      <c r="L122" s="6"/>
      <c r="M122" s="44">
        <f>C122*1+D122*5+E122*1+F122*1.5+G122*1.5+H122*0.5+I122*2.5+J122*5+K122*1.5+L122*2</f>
        <v>0</v>
      </c>
      <c r="N122" s="63">
        <f>SUM(M122:M126)</f>
        <v>0</v>
      </c>
    </row>
    <row r="123" spans="1:14" ht="28.8" x14ac:dyDescent="0.3">
      <c r="A123" s="77"/>
      <c r="B123" s="5" t="s">
        <v>20</v>
      </c>
      <c r="C123" s="4"/>
      <c r="D123" s="4"/>
      <c r="E123" s="17"/>
      <c r="F123" s="4"/>
      <c r="G123" s="4"/>
      <c r="H123" s="4"/>
      <c r="I123" s="4"/>
      <c r="J123" s="4"/>
      <c r="K123" s="4"/>
      <c r="L123" s="6"/>
      <c r="M123" s="44">
        <f>C123*3+D123*10+E123*3+F123*1+G123*0+H123*0+I123*1+J123*0+K123*0+L123*0</f>
        <v>0</v>
      </c>
      <c r="N123" s="64"/>
    </row>
    <row r="124" spans="1:14" x14ac:dyDescent="0.3">
      <c r="A124" s="77"/>
      <c r="B124" s="5" t="s">
        <v>37</v>
      </c>
      <c r="C124" s="4"/>
      <c r="D124" s="4"/>
      <c r="E124" s="4"/>
      <c r="F124" s="4"/>
      <c r="G124" s="4"/>
      <c r="H124" s="4"/>
      <c r="I124" s="4"/>
      <c r="J124" s="4"/>
      <c r="K124" s="4"/>
      <c r="L124" s="6"/>
      <c r="M124" s="8">
        <f>C124*15+D124*25+E124*15+F124*0+G124*0+H124*15+I124*0+J124*0+K124*0+L124*0</f>
        <v>0</v>
      </c>
      <c r="N124" s="64"/>
    </row>
    <row r="125" spans="1:14" x14ac:dyDescent="0.3">
      <c r="A125" s="77"/>
      <c r="B125" s="66" t="s">
        <v>17</v>
      </c>
      <c r="C125" s="68"/>
      <c r="D125" s="69"/>
      <c r="E125" s="69"/>
      <c r="F125" s="69"/>
      <c r="G125" s="69"/>
      <c r="H125" s="69"/>
      <c r="I125" s="69"/>
      <c r="J125" s="69"/>
      <c r="K125" s="69"/>
      <c r="L125" s="70"/>
      <c r="M125" s="71"/>
      <c r="N125" s="64"/>
    </row>
    <row r="126" spans="1:14" ht="15" thickBot="1" x14ac:dyDescent="0.35">
      <c r="A126" s="78"/>
      <c r="B126" s="67"/>
      <c r="C126" s="73"/>
      <c r="D126" s="74"/>
      <c r="E126" s="74"/>
      <c r="F126" s="74"/>
      <c r="G126" s="74"/>
      <c r="H126" s="74"/>
      <c r="I126" s="74"/>
      <c r="J126" s="74"/>
      <c r="K126" s="74"/>
      <c r="L126" s="75"/>
      <c r="M126" s="72"/>
      <c r="N126" s="65"/>
    </row>
    <row r="127" spans="1:14" ht="15" thickBot="1" x14ac:dyDescent="0.35">
      <c r="J127" s="27" t="s">
        <v>43</v>
      </c>
      <c r="K127" s="27"/>
      <c r="L127" s="27"/>
      <c r="M127" s="27"/>
      <c r="N127" s="27">
        <f>N5+N12+N19+N26+N33+N40+N50+N57+N64+N74+N81+N88+N98+N105+N112+N122</f>
        <v>2350</v>
      </c>
    </row>
    <row r="128" spans="1:14" ht="15" thickBot="1" x14ac:dyDescent="0.35">
      <c r="J128" s="28" t="s">
        <v>33</v>
      </c>
      <c r="K128" s="29"/>
      <c r="L128" s="29"/>
      <c r="M128" s="29"/>
      <c r="N128" s="30">
        <f>AVERAGEIF(N2:N126,"&gt;0")</f>
        <v>261.11111111111109</v>
      </c>
    </row>
    <row r="130" spans="2:12" ht="15" thickBot="1" x14ac:dyDescent="0.35">
      <c r="D130" s="43" t="s">
        <v>36</v>
      </c>
    </row>
    <row r="131" spans="2:12" ht="18" x14ac:dyDescent="0.35">
      <c r="B131" s="56" t="s">
        <v>2</v>
      </c>
      <c r="C131" s="58" t="s">
        <v>3</v>
      </c>
      <c r="D131" s="59"/>
      <c r="E131" s="59"/>
      <c r="F131" s="59"/>
      <c r="G131" s="59"/>
      <c r="H131" s="59"/>
      <c r="I131" s="59"/>
      <c r="J131" s="59"/>
      <c r="K131" s="59"/>
      <c r="L131" s="60"/>
    </row>
    <row r="132" spans="2:12" ht="72" x14ac:dyDescent="0.3">
      <c r="B132" s="57"/>
      <c r="C132" s="7" t="s">
        <v>19</v>
      </c>
      <c r="D132" s="7" t="s">
        <v>5</v>
      </c>
      <c r="E132" s="4" t="s">
        <v>6</v>
      </c>
      <c r="F132" s="4" t="s">
        <v>7</v>
      </c>
      <c r="G132" s="4" t="s">
        <v>8</v>
      </c>
      <c r="H132" s="4" t="s">
        <v>9</v>
      </c>
      <c r="I132" s="4" t="s">
        <v>10</v>
      </c>
      <c r="J132" s="4" t="s">
        <v>11</v>
      </c>
      <c r="K132" s="4" t="s">
        <v>12</v>
      </c>
      <c r="L132" s="6" t="s">
        <v>13</v>
      </c>
    </row>
    <row r="133" spans="2:12" x14ac:dyDescent="0.3">
      <c r="B133" s="37" t="s">
        <v>14</v>
      </c>
      <c r="C133" s="4">
        <f>SUMIF($B2:$B126,"Пескоструйка",C2:C126)</f>
        <v>37</v>
      </c>
      <c r="D133" s="4">
        <f t="shared" ref="D133:L133" si="0">SUMIF($B2:$B126,"Пескоструйка",D2:D126)</f>
        <v>13</v>
      </c>
      <c r="E133" s="4">
        <f t="shared" si="0"/>
        <v>4</v>
      </c>
      <c r="F133" s="4">
        <f t="shared" si="0"/>
        <v>2</v>
      </c>
      <c r="G133" s="4">
        <f t="shared" si="0"/>
        <v>0</v>
      </c>
      <c r="H133" s="4">
        <f t="shared" si="0"/>
        <v>0</v>
      </c>
      <c r="I133" s="4">
        <f t="shared" si="0"/>
        <v>0</v>
      </c>
      <c r="J133" s="4">
        <f t="shared" si="0"/>
        <v>0</v>
      </c>
      <c r="K133" s="4">
        <f t="shared" si="0"/>
        <v>0</v>
      </c>
      <c r="L133" s="6">
        <f t="shared" si="0"/>
        <v>0</v>
      </c>
    </row>
    <row r="134" spans="2:12" ht="28.8" x14ac:dyDescent="0.3">
      <c r="B134" s="37" t="s">
        <v>20</v>
      </c>
      <c r="C134" s="4">
        <f>SUMIF($B2:$B126,"Шлифовка+полировка (обработка наплавки на полуформах)",C2:C126)</f>
        <v>20</v>
      </c>
      <c r="D134" s="4">
        <f t="shared" ref="D134:L134" si="1">SUMIF($B2:$B126,"Шлифовка+полировка (обработка наплавки на полуформах)",D2:D126)</f>
        <v>83</v>
      </c>
      <c r="E134" s="4">
        <f t="shared" si="1"/>
        <v>29</v>
      </c>
      <c r="F134" s="4">
        <f t="shared" si="1"/>
        <v>17</v>
      </c>
      <c r="G134" s="4">
        <f t="shared" si="1"/>
        <v>0</v>
      </c>
      <c r="H134" s="4">
        <f t="shared" si="1"/>
        <v>0</v>
      </c>
      <c r="I134" s="4">
        <f t="shared" si="1"/>
        <v>2</v>
      </c>
      <c r="J134" s="4">
        <f t="shared" si="1"/>
        <v>0</v>
      </c>
      <c r="K134" s="4">
        <f t="shared" si="1"/>
        <v>0</v>
      </c>
      <c r="L134" s="4">
        <f t="shared" si="1"/>
        <v>0</v>
      </c>
    </row>
    <row r="135" spans="2:12" ht="15" thickBot="1" x14ac:dyDescent="0.35">
      <c r="B135" s="40" t="s">
        <v>37</v>
      </c>
      <c r="C135" s="41">
        <f>SUMIF($B2:$B126,"Токарная обработка дет. ф-та",C2:C126)</f>
        <v>1</v>
      </c>
      <c r="D135" s="41">
        <f t="shared" ref="D135:L135" si="2">SUMIF($B2:$B126,"Токарная обработка дет. ф-та",D2:D126)</f>
        <v>5</v>
      </c>
      <c r="E135" s="41">
        <f t="shared" si="2"/>
        <v>5</v>
      </c>
      <c r="F135" s="41">
        <f t="shared" si="2"/>
        <v>0</v>
      </c>
      <c r="G135" s="41">
        <f t="shared" si="2"/>
        <v>19</v>
      </c>
      <c r="H135" s="41">
        <f t="shared" si="2"/>
        <v>0</v>
      </c>
      <c r="I135" s="41">
        <f t="shared" si="2"/>
        <v>0</v>
      </c>
      <c r="J135" s="41">
        <f t="shared" si="2"/>
        <v>0</v>
      </c>
      <c r="K135" s="41">
        <f t="shared" si="2"/>
        <v>0</v>
      </c>
      <c r="L135" s="42">
        <f t="shared" si="2"/>
        <v>0</v>
      </c>
    </row>
  </sheetData>
  <mergeCells count="179">
    <mergeCell ref="A5:A9"/>
    <mergeCell ref="A1:M1"/>
    <mergeCell ref="A3:A4"/>
    <mergeCell ref="B3:B4"/>
    <mergeCell ref="C3:L3"/>
    <mergeCell ref="M3:M4"/>
    <mergeCell ref="C9:L9"/>
    <mergeCell ref="B8:B9"/>
    <mergeCell ref="C8:L8"/>
    <mergeCell ref="M8:M9"/>
    <mergeCell ref="A19:A23"/>
    <mergeCell ref="C24:L24"/>
    <mergeCell ref="C23:L23"/>
    <mergeCell ref="A24:A25"/>
    <mergeCell ref="B24:B25"/>
    <mergeCell ref="M24:M25"/>
    <mergeCell ref="A26:A30"/>
    <mergeCell ref="C30:L30"/>
    <mergeCell ref="A10:A11"/>
    <mergeCell ref="B10:B11"/>
    <mergeCell ref="C10:L10"/>
    <mergeCell ref="M10:M11"/>
    <mergeCell ref="A12:A16"/>
    <mergeCell ref="C17:L17"/>
    <mergeCell ref="C16:L16"/>
    <mergeCell ref="A17:A18"/>
    <mergeCell ref="B17:B18"/>
    <mergeCell ref="M17:M18"/>
    <mergeCell ref="A40:A44"/>
    <mergeCell ref="C44:L44"/>
    <mergeCell ref="A48:A49"/>
    <mergeCell ref="B48:B49"/>
    <mergeCell ref="C48:L48"/>
    <mergeCell ref="M48:M49"/>
    <mergeCell ref="A50:A54"/>
    <mergeCell ref="C54:L54"/>
    <mergeCell ref="A31:A32"/>
    <mergeCell ref="B31:B32"/>
    <mergeCell ref="C31:L31"/>
    <mergeCell ref="M31:M32"/>
    <mergeCell ref="A33:A37"/>
    <mergeCell ref="C38:L38"/>
    <mergeCell ref="C37:L37"/>
    <mergeCell ref="A38:A39"/>
    <mergeCell ref="B38:B39"/>
    <mergeCell ref="M38:M39"/>
    <mergeCell ref="A55:A56"/>
    <mergeCell ref="B55:B56"/>
    <mergeCell ref="C55:L55"/>
    <mergeCell ref="M55:M56"/>
    <mergeCell ref="A57:A61"/>
    <mergeCell ref="C62:L62"/>
    <mergeCell ref="C61:L61"/>
    <mergeCell ref="A62:A63"/>
    <mergeCell ref="B62:B63"/>
    <mergeCell ref="M62:M63"/>
    <mergeCell ref="A86:A87"/>
    <mergeCell ref="B86:B87"/>
    <mergeCell ref="M86:M87"/>
    <mergeCell ref="A64:A68"/>
    <mergeCell ref="C68:L68"/>
    <mergeCell ref="A72:A73"/>
    <mergeCell ref="B72:B73"/>
    <mergeCell ref="C72:L72"/>
    <mergeCell ref="M72:M73"/>
    <mergeCell ref="A74:A78"/>
    <mergeCell ref="C78:L78"/>
    <mergeCell ref="A120:A121"/>
    <mergeCell ref="B120:B121"/>
    <mergeCell ref="C120:L120"/>
    <mergeCell ref="M120:M121"/>
    <mergeCell ref="A122:A126"/>
    <mergeCell ref="C126:L126"/>
    <mergeCell ref="A103:A104"/>
    <mergeCell ref="B103:B104"/>
    <mergeCell ref="C103:L103"/>
    <mergeCell ref="M103:M104"/>
    <mergeCell ref="A105:A109"/>
    <mergeCell ref="C110:L110"/>
    <mergeCell ref="C109:L109"/>
    <mergeCell ref="A110:A111"/>
    <mergeCell ref="B110:B111"/>
    <mergeCell ref="M110:M111"/>
    <mergeCell ref="N3:N4"/>
    <mergeCell ref="N5:N9"/>
    <mergeCell ref="N10:N11"/>
    <mergeCell ref="N12:N16"/>
    <mergeCell ref="B15:B16"/>
    <mergeCell ref="C15:L15"/>
    <mergeCell ref="M15:M16"/>
    <mergeCell ref="N17:N18"/>
    <mergeCell ref="A112:A116"/>
    <mergeCell ref="C116:L116"/>
    <mergeCell ref="A88:A92"/>
    <mergeCell ref="C92:L92"/>
    <mergeCell ref="A96:A97"/>
    <mergeCell ref="B96:B97"/>
    <mergeCell ref="C96:L96"/>
    <mergeCell ref="M96:M97"/>
    <mergeCell ref="A98:A102"/>
    <mergeCell ref="C102:L102"/>
    <mergeCell ref="A79:A80"/>
    <mergeCell ref="B79:B80"/>
    <mergeCell ref="C79:L79"/>
    <mergeCell ref="M79:M80"/>
    <mergeCell ref="A81:A85"/>
    <mergeCell ref="C86:L86"/>
    <mergeCell ref="N19:N23"/>
    <mergeCell ref="B22:B23"/>
    <mergeCell ref="C22:L22"/>
    <mergeCell ref="M22:M23"/>
    <mergeCell ref="N24:N25"/>
    <mergeCell ref="N26:N30"/>
    <mergeCell ref="B29:B30"/>
    <mergeCell ref="C29:L29"/>
    <mergeCell ref="M29:M30"/>
    <mergeCell ref="N31:N32"/>
    <mergeCell ref="N33:N37"/>
    <mergeCell ref="B36:B37"/>
    <mergeCell ref="C36:L36"/>
    <mergeCell ref="M36:M37"/>
    <mergeCell ref="N38:N39"/>
    <mergeCell ref="N40:N44"/>
    <mergeCell ref="B43:B44"/>
    <mergeCell ref="C43:L43"/>
    <mergeCell ref="M43:M44"/>
    <mergeCell ref="N48:N49"/>
    <mergeCell ref="N50:N54"/>
    <mergeCell ref="B53:B54"/>
    <mergeCell ref="C53:L53"/>
    <mergeCell ref="M53:M54"/>
    <mergeCell ref="N55:N56"/>
    <mergeCell ref="N57:N61"/>
    <mergeCell ref="B60:B61"/>
    <mergeCell ref="C60:L60"/>
    <mergeCell ref="M60:M61"/>
    <mergeCell ref="N62:N63"/>
    <mergeCell ref="N64:N68"/>
    <mergeCell ref="B67:B68"/>
    <mergeCell ref="C67:L67"/>
    <mergeCell ref="M67:M68"/>
    <mergeCell ref="N72:N73"/>
    <mergeCell ref="N74:N78"/>
    <mergeCell ref="B77:B78"/>
    <mergeCell ref="C77:L77"/>
    <mergeCell ref="M77:M78"/>
    <mergeCell ref="N79:N80"/>
    <mergeCell ref="N81:N85"/>
    <mergeCell ref="B84:B85"/>
    <mergeCell ref="C84:L84"/>
    <mergeCell ref="M84:M85"/>
    <mergeCell ref="N86:N87"/>
    <mergeCell ref="N88:N92"/>
    <mergeCell ref="B91:B92"/>
    <mergeCell ref="C91:L91"/>
    <mergeCell ref="M91:M92"/>
    <mergeCell ref="C85:L85"/>
    <mergeCell ref="N96:N97"/>
    <mergeCell ref="N98:N102"/>
    <mergeCell ref="B101:B102"/>
    <mergeCell ref="C101:L101"/>
    <mergeCell ref="M101:M102"/>
    <mergeCell ref="N103:N104"/>
    <mergeCell ref="N105:N109"/>
    <mergeCell ref="B108:B109"/>
    <mergeCell ref="C108:L108"/>
    <mergeCell ref="M108:M109"/>
    <mergeCell ref="B131:B132"/>
    <mergeCell ref="C131:L131"/>
    <mergeCell ref="N110:N111"/>
    <mergeCell ref="N112:N116"/>
    <mergeCell ref="B115:B116"/>
    <mergeCell ref="C115:L115"/>
    <mergeCell ref="M115:M116"/>
    <mergeCell ref="N120:N121"/>
    <mergeCell ref="N122:N126"/>
    <mergeCell ref="B125:B126"/>
    <mergeCell ref="C125:L125"/>
    <mergeCell ref="M125:M126"/>
  </mergeCells>
  <printOptions horizontalCentered="1"/>
  <pageMargins left="0.11811023622047245" right="0.11811023622047245" top="0.19685039370078741" bottom="0.19685039370078741" header="0.31496062992125984" footer="0.31496062992125984"/>
  <pageSetup paperSize="9" scale="88" orientation="landscape" r:id="rId1"/>
  <rowBreaks count="5" manualBreakCount="5">
    <brk id="23" max="13" man="1"/>
    <brk id="47" max="13" man="1"/>
    <brk id="71" max="13" man="1"/>
    <brk id="95" max="13" man="1"/>
    <brk id="119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view="pageBreakPreview" topLeftCell="A16" zoomScale="90" zoomScaleSheetLayoutView="90" workbookViewId="0">
      <selection activeCell="I27" sqref="I27"/>
    </sheetView>
  </sheetViews>
  <sheetFormatPr defaultColWidth="9.109375" defaultRowHeight="14.4" x14ac:dyDescent="0.3"/>
  <cols>
    <col min="1" max="1" width="9" style="2" customWidth="1"/>
    <col min="2" max="2" width="32.88671875" style="2" customWidth="1"/>
    <col min="3" max="3" width="10.6640625" style="2" customWidth="1"/>
    <col min="4" max="4" width="10.109375" style="2" customWidth="1"/>
    <col min="5" max="5" width="10.5546875" style="2" customWidth="1"/>
    <col min="6" max="7" width="10.88671875" style="2" customWidth="1"/>
    <col min="8" max="8" width="10.109375" style="2" customWidth="1"/>
    <col min="9" max="9" width="11.109375" style="2" customWidth="1"/>
    <col min="10" max="16384" width="9.109375" style="2"/>
  </cols>
  <sheetData>
    <row r="1" spans="1:14" ht="23.4" x14ac:dyDescent="0.4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16"/>
    </row>
    <row r="2" spans="1:14" ht="18.600000000000001" thickBot="1" x14ac:dyDescent="0.4">
      <c r="A2" s="3" t="s">
        <v>24</v>
      </c>
      <c r="F2" s="14"/>
      <c r="G2" s="14"/>
      <c r="H2" s="15"/>
      <c r="I2" s="14"/>
      <c r="J2" s="15"/>
    </row>
    <row r="3" spans="1:14" s="1" customFormat="1" ht="18.75" customHeight="1" x14ac:dyDescent="0.35">
      <c r="A3" s="79" t="s">
        <v>1</v>
      </c>
      <c r="B3" s="81" t="s">
        <v>2</v>
      </c>
      <c r="C3" s="58" t="s">
        <v>3</v>
      </c>
      <c r="D3" s="59"/>
      <c r="E3" s="59"/>
      <c r="F3" s="59"/>
      <c r="G3" s="59"/>
      <c r="H3" s="59"/>
      <c r="I3" s="59"/>
      <c r="J3" s="59"/>
      <c r="K3" s="59"/>
      <c r="L3" s="60"/>
      <c r="M3" s="83" t="s">
        <v>4</v>
      </c>
      <c r="N3" s="61" t="s">
        <v>35</v>
      </c>
    </row>
    <row r="4" spans="1:14" s="1" customFormat="1" ht="72" x14ac:dyDescent="0.3">
      <c r="A4" s="80"/>
      <c r="B4" s="82"/>
      <c r="C4" s="7" t="s">
        <v>19</v>
      </c>
      <c r="D4" s="7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6" t="s">
        <v>13</v>
      </c>
      <c r="M4" s="84"/>
      <c r="N4" s="62"/>
    </row>
    <row r="5" spans="1:14" s="1" customFormat="1" ht="15" customHeight="1" x14ac:dyDescent="0.3">
      <c r="A5" s="76">
        <v>41913</v>
      </c>
      <c r="B5" s="5" t="s">
        <v>14</v>
      </c>
      <c r="C5" s="4"/>
      <c r="D5" s="4"/>
      <c r="E5" s="4"/>
      <c r="F5" s="4"/>
      <c r="G5" s="4"/>
      <c r="H5" s="4"/>
      <c r="I5" s="4"/>
      <c r="J5" s="4"/>
      <c r="K5" s="4"/>
      <c r="L5" s="6"/>
      <c r="M5" s="44">
        <f>C5*1+D5*5+E5*1+F5*1.5+G5*1.5+H5*0.5+I5*2.5+J5*5+K5*1.5+L5*2</f>
        <v>0</v>
      </c>
      <c r="N5" s="63">
        <f>SUM(M5:M9)</f>
        <v>370</v>
      </c>
    </row>
    <row r="6" spans="1:14" s="1" customFormat="1" ht="28.8" x14ac:dyDescent="0.3">
      <c r="A6" s="77"/>
      <c r="B6" s="5" t="s">
        <v>20</v>
      </c>
      <c r="C6" s="4"/>
      <c r="D6" s="4">
        <v>32</v>
      </c>
      <c r="E6" s="17"/>
      <c r="F6" s="4"/>
      <c r="G6" s="4"/>
      <c r="H6" s="4"/>
      <c r="I6" s="4"/>
      <c r="J6" s="4"/>
      <c r="K6" s="4"/>
      <c r="L6" s="6"/>
      <c r="M6" s="44">
        <f>C6*3+D6*10+E6*3+F6*1+G6*0+H6*0+I6*1+J6*0+K6*0+L6*0</f>
        <v>320</v>
      </c>
      <c r="N6" s="64"/>
    </row>
    <row r="7" spans="1:14" s="1" customFormat="1" x14ac:dyDescent="0.3">
      <c r="A7" s="77"/>
      <c r="B7" s="5" t="s">
        <v>37</v>
      </c>
      <c r="C7" s="4"/>
      <c r="D7" s="4">
        <v>2</v>
      </c>
      <c r="E7" s="4"/>
      <c r="F7" s="4"/>
      <c r="G7" s="4"/>
      <c r="H7" s="4"/>
      <c r="I7" s="4"/>
      <c r="J7" s="4"/>
      <c r="K7" s="4"/>
      <c r="L7" s="6"/>
      <c r="M7" s="8">
        <f>C7*15+D7*25+E7*15+F7*0+G7*0+H7*15+I7*0+J7*0+K7*0+L7*0</f>
        <v>50</v>
      </c>
      <c r="N7" s="64"/>
    </row>
    <row r="8" spans="1:14" s="1" customFormat="1" x14ac:dyDescent="0.3">
      <c r="A8" s="77"/>
      <c r="B8" s="66" t="s">
        <v>17</v>
      </c>
      <c r="C8" s="68"/>
      <c r="D8" s="69"/>
      <c r="E8" s="69"/>
      <c r="F8" s="69"/>
      <c r="G8" s="69"/>
      <c r="H8" s="69"/>
      <c r="I8" s="69"/>
      <c r="J8" s="69"/>
      <c r="K8" s="69"/>
      <c r="L8" s="70"/>
      <c r="M8" s="71"/>
      <c r="N8" s="64"/>
    </row>
    <row r="9" spans="1:14" s="1" customFormat="1" ht="15" thickBot="1" x14ac:dyDescent="0.35">
      <c r="A9" s="78"/>
      <c r="B9" s="67"/>
      <c r="C9" s="73"/>
      <c r="D9" s="74"/>
      <c r="E9" s="74"/>
      <c r="F9" s="74"/>
      <c r="G9" s="74"/>
      <c r="H9" s="74"/>
      <c r="I9" s="74"/>
      <c r="J9" s="74"/>
      <c r="K9" s="74"/>
      <c r="L9" s="75"/>
      <c r="M9" s="72"/>
      <c r="N9" s="65"/>
    </row>
    <row r="10" spans="1:14" s="1" customFormat="1" ht="18.75" customHeight="1" x14ac:dyDescent="0.35">
      <c r="A10" s="79" t="s">
        <v>1</v>
      </c>
      <c r="B10" s="81" t="s">
        <v>2</v>
      </c>
      <c r="C10" s="58" t="s">
        <v>3</v>
      </c>
      <c r="D10" s="59"/>
      <c r="E10" s="59"/>
      <c r="F10" s="59"/>
      <c r="G10" s="59"/>
      <c r="H10" s="59"/>
      <c r="I10" s="59"/>
      <c r="J10" s="59"/>
      <c r="K10" s="59"/>
      <c r="L10" s="60"/>
      <c r="M10" s="83" t="s">
        <v>4</v>
      </c>
      <c r="N10" s="61" t="s">
        <v>35</v>
      </c>
    </row>
    <row r="11" spans="1:14" s="1" customFormat="1" ht="72" x14ac:dyDescent="0.3">
      <c r="A11" s="80"/>
      <c r="B11" s="82"/>
      <c r="C11" s="7" t="s">
        <v>19</v>
      </c>
      <c r="D11" s="7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6" t="s">
        <v>13</v>
      </c>
      <c r="M11" s="84"/>
      <c r="N11" s="62"/>
    </row>
    <row r="12" spans="1:14" ht="15" customHeight="1" x14ac:dyDescent="0.3">
      <c r="A12" s="76">
        <v>41916</v>
      </c>
      <c r="B12" s="5" t="s">
        <v>14</v>
      </c>
      <c r="C12" s="4"/>
      <c r="D12" s="4"/>
      <c r="E12" s="4"/>
      <c r="F12" s="4"/>
      <c r="G12" s="4"/>
      <c r="H12" s="4"/>
      <c r="I12" s="4"/>
      <c r="J12" s="4"/>
      <c r="K12" s="4"/>
      <c r="L12" s="6"/>
      <c r="M12" s="44">
        <f>C12*1+D12*5+E12*1+F12*1.5+G12*1.5+H12*0.5+I12*2.5+J12*5+K12*1.5+L12*2</f>
        <v>0</v>
      </c>
      <c r="N12" s="63">
        <f>SUM(M12:M16)</f>
        <v>459</v>
      </c>
    </row>
    <row r="13" spans="1:14" ht="28.8" x14ac:dyDescent="0.3">
      <c r="A13" s="77"/>
      <c r="B13" s="5" t="s">
        <v>20</v>
      </c>
      <c r="C13" s="4"/>
      <c r="D13" s="4">
        <v>45</v>
      </c>
      <c r="E13" s="17">
        <v>3</v>
      </c>
      <c r="F13" s="4"/>
      <c r="G13" s="4"/>
      <c r="H13" s="4"/>
      <c r="I13" s="4"/>
      <c r="J13" s="4"/>
      <c r="K13" s="4"/>
      <c r="L13" s="6"/>
      <c r="M13" s="44">
        <f>C13*3+D13*10+E13*3+F13*1+G13*0+H13*0+I13*1+J13*0+K13*0+L13*0</f>
        <v>459</v>
      </c>
      <c r="N13" s="64"/>
    </row>
    <row r="14" spans="1:14" x14ac:dyDescent="0.3">
      <c r="A14" s="77"/>
      <c r="B14" s="5" t="s">
        <v>37</v>
      </c>
      <c r="C14" s="4"/>
      <c r="D14" s="4"/>
      <c r="E14" s="4"/>
      <c r="F14" s="4"/>
      <c r="G14" s="4"/>
      <c r="H14" s="4"/>
      <c r="I14" s="4"/>
      <c r="J14" s="4"/>
      <c r="K14" s="4"/>
      <c r="L14" s="6"/>
      <c r="M14" s="8">
        <f>C14*15+D14*25+E14*15+F14*0+G14*0+H14*15+I14*0+J14*0+K14*0+L14*0</f>
        <v>0</v>
      </c>
      <c r="N14" s="64"/>
    </row>
    <row r="15" spans="1:14" x14ac:dyDescent="0.3">
      <c r="A15" s="77"/>
      <c r="B15" s="66" t="s">
        <v>17</v>
      </c>
      <c r="C15" s="68"/>
      <c r="D15" s="69"/>
      <c r="E15" s="69"/>
      <c r="F15" s="69"/>
      <c r="G15" s="69"/>
      <c r="H15" s="69"/>
      <c r="I15" s="69"/>
      <c r="J15" s="69"/>
      <c r="K15" s="69"/>
      <c r="L15" s="70"/>
      <c r="M15" s="71"/>
      <c r="N15" s="64"/>
    </row>
    <row r="16" spans="1:14" ht="15.75" customHeight="1" thickBot="1" x14ac:dyDescent="0.35">
      <c r="A16" s="78"/>
      <c r="B16" s="67"/>
      <c r="C16" s="73"/>
      <c r="D16" s="74"/>
      <c r="E16" s="74"/>
      <c r="F16" s="74"/>
      <c r="G16" s="74"/>
      <c r="H16" s="74"/>
      <c r="I16" s="74"/>
      <c r="J16" s="74"/>
      <c r="K16" s="74"/>
      <c r="L16" s="75"/>
      <c r="M16" s="72"/>
      <c r="N16" s="65"/>
    </row>
    <row r="17" spans="1:14" ht="18.75" customHeight="1" x14ac:dyDescent="0.35">
      <c r="A17" s="79" t="s">
        <v>1</v>
      </c>
      <c r="B17" s="81" t="s">
        <v>2</v>
      </c>
      <c r="C17" s="58" t="s">
        <v>3</v>
      </c>
      <c r="D17" s="59"/>
      <c r="E17" s="59"/>
      <c r="F17" s="59"/>
      <c r="G17" s="59"/>
      <c r="H17" s="59"/>
      <c r="I17" s="59"/>
      <c r="J17" s="59"/>
      <c r="K17" s="59"/>
      <c r="L17" s="60"/>
      <c r="M17" s="83" t="s">
        <v>4</v>
      </c>
      <c r="N17" s="61" t="s">
        <v>35</v>
      </c>
    </row>
    <row r="18" spans="1:14" ht="72" x14ac:dyDescent="0.3">
      <c r="A18" s="80"/>
      <c r="B18" s="82"/>
      <c r="C18" s="7" t="s">
        <v>19</v>
      </c>
      <c r="D18" s="7" t="s">
        <v>5</v>
      </c>
      <c r="E18" s="4" t="s">
        <v>6</v>
      </c>
      <c r="F18" s="4" t="s">
        <v>7</v>
      </c>
      <c r="G18" s="4" t="s">
        <v>8</v>
      </c>
      <c r="H18" s="4" t="s">
        <v>9</v>
      </c>
      <c r="I18" s="4" t="s">
        <v>10</v>
      </c>
      <c r="J18" s="4" t="s">
        <v>11</v>
      </c>
      <c r="K18" s="4" t="s">
        <v>12</v>
      </c>
      <c r="L18" s="6" t="s">
        <v>13</v>
      </c>
      <c r="M18" s="84"/>
      <c r="N18" s="62"/>
    </row>
    <row r="19" spans="1:14" ht="15" customHeight="1" x14ac:dyDescent="0.3">
      <c r="A19" s="76">
        <v>41917</v>
      </c>
      <c r="B19" s="5" t="s">
        <v>14</v>
      </c>
      <c r="C19" s="4"/>
      <c r="D19" s="4"/>
      <c r="E19" s="4"/>
      <c r="F19" s="4"/>
      <c r="G19" s="4"/>
      <c r="H19" s="4"/>
      <c r="I19" s="4"/>
      <c r="J19" s="4"/>
      <c r="K19" s="4"/>
      <c r="L19" s="6"/>
      <c r="M19" s="44">
        <f>C19*1+D19*5+E19*1+F19*1.5+G19*1.5+H19*0.5+I19*2.5+J19*5+K19*1.5+L19*2</f>
        <v>0</v>
      </c>
      <c r="N19" s="63">
        <f>SUM(M19:M23)</f>
        <v>481</v>
      </c>
    </row>
    <row r="20" spans="1:14" ht="28.8" x14ac:dyDescent="0.3">
      <c r="A20" s="77"/>
      <c r="B20" s="5" t="s">
        <v>20</v>
      </c>
      <c r="C20" s="4"/>
      <c r="D20" s="4">
        <v>41</v>
      </c>
      <c r="E20" s="17">
        <v>2</v>
      </c>
      <c r="F20" s="4"/>
      <c r="G20" s="4"/>
      <c r="H20" s="4"/>
      <c r="I20" s="4"/>
      <c r="J20" s="4"/>
      <c r="K20" s="4"/>
      <c r="L20" s="6"/>
      <c r="M20" s="44">
        <f>C20*3+D20*10+E20*3+F20*1+G20*0+H20*0+I20*1+J20*0+K20*0+L20*0</f>
        <v>416</v>
      </c>
      <c r="N20" s="64"/>
    </row>
    <row r="21" spans="1:14" x14ac:dyDescent="0.3">
      <c r="A21" s="77"/>
      <c r="B21" s="5" t="s">
        <v>37</v>
      </c>
      <c r="C21" s="4">
        <v>3</v>
      </c>
      <c r="D21" s="4"/>
      <c r="E21" s="4"/>
      <c r="F21" s="4"/>
      <c r="G21" s="4">
        <v>4</v>
      </c>
      <c r="H21" s="4"/>
      <c r="I21" s="4"/>
      <c r="J21" s="4"/>
      <c r="K21" s="4"/>
      <c r="L21" s="6"/>
      <c r="M21" s="8">
        <f>C21*15+D21*25+E21*15+F21*0+G21*5+H21*15+I21*0+J21*0+K21*0+L21*0</f>
        <v>65</v>
      </c>
      <c r="N21" s="64"/>
    </row>
    <row r="22" spans="1:14" x14ac:dyDescent="0.3">
      <c r="A22" s="77"/>
      <c r="B22" s="66" t="s">
        <v>17</v>
      </c>
      <c r="C22" s="68"/>
      <c r="D22" s="69"/>
      <c r="E22" s="69"/>
      <c r="F22" s="69"/>
      <c r="G22" s="69"/>
      <c r="H22" s="69"/>
      <c r="I22" s="69"/>
      <c r="J22" s="69"/>
      <c r="K22" s="69"/>
      <c r="L22" s="70"/>
      <c r="M22" s="71"/>
      <c r="N22" s="64"/>
    </row>
    <row r="23" spans="1:14" ht="15" thickBot="1" x14ac:dyDescent="0.35">
      <c r="A23" s="78"/>
      <c r="B23" s="67"/>
      <c r="C23" s="73"/>
      <c r="D23" s="74"/>
      <c r="E23" s="74"/>
      <c r="F23" s="74"/>
      <c r="G23" s="74"/>
      <c r="H23" s="74"/>
      <c r="I23" s="74"/>
      <c r="J23" s="74"/>
      <c r="K23" s="74"/>
      <c r="L23" s="75"/>
      <c r="M23" s="72"/>
      <c r="N23" s="65"/>
    </row>
    <row r="24" spans="1:14" ht="18.75" customHeight="1" x14ac:dyDescent="0.35">
      <c r="A24" s="79" t="s">
        <v>1</v>
      </c>
      <c r="B24" s="81" t="s">
        <v>2</v>
      </c>
      <c r="C24" s="58" t="s">
        <v>3</v>
      </c>
      <c r="D24" s="59"/>
      <c r="E24" s="59"/>
      <c r="F24" s="59"/>
      <c r="G24" s="59"/>
      <c r="H24" s="59"/>
      <c r="I24" s="59"/>
      <c r="J24" s="59"/>
      <c r="K24" s="59"/>
      <c r="L24" s="60"/>
      <c r="M24" s="83" t="s">
        <v>4</v>
      </c>
      <c r="N24" s="61" t="s">
        <v>35</v>
      </c>
    </row>
    <row r="25" spans="1:14" ht="72" x14ac:dyDescent="0.3">
      <c r="A25" s="80"/>
      <c r="B25" s="82"/>
      <c r="C25" s="7" t="s">
        <v>19</v>
      </c>
      <c r="D25" s="7" t="s">
        <v>5</v>
      </c>
      <c r="E25" s="4" t="s">
        <v>6</v>
      </c>
      <c r="F25" s="4" t="s">
        <v>7</v>
      </c>
      <c r="G25" s="4" t="s">
        <v>8</v>
      </c>
      <c r="H25" s="4" t="s">
        <v>9</v>
      </c>
      <c r="I25" s="4" t="s">
        <v>10</v>
      </c>
      <c r="J25" s="4" t="s">
        <v>11</v>
      </c>
      <c r="K25" s="4" t="s">
        <v>12</v>
      </c>
      <c r="L25" s="6" t="s">
        <v>13</v>
      </c>
      <c r="M25" s="84"/>
      <c r="N25" s="62"/>
    </row>
    <row r="26" spans="1:14" ht="15" customHeight="1" x14ac:dyDescent="0.3">
      <c r="A26" s="76">
        <v>41920</v>
      </c>
      <c r="B26" s="5" t="s">
        <v>14</v>
      </c>
      <c r="C26" s="4"/>
      <c r="D26" s="4"/>
      <c r="E26" s="4"/>
      <c r="F26" s="4"/>
      <c r="G26" s="4"/>
      <c r="H26" s="4"/>
      <c r="I26" s="4"/>
      <c r="J26" s="4"/>
      <c r="K26" s="4"/>
      <c r="L26" s="6"/>
      <c r="M26" s="44">
        <f>C26*1+D26*5+E26*1+F26*1.5+G26*1.5+H26*0.5+I26*2.5+J26*5+K26*1.5+L26*2</f>
        <v>0</v>
      </c>
      <c r="N26" s="63">
        <f>SUM(M26:M30)</f>
        <v>335</v>
      </c>
    </row>
    <row r="27" spans="1:14" ht="28.8" x14ac:dyDescent="0.3">
      <c r="A27" s="77"/>
      <c r="B27" s="5" t="s">
        <v>20</v>
      </c>
      <c r="C27" s="4"/>
      <c r="D27" s="4">
        <v>14</v>
      </c>
      <c r="E27" s="17"/>
      <c r="F27" s="4"/>
      <c r="G27" s="4"/>
      <c r="H27" s="4"/>
      <c r="I27" s="4"/>
      <c r="J27" s="4"/>
      <c r="K27" s="4"/>
      <c r="L27" s="6"/>
      <c r="M27" s="44">
        <f>C27*3+D27*10+E27*3+F27*1+G27*0+H27*0+I27*1+J27*0+K27*0+L27*0</f>
        <v>140</v>
      </c>
      <c r="N27" s="64"/>
    </row>
    <row r="28" spans="1:14" x14ac:dyDescent="0.3">
      <c r="A28" s="77"/>
      <c r="B28" s="5" t="s">
        <v>37</v>
      </c>
      <c r="C28" s="4">
        <v>1</v>
      </c>
      <c r="D28" s="4"/>
      <c r="E28" s="4"/>
      <c r="F28" s="4"/>
      <c r="G28" s="4"/>
      <c r="H28" s="4"/>
      <c r="I28" s="4"/>
      <c r="J28" s="4"/>
      <c r="K28" s="4"/>
      <c r="L28" s="6"/>
      <c r="M28" s="8">
        <f>C28*15+D28*25+E28*15+F28*0+G28*5+H28*15+I28*0+J28*0+K28*0+L28*0</f>
        <v>15</v>
      </c>
      <c r="N28" s="64"/>
    </row>
    <row r="29" spans="1:14" x14ac:dyDescent="0.3">
      <c r="A29" s="77"/>
      <c r="B29" s="66" t="s">
        <v>17</v>
      </c>
      <c r="C29" s="68" t="s">
        <v>67</v>
      </c>
      <c r="D29" s="69"/>
      <c r="E29" s="69"/>
      <c r="F29" s="69"/>
      <c r="G29" s="69"/>
      <c r="H29" s="69"/>
      <c r="I29" s="69"/>
      <c r="J29" s="69"/>
      <c r="K29" s="69"/>
      <c r="L29" s="70"/>
      <c r="M29" s="71">
        <v>180</v>
      </c>
      <c r="N29" s="64"/>
    </row>
    <row r="30" spans="1:14" ht="15" thickBot="1" x14ac:dyDescent="0.35">
      <c r="A30" s="78"/>
      <c r="B30" s="67"/>
      <c r="C30" s="73"/>
      <c r="D30" s="74"/>
      <c r="E30" s="74"/>
      <c r="F30" s="74"/>
      <c r="G30" s="74"/>
      <c r="H30" s="74"/>
      <c r="I30" s="74"/>
      <c r="J30" s="74"/>
      <c r="K30" s="74"/>
      <c r="L30" s="75"/>
      <c r="M30" s="72"/>
      <c r="N30" s="65"/>
    </row>
    <row r="31" spans="1:14" ht="18.75" customHeight="1" x14ac:dyDescent="0.35">
      <c r="A31" s="79" t="s">
        <v>1</v>
      </c>
      <c r="B31" s="81" t="s">
        <v>2</v>
      </c>
      <c r="C31" s="58" t="s">
        <v>3</v>
      </c>
      <c r="D31" s="59"/>
      <c r="E31" s="59"/>
      <c r="F31" s="59"/>
      <c r="G31" s="59"/>
      <c r="H31" s="59"/>
      <c r="I31" s="59"/>
      <c r="J31" s="59"/>
      <c r="K31" s="59"/>
      <c r="L31" s="60"/>
      <c r="M31" s="83" t="s">
        <v>4</v>
      </c>
      <c r="N31" s="61" t="s">
        <v>35</v>
      </c>
    </row>
    <row r="32" spans="1:14" ht="72" x14ac:dyDescent="0.3">
      <c r="A32" s="80"/>
      <c r="B32" s="82"/>
      <c r="C32" s="7" t="s">
        <v>19</v>
      </c>
      <c r="D32" s="7" t="s">
        <v>5</v>
      </c>
      <c r="E32" s="4" t="s">
        <v>6</v>
      </c>
      <c r="F32" s="4" t="s">
        <v>7</v>
      </c>
      <c r="G32" s="4" t="s">
        <v>8</v>
      </c>
      <c r="H32" s="4" t="s">
        <v>9</v>
      </c>
      <c r="I32" s="4" t="s">
        <v>10</v>
      </c>
      <c r="J32" s="4" t="s">
        <v>11</v>
      </c>
      <c r="K32" s="4" t="s">
        <v>12</v>
      </c>
      <c r="L32" s="6" t="s">
        <v>13</v>
      </c>
      <c r="M32" s="84"/>
      <c r="N32" s="62"/>
    </row>
    <row r="33" spans="1:14" ht="15" customHeight="1" x14ac:dyDescent="0.3">
      <c r="A33" s="76">
        <v>41892</v>
      </c>
      <c r="B33" s="5" t="s">
        <v>14</v>
      </c>
      <c r="C33" s="4"/>
      <c r="D33" s="4"/>
      <c r="E33" s="4"/>
      <c r="F33" s="4"/>
      <c r="G33" s="4"/>
      <c r="H33" s="4"/>
      <c r="I33" s="4"/>
      <c r="J33" s="4"/>
      <c r="K33" s="4"/>
      <c r="L33" s="6"/>
      <c r="M33" s="44">
        <f>C33*1+D33*5+E33*1+F33*1.5+G33*1.5+H33*0.5+I33*2.5+J33*5+K33*1.5+L33*2</f>
        <v>0</v>
      </c>
      <c r="N33" s="63">
        <f>SUM(M33:M37)</f>
        <v>0</v>
      </c>
    </row>
    <row r="34" spans="1:14" ht="28.8" x14ac:dyDescent="0.3">
      <c r="A34" s="77"/>
      <c r="B34" s="5" t="s">
        <v>20</v>
      </c>
      <c r="C34" s="4"/>
      <c r="D34" s="4"/>
      <c r="E34" s="17"/>
      <c r="F34" s="4"/>
      <c r="G34" s="4"/>
      <c r="H34" s="4"/>
      <c r="I34" s="4"/>
      <c r="J34" s="4"/>
      <c r="K34" s="4"/>
      <c r="L34" s="6"/>
      <c r="M34" s="44">
        <f>C34*3+D34*10+E34*3+F34*1+G34*0+H34*0+I34*1+J34*0+K34*0+L34*0</f>
        <v>0</v>
      </c>
      <c r="N34" s="64"/>
    </row>
    <row r="35" spans="1:14" x14ac:dyDescent="0.3">
      <c r="A35" s="77"/>
      <c r="B35" s="5" t="s">
        <v>37</v>
      </c>
      <c r="C35" s="4"/>
      <c r="D35" s="4"/>
      <c r="E35" s="4"/>
      <c r="F35" s="4"/>
      <c r="G35" s="4"/>
      <c r="H35" s="4"/>
      <c r="I35" s="4"/>
      <c r="J35" s="4"/>
      <c r="K35" s="4"/>
      <c r="L35" s="6"/>
      <c r="M35" s="8">
        <f>C35*15+D35*25+E35*15+F35*0+G35*5+H35*15+I35*0+J35*0+K35*0+L35*0</f>
        <v>0</v>
      </c>
      <c r="N35" s="64"/>
    </row>
    <row r="36" spans="1:14" x14ac:dyDescent="0.3">
      <c r="A36" s="77"/>
      <c r="B36" s="66" t="s">
        <v>17</v>
      </c>
      <c r="C36" s="68"/>
      <c r="D36" s="69"/>
      <c r="E36" s="69"/>
      <c r="F36" s="69"/>
      <c r="G36" s="69"/>
      <c r="H36" s="69"/>
      <c r="I36" s="69"/>
      <c r="J36" s="69"/>
      <c r="K36" s="69"/>
      <c r="L36" s="70"/>
      <c r="M36" s="71"/>
      <c r="N36" s="64"/>
    </row>
    <row r="37" spans="1:14" ht="15" thickBot="1" x14ac:dyDescent="0.35">
      <c r="A37" s="78"/>
      <c r="B37" s="67"/>
      <c r="C37" s="73"/>
      <c r="D37" s="74"/>
      <c r="E37" s="74"/>
      <c r="F37" s="74"/>
      <c r="G37" s="74"/>
      <c r="H37" s="74"/>
      <c r="I37" s="74"/>
      <c r="J37" s="74"/>
      <c r="K37" s="74"/>
      <c r="L37" s="75"/>
      <c r="M37" s="72"/>
      <c r="N37" s="65"/>
    </row>
    <row r="38" spans="1:14" ht="18.75" customHeight="1" x14ac:dyDescent="0.35">
      <c r="A38" s="79" t="s">
        <v>1</v>
      </c>
      <c r="B38" s="81" t="s">
        <v>2</v>
      </c>
      <c r="C38" s="58" t="s">
        <v>3</v>
      </c>
      <c r="D38" s="59"/>
      <c r="E38" s="59"/>
      <c r="F38" s="59"/>
      <c r="G38" s="59"/>
      <c r="H38" s="59"/>
      <c r="I38" s="59"/>
      <c r="J38" s="59"/>
      <c r="K38" s="59"/>
      <c r="L38" s="60"/>
      <c r="M38" s="83" t="s">
        <v>4</v>
      </c>
      <c r="N38" s="61" t="s">
        <v>35</v>
      </c>
    </row>
    <row r="39" spans="1:14" ht="72" x14ac:dyDescent="0.3">
      <c r="A39" s="80"/>
      <c r="B39" s="82"/>
      <c r="C39" s="7" t="s">
        <v>19</v>
      </c>
      <c r="D39" s="7" t="s">
        <v>5</v>
      </c>
      <c r="E39" s="4" t="s">
        <v>6</v>
      </c>
      <c r="F39" s="4" t="s">
        <v>7</v>
      </c>
      <c r="G39" s="4" t="s">
        <v>8</v>
      </c>
      <c r="H39" s="4" t="s">
        <v>9</v>
      </c>
      <c r="I39" s="4" t="s">
        <v>10</v>
      </c>
      <c r="J39" s="4" t="s">
        <v>11</v>
      </c>
      <c r="K39" s="4" t="s">
        <v>12</v>
      </c>
      <c r="L39" s="6" t="s">
        <v>13</v>
      </c>
      <c r="M39" s="84"/>
      <c r="N39" s="62"/>
    </row>
    <row r="40" spans="1:14" ht="15" customHeight="1" x14ac:dyDescent="0.3">
      <c r="A40" s="76">
        <v>41893</v>
      </c>
      <c r="B40" s="5" t="s">
        <v>14</v>
      </c>
      <c r="C40" s="4"/>
      <c r="D40" s="4"/>
      <c r="E40" s="4"/>
      <c r="F40" s="4"/>
      <c r="G40" s="4"/>
      <c r="H40" s="4"/>
      <c r="I40" s="4"/>
      <c r="J40" s="4"/>
      <c r="K40" s="4"/>
      <c r="L40" s="6"/>
      <c r="M40" s="44">
        <f>C40*1+D40*5+E40*1+F40*1.5+G40*1.5+H40*0.5+I40*2.5+J40*5+K40*1.5+L40*2</f>
        <v>0</v>
      </c>
      <c r="N40" s="63">
        <f>SUM(M40:M44)</f>
        <v>0</v>
      </c>
    </row>
    <row r="41" spans="1:14" ht="28.8" x14ac:dyDescent="0.3">
      <c r="A41" s="77"/>
      <c r="B41" s="5" t="s">
        <v>20</v>
      </c>
      <c r="C41" s="4"/>
      <c r="D41" s="4"/>
      <c r="E41" s="17"/>
      <c r="F41" s="4"/>
      <c r="G41" s="4"/>
      <c r="H41" s="4"/>
      <c r="I41" s="4"/>
      <c r="J41" s="4"/>
      <c r="K41" s="4"/>
      <c r="L41" s="6"/>
      <c r="M41" s="44">
        <f>C41*3+D41*10+E41*3+F41*1+G41*0+H41*0+I41*1+J41*0+K41*0+L41*0</f>
        <v>0</v>
      </c>
      <c r="N41" s="64"/>
    </row>
    <row r="42" spans="1:14" x14ac:dyDescent="0.3">
      <c r="A42" s="77"/>
      <c r="B42" s="5" t="s">
        <v>37</v>
      </c>
      <c r="C42" s="4"/>
      <c r="D42" s="4"/>
      <c r="E42" s="4"/>
      <c r="F42" s="4"/>
      <c r="G42" s="4"/>
      <c r="H42" s="4"/>
      <c r="I42" s="4"/>
      <c r="J42" s="4"/>
      <c r="K42" s="4"/>
      <c r="L42" s="6"/>
      <c r="M42" s="8">
        <f>C42*15+D42*25+E42*15+F42*0+G42*5+H42*15+I42*0+J42*0+K42*0+L42*0</f>
        <v>0</v>
      </c>
      <c r="N42" s="64"/>
    </row>
    <row r="43" spans="1:14" x14ac:dyDescent="0.3">
      <c r="A43" s="77"/>
      <c r="B43" s="66" t="s">
        <v>17</v>
      </c>
      <c r="C43" s="68"/>
      <c r="D43" s="69"/>
      <c r="E43" s="69"/>
      <c r="F43" s="69"/>
      <c r="G43" s="69"/>
      <c r="H43" s="69"/>
      <c r="I43" s="69"/>
      <c r="J43" s="69"/>
      <c r="K43" s="69"/>
      <c r="L43" s="70"/>
      <c r="M43" s="71"/>
      <c r="N43" s="64"/>
    </row>
    <row r="44" spans="1:14" ht="15" customHeight="1" thickBot="1" x14ac:dyDescent="0.35">
      <c r="A44" s="78"/>
      <c r="B44" s="67"/>
      <c r="C44" s="73"/>
      <c r="D44" s="74"/>
      <c r="E44" s="74"/>
      <c r="F44" s="74"/>
      <c r="G44" s="74"/>
      <c r="H44" s="74"/>
      <c r="I44" s="74"/>
      <c r="J44" s="74"/>
      <c r="K44" s="74"/>
      <c r="L44" s="75"/>
      <c r="M44" s="72"/>
      <c r="N44" s="65"/>
    </row>
    <row r="47" spans="1:14" ht="15" thickBot="1" x14ac:dyDescent="0.35"/>
    <row r="48" spans="1:14" ht="18.75" customHeight="1" x14ac:dyDescent="0.35">
      <c r="A48" s="79" t="s">
        <v>1</v>
      </c>
      <c r="B48" s="81" t="s">
        <v>2</v>
      </c>
      <c r="C48" s="58" t="s">
        <v>3</v>
      </c>
      <c r="D48" s="59"/>
      <c r="E48" s="59"/>
      <c r="F48" s="59"/>
      <c r="G48" s="59"/>
      <c r="H48" s="59"/>
      <c r="I48" s="59"/>
      <c r="J48" s="59"/>
      <c r="K48" s="59"/>
      <c r="L48" s="60"/>
      <c r="M48" s="83" t="s">
        <v>4</v>
      </c>
      <c r="N48" s="61" t="s">
        <v>35</v>
      </c>
    </row>
    <row r="49" spans="1:14" ht="72" x14ac:dyDescent="0.3">
      <c r="A49" s="80"/>
      <c r="B49" s="82"/>
      <c r="C49" s="7" t="s">
        <v>19</v>
      </c>
      <c r="D49" s="7" t="s">
        <v>5</v>
      </c>
      <c r="E49" s="4" t="s">
        <v>6</v>
      </c>
      <c r="F49" s="4" t="s">
        <v>7</v>
      </c>
      <c r="G49" s="4" t="s">
        <v>8</v>
      </c>
      <c r="H49" s="4" t="s">
        <v>9</v>
      </c>
      <c r="I49" s="4" t="s">
        <v>10</v>
      </c>
      <c r="J49" s="4" t="s">
        <v>11</v>
      </c>
      <c r="K49" s="4" t="s">
        <v>12</v>
      </c>
      <c r="L49" s="6" t="s">
        <v>13</v>
      </c>
      <c r="M49" s="84"/>
      <c r="N49" s="62"/>
    </row>
    <row r="50" spans="1:14" ht="15" customHeight="1" x14ac:dyDescent="0.3">
      <c r="A50" s="76">
        <v>41896</v>
      </c>
      <c r="B50" s="5" t="s">
        <v>14</v>
      </c>
      <c r="C50" s="4"/>
      <c r="D50" s="4"/>
      <c r="E50" s="4"/>
      <c r="F50" s="4"/>
      <c r="G50" s="4"/>
      <c r="H50" s="4"/>
      <c r="I50" s="4"/>
      <c r="J50" s="4"/>
      <c r="K50" s="4"/>
      <c r="L50" s="6"/>
      <c r="M50" s="44">
        <f>C50*1+D50*5+E50*1+F50*1.5+G50*1.5+H50*0.5+I50*2.5+J50*5+K50*1.5+L50*2</f>
        <v>0</v>
      </c>
      <c r="N50" s="63">
        <f>SUM(M50:M54)</f>
        <v>0</v>
      </c>
    </row>
    <row r="51" spans="1:14" ht="28.8" x14ac:dyDescent="0.3">
      <c r="A51" s="77"/>
      <c r="B51" s="5" t="s">
        <v>20</v>
      </c>
      <c r="C51" s="4"/>
      <c r="D51" s="4"/>
      <c r="E51" s="17"/>
      <c r="F51" s="4"/>
      <c r="G51" s="4"/>
      <c r="H51" s="4"/>
      <c r="I51" s="4"/>
      <c r="J51" s="4"/>
      <c r="K51" s="4"/>
      <c r="L51" s="6"/>
      <c r="M51" s="44">
        <f>C51*3+D51*10+E51*3+F51*1+G51*0+H51*0+I51*1+J51*0+K51*0+L51*0</f>
        <v>0</v>
      </c>
      <c r="N51" s="64"/>
    </row>
    <row r="52" spans="1:14" x14ac:dyDescent="0.3">
      <c r="A52" s="77"/>
      <c r="B52" s="5" t="s">
        <v>37</v>
      </c>
      <c r="C52" s="4"/>
      <c r="D52" s="4"/>
      <c r="E52" s="4"/>
      <c r="F52" s="4"/>
      <c r="G52" s="4"/>
      <c r="H52" s="4"/>
      <c r="I52" s="4"/>
      <c r="J52" s="4"/>
      <c r="K52" s="4"/>
      <c r="L52" s="6"/>
      <c r="M52" s="8">
        <f>C52*15+D52*25+E52*15+F52*0+G52*5+H52*15+I52*0+J52*0+K52*0+L52*0</f>
        <v>0</v>
      </c>
      <c r="N52" s="64"/>
    </row>
    <row r="53" spans="1:14" x14ac:dyDescent="0.3">
      <c r="A53" s="77"/>
      <c r="B53" s="66" t="s">
        <v>17</v>
      </c>
      <c r="C53" s="68"/>
      <c r="D53" s="69"/>
      <c r="E53" s="69"/>
      <c r="F53" s="69"/>
      <c r="G53" s="69"/>
      <c r="H53" s="69"/>
      <c r="I53" s="69"/>
      <c r="J53" s="69"/>
      <c r="K53" s="69"/>
      <c r="L53" s="70"/>
      <c r="M53" s="71"/>
      <c r="N53" s="64"/>
    </row>
    <row r="54" spans="1:14" ht="15" thickBot="1" x14ac:dyDescent="0.35">
      <c r="A54" s="78"/>
      <c r="B54" s="67"/>
      <c r="C54" s="73"/>
      <c r="D54" s="74"/>
      <c r="E54" s="74"/>
      <c r="F54" s="74"/>
      <c r="G54" s="74"/>
      <c r="H54" s="74"/>
      <c r="I54" s="74"/>
      <c r="J54" s="74"/>
      <c r="K54" s="74"/>
      <c r="L54" s="75"/>
      <c r="M54" s="72"/>
      <c r="N54" s="65"/>
    </row>
    <row r="55" spans="1:14" ht="18.75" customHeight="1" x14ac:dyDescent="0.35">
      <c r="A55" s="79" t="s">
        <v>1</v>
      </c>
      <c r="B55" s="81" t="s">
        <v>2</v>
      </c>
      <c r="C55" s="58" t="s">
        <v>3</v>
      </c>
      <c r="D55" s="59"/>
      <c r="E55" s="59"/>
      <c r="F55" s="59"/>
      <c r="G55" s="59"/>
      <c r="H55" s="59"/>
      <c r="I55" s="59"/>
      <c r="J55" s="59"/>
      <c r="K55" s="59"/>
      <c r="L55" s="60"/>
      <c r="M55" s="83" t="s">
        <v>4</v>
      </c>
      <c r="N55" s="61" t="s">
        <v>35</v>
      </c>
    </row>
    <row r="56" spans="1:14" ht="72" x14ac:dyDescent="0.3">
      <c r="A56" s="80"/>
      <c r="B56" s="82"/>
      <c r="C56" s="7" t="s">
        <v>19</v>
      </c>
      <c r="D56" s="7" t="s">
        <v>5</v>
      </c>
      <c r="E56" s="4" t="s">
        <v>6</v>
      </c>
      <c r="F56" s="4" t="s">
        <v>7</v>
      </c>
      <c r="G56" s="4" t="s">
        <v>8</v>
      </c>
      <c r="H56" s="4" t="s">
        <v>9</v>
      </c>
      <c r="I56" s="4" t="s">
        <v>10</v>
      </c>
      <c r="J56" s="4" t="s">
        <v>11</v>
      </c>
      <c r="K56" s="4" t="s">
        <v>12</v>
      </c>
      <c r="L56" s="6" t="s">
        <v>13</v>
      </c>
      <c r="M56" s="84"/>
      <c r="N56" s="62"/>
    </row>
    <row r="57" spans="1:14" ht="15" customHeight="1" x14ac:dyDescent="0.3">
      <c r="A57" s="76">
        <v>41897</v>
      </c>
      <c r="B57" s="5" t="s">
        <v>14</v>
      </c>
      <c r="C57" s="4"/>
      <c r="D57" s="4"/>
      <c r="E57" s="4"/>
      <c r="F57" s="4"/>
      <c r="G57" s="4"/>
      <c r="H57" s="4"/>
      <c r="I57" s="4"/>
      <c r="J57" s="4"/>
      <c r="K57" s="4"/>
      <c r="L57" s="6"/>
      <c r="M57" s="44">
        <f>C57*1+D57*5+E57*1+F57*1.5+G57*1.5+H57*0.5+I57*2.5+J57*5+K57*1.5+L57*2</f>
        <v>0</v>
      </c>
      <c r="N57" s="63">
        <f>SUM(M57:M61)</f>
        <v>0</v>
      </c>
    </row>
    <row r="58" spans="1:14" ht="28.8" x14ac:dyDescent="0.3">
      <c r="A58" s="77"/>
      <c r="B58" s="5" t="s">
        <v>20</v>
      </c>
      <c r="C58" s="4"/>
      <c r="D58" s="4"/>
      <c r="E58" s="17"/>
      <c r="F58" s="4"/>
      <c r="G58" s="4"/>
      <c r="H58" s="4"/>
      <c r="I58" s="4"/>
      <c r="J58" s="4"/>
      <c r="K58" s="4"/>
      <c r="L58" s="6"/>
      <c r="M58" s="44">
        <f>C58*3+D58*10+E58*3+F58*1+G58*0+H58*0+I58*1+J58*0+K58*0+L58*0</f>
        <v>0</v>
      </c>
      <c r="N58" s="64"/>
    </row>
    <row r="59" spans="1:14" x14ac:dyDescent="0.3">
      <c r="A59" s="77"/>
      <c r="B59" s="5" t="s">
        <v>37</v>
      </c>
      <c r="C59" s="4"/>
      <c r="D59" s="4"/>
      <c r="E59" s="4"/>
      <c r="F59" s="4"/>
      <c r="G59" s="4"/>
      <c r="H59" s="4"/>
      <c r="I59" s="4"/>
      <c r="J59" s="4"/>
      <c r="K59" s="4"/>
      <c r="L59" s="6"/>
      <c r="M59" s="8">
        <f>C59*15+D59*25+E59*15+F59*0+G59*5+H59*15+I59*0+J59*0+K59*0+L59*0</f>
        <v>0</v>
      </c>
      <c r="N59" s="64"/>
    </row>
    <row r="60" spans="1:14" x14ac:dyDescent="0.3">
      <c r="A60" s="77"/>
      <c r="B60" s="66" t="s">
        <v>17</v>
      </c>
      <c r="C60" s="68"/>
      <c r="D60" s="69"/>
      <c r="E60" s="69"/>
      <c r="F60" s="69"/>
      <c r="G60" s="69"/>
      <c r="H60" s="69"/>
      <c r="I60" s="69"/>
      <c r="J60" s="69"/>
      <c r="K60" s="69"/>
      <c r="L60" s="70"/>
      <c r="M60" s="71"/>
      <c r="N60" s="64"/>
    </row>
    <row r="61" spans="1:14" ht="15" thickBot="1" x14ac:dyDescent="0.35">
      <c r="A61" s="78"/>
      <c r="B61" s="67"/>
      <c r="C61" s="73"/>
      <c r="D61" s="74"/>
      <c r="E61" s="74"/>
      <c r="F61" s="74"/>
      <c r="G61" s="74"/>
      <c r="H61" s="74"/>
      <c r="I61" s="74"/>
      <c r="J61" s="74"/>
      <c r="K61" s="74"/>
      <c r="L61" s="75"/>
      <c r="M61" s="72"/>
      <c r="N61" s="65"/>
    </row>
    <row r="62" spans="1:14" ht="18.75" customHeight="1" x14ac:dyDescent="0.35">
      <c r="A62" s="79" t="s">
        <v>1</v>
      </c>
      <c r="B62" s="81" t="s">
        <v>2</v>
      </c>
      <c r="C62" s="58" t="s">
        <v>3</v>
      </c>
      <c r="D62" s="59"/>
      <c r="E62" s="59"/>
      <c r="F62" s="59"/>
      <c r="G62" s="59"/>
      <c r="H62" s="59"/>
      <c r="I62" s="59"/>
      <c r="J62" s="59"/>
      <c r="K62" s="59"/>
      <c r="L62" s="60"/>
      <c r="M62" s="83" t="s">
        <v>4</v>
      </c>
      <c r="N62" s="61" t="s">
        <v>35</v>
      </c>
    </row>
    <row r="63" spans="1:14" ht="72" x14ac:dyDescent="0.3">
      <c r="A63" s="80"/>
      <c r="B63" s="82"/>
      <c r="C63" s="7" t="s">
        <v>19</v>
      </c>
      <c r="D63" s="7" t="s">
        <v>5</v>
      </c>
      <c r="E63" s="4" t="s">
        <v>6</v>
      </c>
      <c r="F63" s="4" t="s">
        <v>7</v>
      </c>
      <c r="G63" s="4" t="s">
        <v>8</v>
      </c>
      <c r="H63" s="4" t="s">
        <v>9</v>
      </c>
      <c r="I63" s="4" t="s">
        <v>10</v>
      </c>
      <c r="J63" s="4" t="s">
        <v>11</v>
      </c>
      <c r="K63" s="4" t="s">
        <v>12</v>
      </c>
      <c r="L63" s="6" t="s">
        <v>13</v>
      </c>
      <c r="M63" s="84"/>
      <c r="N63" s="62"/>
    </row>
    <row r="64" spans="1:14" ht="15" customHeight="1" x14ac:dyDescent="0.3">
      <c r="A64" s="76">
        <v>41900</v>
      </c>
      <c r="B64" s="5" t="s">
        <v>14</v>
      </c>
      <c r="C64" s="4"/>
      <c r="D64" s="4"/>
      <c r="E64" s="4"/>
      <c r="F64" s="4"/>
      <c r="G64" s="4"/>
      <c r="H64" s="4"/>
      <c r="I64" s="4"/>
      <c r="J64" s="4"/>
      <c r="K64" s="4"/>
      <c r="L64" s="6"/>
      <c r="M64" s="44">
        <f>C64*1+D64*5+E64*1+F64*1.5+G64*1.5+H64*0.5+I64*2.5+J64*5+K64*1.5+L64*2</f>
        <v>0</v>
      </c>
      <c r="N64" s="63">
        <f>SUM(M64:M68)</f>
        <v>0</v>
      </c>
    </row>
    <row r="65" spans="1:14" ht="28.8" x14ac:dyDescent="0.3">
      <c r="A65" s="77"/>
      <c r="B65" s="5" t="s">
        <v>20</v>
      </c>
      <c r="C65" s="4"/>
      <c r="D65" s="4"/>
      <c r="E65" s="17"/>
      <c r="F65" s="4"/>
      <c r="G65" s="4"/>
      <c r="H65" s="4"/>
      <c r="I65" s="4"/>
      <c r="J65" s="4"/>
      <c r="K65" s="4"/>
      <c r="L65" s="6"/>
      <c r="M65" s="44">
        <f>C65*3+D65*10+E65*3+F65*1+G65*0+H65*0+I65*1+J65*0+K65*0+L65*0</f>
        <v>0</v>
      </c>
      <c r="N65" s="64"/>
    </row>
    <row r="66" spans="1:14" x14ac:dyDescent="0.3">
      <c r="A66" s="77"/>
      <c r="B66" s="5" t="s">
        <v>37</v>
      </c>
      <c r="C66" s="4"/>
      <c r="D66" s="4"/>
      <c r="E66" s="4"/>
      <c r="F66" s="4"/>
      <c r="G66" s="4"/>
      <c r="H66" s="4"/>
      <c r="I66" s="4"/>
      <c r="J66" s="4"/>
      <c r="K66" s="4"/>
      <c r="L66" s="6"/>
      <c r="M66" s="8">
        <f>C66*15+D66*25+E66*15+F66*0+G66*5+H66*15+I66*0+J66*0+K66*0+L66*0</f>
        <v>0</v>
      </c>
      <c r="N66" s="64"/>
    </row>
    <row r="67" spans="1:14" x14ac:dyDescent="0.3">
      <c r="A67" s="77"/>
      <c r="B67" s="66" t="s">
        <v>17</v>
      </c>
      <c r="C67" s="68"/>
      <c r="D67" s="69"/>
      <c r="E67" s="69"/>
      <c r="F67" s="69"/>
      <c r="G67" s="69"/>
      <c r="H67" s="69"/>
      <c r="I67" s="69"/>
      <c r="J67" s="69"/>
      <c r="K67" s="69"/>
      <c r="L67" s="70"/>
      <c r="M67" s="71"/>
      <c r="N67" s="64"/>
    </row>
    <row r="68" spans="1:14" ht="15" thickBot="1" x14ac:dyDescent="0.35">
      <c r="A68" s="78"/>
      <c r="B68" s="67"/>
      <c r="C68" s="73"/>
      <c r="D68" s="74"/>
      <c r="E68" s="74"/>
      <c r="F68" s="74"/>
      <c r="G68" s="74"/>
      <c r="H68" s="74"/>
      <c r="I68" s="74"/>
      <c r="J68" s="74"/>
      <c r="K68" s="74"/>
      <c r="L68" s="75"/>
      <c r="M68" s="72"/>
      <c r="N68" s="65"/>
    </row>
    <row r="71" spans="1:14" ht="15" thickBot="1" x14ac:dyDescent="0.35"/>
    <row r="72" spans="1:14" ht="18.75" customHeight="1" x14ac:dyDescent="0.35">
      <c r="A72" s="79" t="s">
        <v>1</v>
      </c>
      <c r="B72" s="81" t="s">
        <v>2</v>
      </c>
      <c r="C72" s="58" t="s">
        <v>3</v>
      </c>
      <c r="D72" s="59"/>
      <c r="E72" s="59"/>
      <c r="F72" s="59"/>
      <c r="G72" s="59"/>
      <c r="H72" s="59"/>
      <c r="I72" s="59"/>
      <c r="J72" s="59"/>
      <c r="K72" s="59"/>
      <c r="L72" s="60"/>
      <c r="M72" s="83" t="s">
        <v>4</v>
      </c>
      <c r="N72" s="61" t="s">
        <v>35</v>
      </c>
    </row>
    <row r="73" spans="1:14" ht="72" x14ac:dyDescent="0.3">
      <c r="A73" s="80"/>
      <c r="B73" s="82"/>
      <c r="C73" s="7" t="s">
        <v>19</v>
      </c>
      <c r="D73" s="7" t="s">
        <v>5</v>
      </c>
      <c r="E73" s="4" t="s">
        <v>6</v>
      </c>
      <c r="F73" s="4" t="s">
        <v>7</v>
      </c>
      <c r="G73" s="4" t="s">
        <v>8</v>
      </c>
      <c r="H73" s="4" t="s">
        <v>9</v>
      </c>
      <c r="I73" s="4" t="s">
        <v>10</v>
      </c>
      <c r="J73" s="4" t="s">
        <v>11</v>
      </c>
      <c r="K73" s="4" t="s">
        <v>12</v>
      </c>
      <c r="L73" s="6" t="s">
        <v>13</v>
      </c>
      <c r="M73" s="84"/>
      <c r="N73" s="62"/>
    </row>
    <row r="74" spans="1:14" ht="15" customHeight="1" x14ac:dyDescent="0.3">
      <c r="A74" s="76">
        <v>41901</v>
      </c>
      <c r="B74" s="5" t="s">
        <v>14</v>
      </c>
      <c r="C74" s="4"/>
      <c r="D74" s="4"/>
      <c r="E74" s="4"/>
      <c r="F74" s="4"/>
      <c r="G74" s="4"/>
      <c r="H74" s="4"/>
      <c r="I74" s="4"/>
      <c r="J74" s="4"/>
      <c r="K74" s="4"/>
      <c r="L74" s="6"/>
      <c r="M74" s="44">
        <f>C74*1+D74*5+E74*1+F74*1.5+G74*1.5+H74*0.5+I74*2.5+J74*5+K74*1.5+L74*2</f>
        <v>0</v>
      </c>
      <c r="N74" s="63">
        <f>SUM(M74:M78)</f>
        <v>0</v>
      </c>
    </row>
    <row r="75" spans="1:14" ht="28.8" x14ac:dyDescent="0.3">
      <c r="A75" s="77"/>
      <c r="B75" s="5" t="s">
        <v>20</v>
      </c>
      <c r="C75" s="4"/>
      <c r="D75" s="4"/>
      <c r="E75" s="17"/>
      <c r="F75" s="4"/>
      <c r="G75" s="4"/>
      <c r="H75" s="4"/>
      <c r="I75" s="4"/>
      <c r="J75" s="4"/>
      <c r="K75" s="4"/>
      <c r="L75" s="6"/>
      <c r="M75" s="44">
        <f>C75*3+D75*10+E75*3+F75*1+G75*0+H75*0+I75*1+J75*0+K75*0+L75*0</f>
        <v>0</v>
      </c>
      <c r="N75" s="64"/>
    </row>
    <row r="76" spans="1:14" x14ac:dyDescent="0.3">
      <c r="A76" s="77"/>
      <c r="B76" s="5" t="s">
        <v>37</v>
      </c>
      <c r="C76" s="4"/>
      <c r="D76" s="4"/>
      <c r="E76" s="4"/>
      <c r="F76" s="4"/>
      <c r="G76" s="4"/>
      <c r="H76" s="4"/>
      <c r="I76" s="4"/>
      <c r="J76" s="4"/>
      <c r="K76" s="4"/>
      <c r="L76" s="6"/>
      <c r="M76" s="8">
        <f>C76*15+D76*25+E76*15+F76*0+G76*5+H76*15+I76*0+J76*0+K76*0+L76*0</f>
        <v>0</v>
      </c>
      <c r="N76" s="64"/>
    </row>
    <row r="77" spans="1:14" x14ac:dyDescent="0.3">
      <c r="A77" s="77"/>
      <c r="B77" s="66" t="s">
        <v>17</v>
      </c>
      <c r="C77" s="68"/>
      <c r="D77" s="69"/>
      <c r="E77" s="69"/>
      <c r="F77" s="69"/>
      <c r="G77" s="69"/>
      <c r="H77" s="69"/>
      <c r="I77" s="69"/>
      <c r="J77" s="69"/>
      <c r="K77" s="69"/>
      <c r="L77" s="70"/>
      <c r="M77" s="71"/>
      <c r="N77" s="64"/>
    </row>
    <row r="78" spans="1:14" ht="15" customHeight="1" thickBot="1" x14ac:dyDescent="0.35">
      <c r="A78" s="78"/>
      <c r="B78" s="67"/>
      <c r="C78" s="73"/>
      <c r="D78" s="74"/>
      <c r="E78" s="74"/>
      <c r="F78" s="74"/>
      <c r="G78" s="74"/>
      <c r="H78" s="74"/>
      <c r="I78" s="74"/>
      <c r="J78" s="74"/>
      <c r="K78" s="74"/>
      <c r="L78" s="75"/>
      <c r="M78" s="72"/>
      <c r="N78" s="65"/>
    </row>
    <row r="79" spans="1:14" ht="18.75" customHeight="1" x14ac:dyDescent="0.35">
      <c r="A79" s="79" t="s">
        <v>1</v>
      </c>
      <c r="B79" s="81" t="s">
        <v>2</v>
      </c>
      <c r="C79" s="58" t="s">
        <v>3</v>
      </c>
      <c r="D79" s="59"/>
      <c r="E79" s="59"/>
      <c r="F79" s="59"/>
      <c r="G79" s="59"/>
      <c r="H79" s="59"/>
      <c r="I79" s="59"/>
      <c r="J79" s="59"/>
      <c r="K79" s="59"/>
      <c r="L79" s="60"/>
      <c r="M79" s="83" t="s">
        <v>4</v>
      </c>
      <c r="N79" s="61" t="s">
        <v>35</v>
      </c>
    </row>
    <row r="80" spans="1:14" ht="72" x14ac:dyDescent="0.3">
      <c r="A80" s="80"/>
      <c r="B80" s="82"/>
      <c r="C80" s="7" t="s">
        <v>19</v>
      </c>
      <c r="D80" s="7" t="s">
        <v>5</v>
      </c>
      <c r="E80" s="4" t="s">
        <v>6</v>
      </c>
      <c r="F80" s="4" t="s">
        <v>7</v>
      </c>
      <c r="G80" s="4" t="s">
        <v>8</v>
      </c>
      <c r="H80" s="4" t="s">
        <v>9</v>
      </c>
      <c r="I80" s="4" t="s">
        <v>10</v>
      </c>
      <c r="J80" s="4" t="s">
        <v>11</v>
      </c>
      <c r="K80" s="4" t="s">
        <v>12</v>
      </c>
      <c r="L80" s="6" t="s">
        <v>13</v>
      </c>
      <c r="M80" s="84"/>
      <c r="N80" s="62"/>
    </row>
    <row r="81" spans="1:14" ht="15" customHeight="1" x14ac:dyDescent="0.3">
      <c r="A81" s="76">
        <v>41904</v>
      </c>
      <c r="B81" s="5" t="s">
        <v>14</v>
      </c>
      <c r="C81" s="4"/>
      <c r="D81" s="4"/>
      <c r="E81" s="4"/>
      <c r="F81" s="4"/>
      <c r="G81" s="4"/>
      <c r="H81" s="4"/>
      <c r="I81" s="4"/>
      <c r="J81" s="4"/>
      <c r="K81" s="4"/>
      <c r="L81" s="6"/>
      <c r="M81" s="44">
        <f>C81*1+D81*5+E81*1+F81*1.5+G81*1.5+H81*0.5+I81*2.5+J81*5+K81*1.5+L81*2</f>
        <v>0</v>
      </c>
      <c r="N81" s="63">
        <f>SUM(M81:M85)</f>
        <v>0</v>
      </c>
    </row>
    <row r="82" spans="1:14" ht="28.8" x14ac:dyDescent="0.3">
      <c r="A82" s="77"/>
      <c r="B82" s="5" t="s">
        <v>20</v>
      </c>
      <c r="C82" s="4"/>
      <c r="D82" s="4"/>
      <c r="E82" s="17"/>
      <c r="F82" s="4"/>
      <c r="G82" s="4"/>
      <c r="H82" s="4"/>
      <c r="I82" s="4"/>
      <c r="J82" s="4"/>
      <c r="K82" s="4"/>
      <c r="L82" s="6"/>
      <c r="M82" s="44">
        <f>C82*3+D82*10+E82*3+F82*1+G82*0+H82*0+I82*1+J82*0+K82*0+L82*0</f>
        <v>0</v>
      </c>
      <c r="N82" s="64"/>
    </row>
    <row r="83" spans="1:14" x14ac:dyDescent="0.3">
      <c r="A83" s="77"/>
      <c r="B83" s="5" t="s">
        <v>37</v>
      </c>
      <c r="C83" s="4"/>
      <c r="D83" s="4"/>
      <c r="E83" s="4"/>
      <c r="F83" s="4"/>
      <c r="G83" s="4"/>
      <c r="H83" s="4"/>
      <c r="I83" s="4"/>
      <c r="J83" s="4"/>
      <c r="K83" s="4"/>
      <c r="L83" s="6"/>
      <c r="M83" s="8">
        <f>C83*15+D83*25+E83*15+F83*0+G83*5+H83*15+I83*0+J83*0+K83*0+L83*0</f>
        <v>0</v>
      </c>
      <c r="N83" s="64"/>
    </row>
    <row r="84" spans="1:14" x14ac:dyDescent="0.3">
      <c r="A84" s="77"/>
      <c r="B84" s="66" t="s">
        <v>17</v>
      </c>
      <c r="C84" s="68"/>
      <c r="D84" s="69"/>
      <c r="E84" s="69"/>
      <c r="F84" s="69"/>
      <c r="G84" s="69"/>
      <c r="H84" s="69"/>
      <c r="I84" s="69"/>
      <c r="J84" s="69"/>
      <c r="K84" s="69"/>
      <c r="L84" s="70"/>
      <c r="M84" s="71"/>
      <c r="N84" s="64"/>
    </row>
    <row r="85" spans="1:14" ht="15" thickBot="1" x14ac:dyDescent="0.35">
      <c r="A85" s="78"/>
      <c r="B85" s="67"/>
      <c r="C85" s="73"/>
      <c r="D85" s="74"/>
      <c r="E85" s="74"/>
      <c r="F85" s="74"/>
      <c r="G85" s="74"/>
      <c r="H85" s="74"/>
      <c r="I85" s="74"/>
      <c r="J85" s="74"/>
      <c r="K85" s="74"/>
      <c r="L85" s="75"/>
      <c r="M85" s="72"/>
      <c r="N85" s="65"/>
    </row>
    <row r="86" spans="1:14" ht="18.75" customHeight="1" x14ac:dyDescent="0.35">
      <c r="A86" s="79" t="s">
        <v>1</v>
      </c>
      <c r="B86" s="81" t="s">
        <v>2</v>
      </c>
      <c r="C86" s="58" t="s">
        <v>3</v>
      </c>
      <c r="D86" s="59"/>
      <c r="E86" s="59"/>
      <c r="F86" s="59"/>
      <c r="G86" s="59"/>
      <c r="H86" s="59"/>
      <c r="I86" s="59"/>
      <c r="J86" s="59"/>
      <c r="K86" s="59"/>
      <c r="L86" s="60"/>
      <c r="M86" s="83" t="s">
        <v>4</v>
      </c>
      <c r="N86" s="61" t="s">
        <v>35</v>
      </c>
    </row>
    <row r="87" spans="1:14" ht="72" x14ac:dyDescent="0.3">
      <c r="A87" s="80"/>
      <c r="B87" s="82"/>
      <c r="C87" s="7" t="s">
        <v>19</v>
      </c>
      <c r="D87" s="7" t="s">
        <v>5</v>
      </c>
      <c r="E87" s="4" t="s">
        <v>6</v>
      </c>
      <c r="F87" s="4" t="s">
        <v>7</v>
      </c>
      <c r="G87" s="4" t="s">
        <v>8</v>
      </c>
      <c r="H87" s="4" t="s">
        <v>9</v>
      </c>
      <c r="I87" s="4" t="s">
        <v>10</v>
      </c>
      <c r="J87" s="4" t="s">
        <v>11</v>
      </c>
      <c r="K87" s="4" t="s">
        <v>12</v>
      </c>
      <c r="L87" s="6" t="s">
        <v>13</v>
      </c>
      <c r="M87" s="84"/>
      <c r="N87" s="62"/>
    </row>
    <row r="88" spans="1:14" ht="15" customHeight="1" x14ac:dyDescent="0.3">
      <c r="A88" s="76">
        <v>41905</v>
      </c>
      <c r="B88" s="5" t="s">
        <v>14</v>
      </c>
      <c r="C88" s="4"/>
      <c r="D88" s="4"/>
      <c r="E88" s="4"/>
      <c r="F88" s="4"/>
      <c r="G88" s="4"/>
      <c r="H88" s="4"/>
      <c r="I88" s="4"/>
      <c r="J88" s="4"/>
      <c r="K88" s="4"/>
      <c r="L88" s="6"/>
      <c r="M88" s="44">
        <f>C88*1+D88*5+E88*1+F88*1.5+G88*1.5+H88*0.5+I88*2.5+J88*5+K88*1.5+L88*2</f>
        <v>0</v>
      </c>
      <c r="N88" s="63">
        <f>SUM(M88:M92)</f>
        <v>0</v>
      </c>
    </row>
    <row r="89" spans="1:14" ht="28.8" x14ac:dyDescent="0.3">
      <c r="A89" s="77"/>
      <c r="B89" s="5" t="s">
        <v>20</v>
      </c>
      <c r="C89" s="4"/>
      <c r="D89" s="4"/>
      <c r="E89" s="17"/>
      <c r="F89" s="4"/>
      <c r="G89" s="4"/>
      <c r="H89" s="4"/>
      <c r="I89" s="4"/>
      <c r="J89" s="4"/>
      <c r="K89" s="4"/>
      <c r="L89" s="6"/>
      <c r="M89" s="44">
        <f>C89*3+D89*10+E89*3+F89*1+G89*0+H89*0+I89*1+J89*0+K89*0+L89*0</f>
        <v>0</v>
      </c>
      <c r="N89" s="64"/>
    </row>
    <row r="90" spans="1:14" x14ac:dyDescent="0.3">
      <c r="A90" s="77"/>
      <c r="B90" s="5" t="s">
        <v>37</v>
      </c>
      <c r="C90" s="4"/>
      <c r="D90" s="4"/>
      <c r="E90" s="4"/>
      <c r="F90" s="4"/>
      <c r="G90" s="4"/>
      <c r="H90" s="4"/>
      <c r="I90" s="4"/>
      <c r="J90" s="4"/>
      <c r="K90" s="4"/>
      <c r="L90" s="6"/>
      <c r="M90" s="8">
        <f>C90*15+D90*25+E90*15+F90*0+G90*5+H90*15+I90*0+J90*0+K90*0+L90*0</f>
        <v>0</v>
      </c>
      <c r="N90" s="64"/>
    </row>
    <row r="91" spans="1:14" x14ac:dyDescent="0.3">
      <c r="A91" s="77"/>
      <c r="B91" s="66" t="s">
        <v>17</v>
      </c>
      <c r="C91" s="68"/>
      <c r="D91" s="69"/>
      <c r="E91" s="69"/>
      <c r="F91" s="69"/>
      <c r="G91" s="69"/>
      <c r="H91" s="69"/>
      <c r="I91" s="69"/>
      <c r="J91" s="69"/>
      <c r="K91" s="69"/>
      <c r="L91" s="70"/>
      <c r="M91" s="71"/>
      <c r="N91" s="64"/>
    </row>
    <row r="92" spans="1:14" ht="15" thickBot="1" x14ac:dyDescent="0.35">
      <c r="A92" s="78"/>
      <c r="B92" s="67"/>
      <c r="C92" s="73"/>
      <c r="D92" s="74"/>
      <c r="E92" s="74"/>
      <c r="F92" s="74"/>
      <c r="G92" s="74"/>
      <c r="H92" s="74"/>
      <c r="I92" s="74"/>
      <c r="J92" s="74"/>
      <c r="K92" s="74"/>
      <c r="L92" s="75"/>
      <c r="M92" s="72"/>
      <c r="N92" s="65"/>
    </row>
    <row r="95" spans="1:14" ht="15" thickBot="1" x14ac:dyDescent="0.35"/>
    <row r="96" spans="1:14" ht="18.75" customHeight="1" x14ac:dyDescent="0.35">
      <c r="A96" s="79" t="s">
        <v>1</v>
      </c>
      <c r="B96" s="81" t="s">
        <v>2</v>
      </c>
      <c r="C96" s="58" t="s">
        <v>3</v>
      </c>
      <c r="D96" s="59"/>
      <c r="E96" s="59"/>
      <c r="F96" s="59"/>
      <c r="G96" s="59"/>
      <c r="H96" s="59"/>
      <c r="I96" s="59"/>
      <c r="J96" s="59"/>
      <c r="K96" s="59"/>
      <c r="L96" s="60"/>
      <c r="M96" s="83" t="s">
        <v>4</v>
      </c>
      <c r="N96" s="61" t="s">
        <v>35</v>
      </c>
    </row>
    <row r="97" spans="1:14" ht="72" x14ac:dyDescent="0.3">
      <c r="A97" s="80"/>
      <c r="B97" s="82"/>
      <c r="C97" s="7" t="s">
        <v>19</v>
      </c>
      <c r="D97" s="7" t="s">
        <v>5</v>
      </c>
      <c r="E97" s="4" t="s">
        <v>6</v>
      </c>
      <c r="F97" s="4" t="s">
        <v>7</v>
      </c>
      <c r="G97" s="4" t="s">
        <v>8</v>
      </c>
      <c r="H97" s="4" t="s">
        <v>9</v>
      </c>
      <c r="I97" s="4" t="s">
        <v>10</v>
      </c>
      <c r="J97" s="4" t="s">
        <v>11</v>
      </c>
      <c r="K97" s="4" t="s">
        <v>12</v>
      </c>
      <c r="L97" s="6" t="s">
        <v>13</v>
      </c>
      <c r="M97" s="84"/>
      <c r="N97" s="62"/>
    </row>
    <row r="98" spans="1:14" ht="15" customHeight="1" x14ac:dyDescent="0.3">
      <c r="A98" s="76">
        <v>41908</v>
      </c>
      <c r="B98" s="5" t="s">
        <v>14</v>
      </c>
      <c r="C98" s="4"/>
      <c r="D98" s="4"/>
      <c r="E98" s="4"/>
      <c r="F98" s="4"/>
      <c r="G98" s="4"/>
      <c r="H98" s="4"/>
      <c r="I98" s="4"/>
      <c r="J98" s="4"/>
      <c r="K98" s="4"/>
      <c r="L98" s="6"/>
      <c r="M98" s="44">
        <f>C98*1+D98*5+E98*1+F98*1.5+G98*1.5+H98*0.5+I98*2.5+J98*5+K98*1.5+L98*2</f>
        <v>0</v>
      </c>
      <c r="N98" s="63">
        <f>SUM(M98:M102)</f>
        <v>0</v>
      </c>
    </row>
    <row r="99" spans="1:14" ht="28.8" x14ac:dyDescent="0.3">
      <c r="A99" s="77"/>
      <c r="B99" s="5" t="s">
        <v>20</v>
      </c>
      <c r="C99" s="4"/>
      <c r="D99" s="4"/>
      <c r="E99" s="17"/>
      <c r="F99" s="4"/>
      <c r="G99" s="4"/>
      <c r="H99" s="4"/>
      <c r="I99" s="4"/>
      <c r="J99" s="4"/>
      <c r="K99" s="4"/>
      <c r="L99" s="6"/>
      <c r="M99" s="44">
        <f>C99*3+D99*10+E99*3+F99*1+G99*0+H99*0+I99*1+J99*0+K99*0+L99*0</f>
        <v>0</v>
      </c>
      <c r="N99" s="64"/>
    </row>
    <row r="100" spans="1:14" x14ac:dyDescent="0.3">
      <c r="A100" s="77"/>
      <c r="B100" s="5" t="s">
        <v>37</v>
      </c>
      <c r="C100" s="4"/>
      <c r="D100" s="4"/>
      <c r="E100" s="4"/>
      <c r="F100" s="4"/>
      <c r="G100" s="4"/>
      <c r="H100" s="4"/>
      <c r="I100" s="4"/>
      <c r="J100" s="4"/>
      <c r="K100" s="4"/>
      <c r="L100" s="6"/>
      <c r="M100" s="8">
        <f>C100*15+D100*25+E100*15+F100*0+G100*5+H100*15+I100*0+J100*0+K100*0+L100*0</f>
        <v>0</v>
      </c>
      <c r="N100" s="64"/>
    </row>
    <row r="101" spans="1:14" x14ac:dyDescent="0.3">
      <c r="A101" s="77"/>
      <c r="B101" s="66" t="s">
        <v>17</v>
      </c>
      <c r="C101" s="68"/>
      <c r="D101" s="69"/>
      <c r="E101" s="69"/>
      <c r="F101" s="69"/>
      <c r="G101" s="69"/>
      <c r="H101" s="69"/>
      <c r="I101" s="69"/>
      <c r="J101" s="69"/>
      <c r="K101" s="69"/>
      <c r="L101" s="70"/>
      <c r="M101" s="71"/>
      <c r="N101" s="64"/>
    </row>
    <row r="102" spans="1:14" ht="15" thickBot="1" x14ac:dyDescent="0.35">
      <c r="A102" s="78"/>
      <c r="B102" s="67"/>
      <c r="C102" s="73"/>
      <c r="D102" s="74"/>
      <c r="E102" s="74"/>
      <c r="F102" s="74"/>
      <c r="G102" s="74"/>
      <c r="H102" s="74"/>
      <c r="I102" s="74"/>
      <c r="J102" s="74"/>
      <c r="K102" s="74"/>
      <c r="L102" s="75"/>
      <c r="M102" s="72"/>
      <c r="N102" s="65"/>
    </row>
    <row r="103" spans="1:14" ht="18.75" customHeight="1" x14ac:dyDescent="0.35">
      <c r="A103" s="79" t="s">
        <v>1</v>
      </c>
      <c r="B103" s="81" t="s">
        <v>2</v>
      </c>
      <c r="C103" s="58" t="s">
        <v>3</v>
      </c>
      <c r="D103" s="59"/>
      <c r="E103" s="59"/>
      <c r="F103" s="59"/>
      <c r="G103" s="59"/>
      <c r="H103" s="59"/>
      <c r="I103" s="59"/>
      <c r="J103" s="59"/>
      <c r="K103" s="59"/>
      <c r="L103" s="60"/>
      <c r="M103" s="83" t="s">
        <v>4</v>
      </c>
      <c r="N103" s="61" t="s">
        <v>35</v>
      </c>
    </row>
    <row r="104" spans="1:14" ht="72" x14ac:dyDescent="0.3">
      <c r="A104" s="80"/>
      <c r="B104" s="82"/>
      <c r="C104" s="7" t="s">
        <v>19</v>
      </c>
      <c r="D104" s="7" t="s">
        <v>5</v>
      </c>
      <c r="E104" s="4" t="s">
        <v>6</v>
      </c>
      <c r="F104" s="4" t="s">
        <v>7</v>
      </c>
      <c r="G104" s="4" t="s">
        <v>8</v>
      </c>
      <c r="H104" s="4" t="s">
        <v>9</v>
      </c>
      <c r="I104" s="4" t="s">
        <v>10</v>
      </c>
      <c r="J104" s="4" t="s">
        <v>11</v>
      </c>
      <c r="K104" s="4" t="s">
        <v>12</v>
      </c>
      <c r="L104" s="6" t="s">
        <v>13</v>
      </c>
      <c r="M104" s="84"/>
      <c r="N104" s="62"/>
    </row>
    <row r="105" spans="1:14" ht="15" customHeight="1" x14ac:dyDescent="0.3">
      <c r="A105" s="76">
        <v>41909</v>
      </c>
      <c r="B105" s="5" t="s">
        <v>14</v>
      </c>
      <c r="C105" s="4"/>
      <c r="D105" s="4"/>
      <c r="E105" s="4"/>
      <c r="F105" s="4"/>
      <c r="G105" s="4"/>
      <c r="H105" s="4"/>
      <c r="I105" s="4"/>
      <c r="J105" s="4"/>
      <c r="K105" s="4"/>
      <c r="L105" s="6"/>
      <c r="M105" s="44">
        <f>C105*1+D105*5+E105*1+F105*1.5+G105*1.5+H105*0.5+I105*2.5+J105*5+K105*1.5+L105*2</f>
        <v>0</v>
      </c>
      <c r="N105" s="63">
        <f>SUM(M105:M109)</f>
        <v>0</v>
      </c>
    </row>
    <row r="106" spans="1:14" ht="28.8" x14ac:dyDescent="0.3">
      <c r="A106" s="77"/>
      <c r="B106" s="5" t="s">
        <v>20</v>
      </c>
      <c r="C106" s="4"/>
      <c r="D106" s="4"/>
      <c r="E106" s="17"/>
      <c r="F106" s="4"/>
      <c r="G106" s="4"/>
      <c r="H106" s="4"/>
      <c r="I106" s="4"/>
      <c r="J106" s="4"/>
      <c r="K106" s="4"/>
      <c r="L106" s="6"/>
      <c r="M106" s="44">
        <f>C106*3+D106*10+E106*3+F106*1+G106*0+H106*0+I106*1+J106*0+K106*0+L106*0</f>
        <v>0</v>
      </c>
      <c r="N106" s="64"/>
    </row>
    <row r="107" spans="1:14" x14ac:dyDescent="0.3">
      <c r="A107" s="77"/>
      <c r="B107" s="5" t="s">
        <v>37</v>
      </c>
      <c r="C107" s="4"/>
      <c r="D107" s="4"/>
      <c r="E107" s="4"/>
      <c r="F107" s="4"/>
      <c r="G107" s="4"/>
      <c r="H107" s="4"/>
      <c r="I107" s="4"/>
      <c r="J107" s="4"/>
      <c r="K107" s="4"/>
      <c r="L107" s="6"/>
      <c r="M107" s="8">
        <f>C107*15+D107*25+E107*15+F107*0+G107*5+H107*15+I107*0+J107*0+K107*0+L107*0</f>
        <v>0</v>
      </c>
      <c r="N107" s="64"/>
    </row>
    <row r="108" spans="1:14" x14ac:dyDescent="0.3">
      <c r="A108" s="77"/>
      <c r="B108" s="66" t="s">
        <v>17</v>
      </c>
      <c r="C108" s="68"/>
      <c r="D108" s="69"/>
      <c r="E108" s="69"/>
      <c r="F108" s="69"/>
      <c r="G108" s="69"/>
      <c r="H108" s="69"/>
      <c r="I108" s="69"/>
      <c r="J108" s="69"/>
      <c r="K108" s="69"/>
      <c r="L108" s="70"/>
      <c r="M108" s="71"/>
      <c r="N108" s="64"/>
    </row>
    <row r="109" spans="1:14" ht="15" thickBot="1" x14ac:dyDescent="0.35">
      <c r="A109" s="78"/>
      <c r="B109" s="67"/>
      <c r="C109" s="73"/>
      <c r="D109" s="74"/>
      <c r="E109" s="74"/>
      <c r="F109" s="74"/>
      <c r="G109" s="74"/>
      <c r="H109" s="74"/>
      <c r="I109" s="74"/>
      <c r="J109" s="74"/>
      <c r="K109" s="74"/>
      <c r="L109" s="75"/>
      <c r="M109" s="72"/>
      <c r="N109" s="65"/>
    </row>
    <row r="110" spans="1:14" ht="18.75" customHeight="1" x14ac:dyDescent="0.35">
      <c r="A110" s="79" t="s">
        <v>1</v>
      </c>
      <c r="B110" s="81" t="s">
        <v>2</v>
      </c>
      <c r="C110" s="58" t="s">
        <v>3</v>
      </c>
      <c r="D110" s="59"/>
      <c r="E110" s="59"/>
      <c r="F110" s="59"/>
      <c r="G110" s="59"/>
      <c r="H110" s="59"/>
      <c r="I110" s="59"/>
      <c r="J110" s="59"/>
      <c r="K110" s="59"/>
      <c r="L110" s="60"/>
      <c r="M110" s="83" t="s">
        <v>4</v>
      </c>
      <c r="N110" s="61" t="s">
        <v>35</v>
      </c>
    </row>
    <row r="111" spans="1:14" ht="72" x14ac:dyDescent="0.3">
      <c r="A111" s="80"/>
      <c r="B111" s="82"/>
      <c r="C111" s="7" t="s">
        <v>19</v>
      </c>
      <c r="D111" s="7" t="s">
        <v>5</v>
      </c>
      <c r="E111" s="4" t="s">
        <v>6</v>
      </c>
      <c r="F111" s="4" t="s">
        <v>7</v>
      </c>
      <c r="G111" s="4" t="s">
        <v>8</v>
      </c>
      <c r="H111" s="4" t="s">
        <v>9</v>
      </c>
      <c r="I111" s="4" t="s">
        <v>10</v>
      </c>
      <c r="J111" s="4" t="s">
        <v>11</v>
      </c>
      <c r="K111" s="4" t="s">
        <v>12</v>
      </c>
      <c r="L111" s="6" t="s">
        <v>13</v>
      </c>
      <c r="M111" s="84"/>
      <c r="N111" s="62"/>
    </row>
    <row r="112" spans="1:14" ht="15" customHeight="1" x14ac:dyDescent="0.3">
      <c r="A112" s="76">
        <v>41912</v>
      </c>
      <c r="B112" s="5" t="s">
        <v>14</v>
      </c>
      <c r="C112" s="4"/>
      <c r="D112" s="4"/>
      <c r="E112" s="4"/>
      <c r="F112" s="4"/>
      <c r="G112" s="4"/>
      <c r="H112" s="4"/>
      <c r="I112" s="4"/>
      <c r="J112" s="4"/>
      <c r="K112" s="4"/>
      <c r="L112" s="6"/>
      <c r="M112" s="44">
        <f>C112*1+D112*5+E112*1+F112*1.5+G112*1.5+H112*0.5+I112*2.5+J112*5+K112*1.5+L112*2</f>
        <v>0</v>
      </c>
      <c r="N112" s="63">
        <f>SUM(M112:M116)</f>
        <v>0</v>
      </c>
    </row>
    <row r="113" spans="1:14" ht="28.8" x14ac:dyDescent="0.3">
      <c r="A113" s="77"/>
      <c r="B113" s="5" t="s">
        <v>20</v>
      </c>
      <c r="C113" s="4"/>
      <c r="D113" s="4"/>
      <c r="E113" s="17"/>
      <c r="F113" s="4"/>
      <c r="G113" s="4"/>
      <c r="H113" s="4"/>
      <c r="I113" s="4"/>
      <c r="J113" s="4"/>
      <c r="K113" s="4"/>
      <c r="L113" s="6"/>
      <c r="M113" s="44">
        <f>C113*3+D113*10+E113*3+F113*1+G113*0+H113*0+I113*1+J113*0+K113*0+L113*0</f>
        <v>0</v>
      </c>
      <c r="N113" s="64"/>
    </row>
    <row r="114" spans="1:14" x14ac:dyDescent="0.3">
      <c r="A114" s="77"/>
      <c r="B114" s="5" t="s">
        <v>37</v>
      </c>
      <c r="C114" s="4"/>
      <c r="D114" s="4"/>
      <c r="E114" s="4"/>
      <c r="F114" s="4"/>
      <c r="G114" s="4"/>
      <c r="H114" s="4"/>
      <c r="I114" s="4"/>
      <c r="J114" s="4"/>
      <c r="K114" s="4"/>
      <c r="L114" s="6"/>
      <c r="M114" s="8">
        <f>C114*15+D114*25+E114*15+F114*0+G114*5+H114*15+I114*0+J114*0+K114*0+L114*0</f>
        <v>0</v>
      </c>
      <c r="N114" s="64"/>
    </row>
    <row r="115" spans="1:14" x14ac:dyDescent="0.3">
      <c r="A115" s="77"/>
      <c r="B115" s="66" t="s">
        <v>17</v>
      </c>
      <c r="C115" s="68"/>
      <c r="D115" s="69"/>
      <c r="E115" s="69"/>
      <c r="F115" s="69"/>
      <c r="G115" s="69"/>
      <c r="H115" s="69"/>
      <c r="I115" s="69"/>
      <c r="J115" s="69"/>
      <c r="K115" s="69"/>
      <c r="L115" s="70"/>
      <c r="M115" s="71"/>
      <c r="N115" s="64"/>
    </row>
    <row r="116" spans="1:14" ht="15" thickBot="1" x14ac:dyDescent="0.35">
      <c r="A116" s="78"/>
      <c r="B116" s="67"/>
      <c r="C116" s="73"/>
      <c r="D116" s="74"/>
      <c r="E116" s="74"/>
      <c r="F116" s="74"/>
      <c r="G116" s="74"/>
      <c r="H116" s="74"/>
      <c r="I116" s="74"/>
      <c r="J116" s="74"/>
      <c r="K116" s="74"/>
      <c r="L116" s="75"/>
      <c r="M116" s="72"/>
      <c r="N116" s="65"/>
    </row>
    <row r="119" spans="1:14" ht="15" thickBot="1" x14ac:dyDescent="0.35"/>
    <row r="120" spans="1:14" ht="18.75" customHeight="1" x14ac:dyDescent="0.35">
      <c r="A120" s="79" t="s">
        <v>1</v>
      </c>
      <c r="B120" s="81" t="s">
        <v>2</v>
      </c>
      <c r="C120" s="58" t="s">
        <v>3</v>
      </c>
      <c r="D120" s="59"/>
      <c r="E120" s="59"/>
      <c r="F120" s="59"/>
      <c r="G120" s="59"/>
      <c r="H120" s="59"/>
      <c r="I120" s="59"/>
      <c r="J120" s="59"/>
      <c r="K120" s="59"/>
      <c r="L120" s="60"/>
      <c r="M120" s="83" t="s">
        <v>4</v>
      </c>
      <c r="N120" s="61" t="s">
        <v>35</v>
      </c>
    </row>
    <row r="121" spans="1:14" ht="72" x14ac:dyDescent="0.3">
      <c r="A121" s="80"/>
      <c r="B121" s="82"/>
      <c r="C121" s="7" t="s">
        <v>19</v>
      </c>
      <c r="D121" s="7" t="s">
        <v>5</v>
      </c>
      <c r="E121" s="4" t="s">
        <v>6</v>
      </c>
      <c r="F121" s="4" t="s">
        <v>7</v>
      </c>
      <c r="G121" s="4" t="s">
        <v>8</v>
      </c>
      <c r="H121" s="4" t="s">
        <v>9</v>
      </c>
      <c r="I121" s="4" t="s">
        <v>10</v>
      </c>
      <c r="J121" s="4" t="s">
        <v>11</v>
      </c>
      <c r="K121" s="4" t="s">
        <v>12</v>
      </c>
      <c r="L121" s="6" t="s">
        <v>13</v>
      </c>
      <c r="M121" s="84"/>
      <c r="N121" s="62"/>
    </row>
    <row r="122" spans="1:14" ht="15" customHeight="1" x14ac:dyDescent="0.3">
      <c r="A122" s="76">
        <v>41480</v>
      </c>
      <c r="B122" s="5" t="s">
        <v>14</v>
      </c>
      <c r="C122" s="4"/>
      <c r="D122" s="4"/>
      <c r="E122" s="4"/>
      <c r="F122" s="4"/>
      <c r="G122" s="4"/>
      <c r="H122" s="4"/>
      <c r="I122" s="4"/>
      <c r="J122" s="4"/>
      <c r="K122" s="4"/>
      <c r="L122" s="6"/>
      <c r="M122" s="44">
        <f>C122*1+D122*5+E122*1+F122*1.5+G122*1.5+H122*0.5+I122*2.5+J122*5+K122*1.5+L122*2</f>
        <v>0</v>
      </c>
      <c r="N122" s="63">
        <f>SUM(M122:M126)</f>
        <v>0</v>
      </c>
    </row>
    <row r="123" spans="1:14" ht="28.8" x14ac:dyDescent="0.3">
      <c r="A123" s="77"/>
      <c r="B123" s="5" t="s">
        <v>20</v>
      </c>
      <c r="C123" s="4"/>
      <c r="D123" s="4"/>
      <c r="E123" s="17"/>
      <c r="F123" s="4"/>
      <c r="G123" s="4"/>
      <c r="H123" s="4"/>
      <c r="I123" s="4"/>
      <c r="J123" s="4"/>
      <c r="K123" s="4"/>
      <c r="L123" s="6"/>
      <c r="M123" s="44">
        <f>C123*3+D123*10+E123*3+F123*1+G123*0+H123*0+I123*1+J123*0+K123*0+L123*0</f>
        <v>0</v>
      </c>
      <c r="N123" s="64"/>
    </row>
    <row r="124" spans="1:14" x14ac:dyDescent="0.3">
      <c r="A124" s="77"/>
      <c r="B124" s="5" t="s">
        <v>37</v>
      </c>
      <c r="C124" s="4"/>
      <c r="D124" s="4"/>
      <c r="E124" s="4"/>
      <c r="F124" s="4"/>
      <c r="G124" s="4"/>
      <c r="H124" s="4"/>
      <c r="I124" s="4"/>
      <c r="J124" s="4"/>
      <c r="K124" s="4"/>
      <c r="L124" s="6"/>
      <c r="M124" s="8">
        <f>C124*15+D124*25+E124*15+F124*0+G124*5+H124*15+I124*0+J124*0+K124*0+L124*0</f>
        <v>0</v>
      </c>
      <c r="N124" s="64"/>
    </row>
    <row r="125" spans="1:14" x14ac:dyDescent="0.3">
      <c r="A125" s="77"/>
      <c r="B125" s="66" t="s">
        <v>17</v>
      </c>
      <c r="C125" s="68"/>
      <c r="D125" s="69"/>
      <c r="E125" s="69"/>
      <c r="F125" s="69"/>
      <c r="G125" s="69"/>
      <c r="H125" s="69"/>
      <c r="I125" s="69"/>
      <c r="J125" s="69"/>
      <c r="K125" s="69"/>
      <c r="L125" s="70"/>
      <c r="M125" s="71"/>
      <c r="N125" s="64"/>
    </row>
    <row r="126" spans="1:14" ht="15" thickBot="1" x14ac:dyDescent="0.35">
      <c r="A126" s="78"/>
      <c r="B126" s="67"/>
      <c r="C126" s="73"/>
      <c r="D126" s="74"/>
      <c r="E126" s="74"/>
      <c r="F126" s="74"/>
      <c r="G126" s="74"/>
      <c r="H126" s="74"/>
      <c r="I126" s="74"/>
      <c r="J126" s="74"/>
      <c r="K126" s="74"/>
      <c r="L126" s="75"/>
      <c r="M126" s="72"/>
      <c r="N126" s="65"/>
    </row>
    <row r="127" spans="1:14" ht="15" thickBot="1" x14ac:dyDescent="0.35">
      <c r="J127" s="27" t="s">
        <v>43</v>
      </c>
      <c r="K127" s="27"/>
      <c r="L127" s="27"/>
      <c r="M127" s="27"/>
      <c r="N127" s="27">
        <f>N5+N12+N19+N26+N33+N40+N50+N57+N64+N74+N81+N88+N98+N105+N112+N122</f>
        <v>1645</v>
      </c>
    </row>
    <row r="128" spans="1:14" ht="15" thickBot="1" x14ac:dyDescent="0.35">
      <c r="J128" s="28" t="s">
        <v>33</v>
      </c>
      <c r="K128" s="29"/>
      <c r="L128" s="29"/>
      <c r="M128" s="29"/>
      <c r="N128" s="30">
        <f>AVERAGEIF(N2:N126,"&gt;0")</f>
        <v>411.25</v>
      </c>
    </row>
    <row r="130" spans="2:12" ht="15" thickBot="1" x14ac:dyDescent="0.35">
      <c r="D130" s="43" t="s">
        <v>36</v>
      </c>
    </row>
    <row r="131" spans="2:12" ht="18" x14ac:dyDescent="0.35">
      <c r="B131" s="56" t="s">
        <v>2</v>
      </c>
      <c r="C131" s="58" t="s">
        <v>3</v>
      </c>
      <c r="D131" s="59"/>
      <c r="E131" s="59"/>
      <c r="F131" s="59"/>
      <c r="G131" s="59"/>
      <c r="H131" s="59"/>
      <c r="I131" s="59"/>
      <c r="J131" s="59"/>
      <c r="K131" s="59"/>
      <c r="L131" s="60"/>
    </row>
    <row r="132" spans="2:12" ht="72" x14ac:dyDescent="0.3">
      <c r="B132" s="57"/>
      <c r="C132" s="7" t="s">
        <v>19</v>
      </c>
      <c r="D132" s="7" t="s">
        <v>5</v>
      </c>
      <c r="E132" s="4" t="s">
        <v>6</v>
      </c>
      <c r="F132" s="4" t="s">
        <v>7</v>
      </c>
      <c r="G132" s="4" t="s">
        <v>8</v>
      </c>
      <c r="H132" s="4" t="s">
        <v>9</v>
      </c>
      <c r="I132" s="4" t="s">
        <v>10</v>
      </c>
      <c r="J132" s="4" t="s">
        <v>11</v>
      </c>
      <c r="K132" s="4" t="s">
        <v>12</v>
      </c>
      <c r="L132" s="6" t="s">
        <v>13</v>
      </c>
    </row>
    <row r="133" spans="2:12" x14ac:dyDescent="0.3">
      <c r="B133" s="37" t="s">
        <v>14</v>
      </c>
      <c r="C133" s="4">
        <f>SUMIF($B2:$B126,"Пескоструйка",C2:C126)</f>
        <v>0</v>
      </c>
      <c r="D133" s="4">
        <f t="shared" ref="D133:L133" si="0">SUMIF($B2:$B126,"Пескоструйка",D2:D126)</f>
        <v>0</v>
      </c>
      <c r="E133" s="4">
        <f t="shared" si="0"/>
        <v>0</v>
      </c>
      <c r="F133" s="4">
        <f t="shared" si="0"/>
        <v>0</v>
      </c>
      <c r="G133" s="4">
        <f t="shared" si="0"/>
        <v>0</v>
      </c>
      <c r="H133" s="4">
        <f t="shared" si="0"/>
        <v>0</v>
      </c>
      <c r="I133" s="4">
        <f t="shared" si="0"/>
        <v>0</v>
      </c>
      <c r="J133" s="4">
        <f t="shared" si="0"/>
        <v>0</v>
      </c>
      <c r="K133" s="4">
        <f t="shared" si="0"/>
        <v>0</v>
      </c>
      <c r="L133" s="6">
        <f t="shared" si="0"/>
        <v>0</v>
      </c>
    </row>
    <row r="134" spans="2:12" ht="28.8" x14ac:dyDescent="0.3">
      <c r="B134" s="37" t="s">
        <v>20</v>
      </c>
      <c r="C134" s="4">
        <f>SUMIF($B2:$B126,"Шлифовка+полировка (обработка наплавки на полуформах)",C2:C126)</f>
        <v>0</v>
      </c>
      <c r="D134" s="4">
        <f t="shared" ref="D134:L134" si="1">SUMIF($B2:$B126,"Шлифовка+полировка (обработка наплавки на полуформах)",D2:D126)</f>
        <v>132</v>
      </c>
      <c r="E134" s="4">
        <f t="shared" si="1"/>
        <v>5</v>
      </c>
      <c r="F134" s="4">
        <f t="shared" si="1"/>
        <v>0</v>
      </c>
      <c r="G134" s="4">
        <f t="shared" si="1"/>
        <v>0</v>
      </c>
      <c r="H134" s="4">
        <f t="shared" si="1"/>
        <v>0</v>
      </c>
      <c r="I134" s="4">
        <f t="shared" si="1"/>
        <v>0</v>
      </c>
      <c r="J134" s="4">
        <f t="shared" si="1"/>
        <v>0</v>
      </c>
      <c r="K134" s="4">
        <f t="shared" si="1"/>
        <v>0</v>
      </c>
      <c r="L134" s="4">
        <f t="shared" si="1"/>
        <v>0</v>
      </c>
    </row>
    <row r="135" spans="2:12" ht="18.75" customHeight="1" thickBot="1" x14ac:dyDescent="0.35">
      <c r="B135" s="40" t="s">
        <v>37</v>
      </c>
      <c r="C135" s="41">
        <f>SUMIF($B2:$B126,"Токарная обработка дет. ф-та",C2:C126)</f>
        <v>4</v>
      </c>
      <c r="D135" s="41">
        <f t="shared" ref="D135:L135" si="2">SUMIF($B2:$B126,"Токарная обработка дет. ф-та",D2:D126)</f>
        <v>2</v>
      </c>
      <c r="E135" s="41">
        <f t="shared" si="2"/>
        <v>0</v>
      </c>
      <c r="F135" s="41">
        <f t="shared" si="2"/>
        <v>0</v>
      </c>
      <c r="G135" s="41">
        <f t="shared" si="2"/>
        <v>4</v>
      </c>
      <c r="H135" s="41">
        <f t="shared" si="2"/>
        <v>0</v>
      </c>
      <c r="I135" s="41">
        <f t="shared" si="2"/>
        <v>0</v>
      </c>
      <c r="J135" s="41">
        <f t="shared" si="2"/>
        <v>0</v>
      </c>
      <c r="K135" s="41">
        <f t="shared" si="2"/>
        <v>0</v>
      </c>
      <c r="L135" s="42">
        <f t="shared" si="2"/>
        <v>0</v>
      </c>
    </row>
    <row r="137" spans="2:12" ht="15" customHeight="1" x14ac:dyDescent="0.3"/>
    <row r="141" spans="2:12" ht="15" customHeight="1" x14ac:dyDescent="0.3"/>
  </sheetData>
  <mergeCells count="179">
    <mergeCell ref="A1:M1"/>
    <mergeCell ref="A3:A4"/>
    <mergeCell ref="B3:B4"/>
    <mergeCell ref="C3:L3"/>
    <mergeCell ref="M3:M4"/>
    <mergeCell ref="C9:L9"/>
    <mergeCell ref="N3:N4"/>
    <mergeCell ref="A5:A9"/>
    <mergeCell ref="N5:N9"/>
    <mergeCell ref="B8:B9"/>
    <mergeCell ref="C8:L8"/>
    <mergeCell ref="M8:M9"/>
    <mergeCell ref="A10:A11"/>
    <mergeCell ref="B10:B11"/>
    <mergeCell ref="M10:M11"/>
    <mergeCell ref="N10:N11"/>
    <mergeCell ref="C10:L10"/>
    <mergeCell ref="N12:N16"/>
    <mergeCell ref="B15:B16"/>
    <mergeCell ref="M15:M16"/>
    <mergeCell ref="C16:L16"/>
    <mergeCell ref="C15:L15"/>
    <mergeCell ref="A12:A16"/>
    <mergeCell ref="A17:A18"/>
    <mergeCell ref="B17:B18"/>
    <mergeCell ref="M17:M18"/>
    <mergeCell ref="N17:N18"/>
    <mergeCell ref="A19:A23"/>
    <mergeCell ref="N19:N23"/>
    <mergeCell ref="B22:B23"/>
    <mergeCell ref="C22:L22"/>
    <mergeCell ref="M22:M23"/>
    <mergeCell ref="C23:L23"/>
    <mergeCell ref="C17:L17"/>
    <mergeCell ref="N24:N25"/>
    <mergeCell ref="A26:A30"/>
    <mergeCell ref="N26:N30"/>
    <mergeCell ref="B29:B30"/>
    <mergeCell ref="C29:L29"/>
    <mergeCell ref="M29:M30"/>
    <mergeCell ref="C30:L30"/>
    <mergeCell ref="A31:A32"/>
    <mergeCell ref="B31:B32"/>
    <mergeCell ref="M31:M32"/>
    <mergeCell ref="N31:N32"/>
    <mergeCell ref="C31:L31"/>
    <mergeCell ref="A24:A25"/>
    <mergeCell ref="B24:B25"/>
    <mergeCell ref="C24:L24"/>
    <mergeCell ref="M24:M25"/>
    <mergeCell ref="N33:N37"/>
    <mergeCell ref="B36:B37"/>
    <mergeCell ref="C36:L36"/>
    <mergeCell ref="M36:M37"/>
    <mergeCell ref="C37:L37"/>
    <mergeCell ref="A38:A39"/>
    <mergeCell ref="B38:B39"/>
    <mergeCell ref="C38:L38"/>
    <mergeCell ref="M38:M39"/>
    <mergeCell ref="N38:N39"/>
    <mergeCell ref="A33:A37"/>
    <mergeCell ref="N40:N44"/>
    <mergeCell ref="C44:L44"/>
    <mergeCell ref="A48:A49"/>
    <mergeCell ref="B48:B49"/>
    <mergeCell ref="C48:L48"/>
    <mergeCell ref="M48:M49"/>
    <mergeCell ref="N48:N49"/>
    <mergeCell ref="A50:A54"/>
    <mergeCell ref="N50:N54"/>
    <mergeCell ref="B53:B54"/>
    <mergeCell ref="C53:L53"/>
    <mergeCell ref="M53:M54"/>
    <mergeCell ref="C54:L54"/>
    <mergeCell ref="B43:B44"/>
    <mergeCell ref="C43:L43"/>
    <mergeCell ref="M43:M44"/>
    <mergeCell ref="A40:A44"/>
    <mergeCell ref="N55:N56"/>
    <mergeCell ref="A57:A61"/>
    <mergeCell ref="N57:N61"/>
    <mergeCell ref="B60:B61"/>
    <mergeCell ref="M60:M61"/>
    <mergeCell ref="N62:N63"/>
    <mergeCell ref="A64:A68"/>
    <mergeCell ref="N64:N68"/>
    <mergeCell ref="B67:B68"/>
    <mergeCell ref="C67:L67"/>
    <mergeCell ref="M67:M68"/>
    <mergeCell ref="C68:L68"/>
    <mergeCell ref="C61:L61"/>
    <mergeCell ref="A62:A63"/>
    <mergeCell ref="B62:B63"/>
    <mergeCell ref="C62:L62"/>
    <mergeCell ref="M62:M63"/>
    <mergeCell ref="C60:L60"/>
    <mergeCell ref="A55:A56"/>
    <mergeCell ref="B55:B56"/>
    <mergeCell ref="C55:L55"/>
    <mergeCell ref="M55:M56"/>
    <mergeCell ref="N72:N73"/>
    <mergeCell ref="A74:A78"/>
    <mergeCell ref="N74:N78"/>
    <mergeCell ref="B77:B78"/>
    <mergeCell ref="M77:M78"/>
    <mergeCell ref="C78:L78"/>
    <mergeCell ref="A79:A80"/>
    <mergeCell ref="B79:B80"/>
    <mergeCell ref="C79:L79"/>
    <mergeCell ref="M79:M80"/>
    <mergeCell ref="N79:N80"/>
    <mergeCell ref="C77:L77"/>
    <mergeCell ref="A72:A73"/>
    <mergeCell ref="B72:B73"/>
    <mergeCell ref="C72:L72"/>
    <mergeCell ref="M72:M73"/>
    <mergeCell ref="N81:N85"/>
    <mergeCell ref="B84:B85"/>
    <mergeCell ref="C84:L84"/>
    <mergeCell ref="M84:M85"/>
    <mergeCell ref="A86:A87"/>
    <mergeCell ref="B86:B87"/>
    <mergeCell ref="C86:L86"/>
    <mergeCell ref="M86:M87"/>
    <mergeCell ref="N86:N87"/>
    <mergeCell ref="C85:L85"/>
    <mergeCell ref="A81:A85"/>
    <mergeCell ref="N88:N92"/>
    <mergeCell ref="B91:B92"/>
    <mergeCell ref="C91:L91"/>
    <mergeCell ref="M91:M92"/>
    <mergeCell ref="C92:L92"/>
    <mergeCell ref="A96:A97"/>
    <mergeCell ref="B96:B97"/>
    <mergeCell ref="M96:M97"/>
    <mergeCell ref="N96:N97"/>
    <mergeCell ref="C96:L96"/>
    <mergeCell ref="A88:A92"/>
    <mergeCell ref="N98:N102"/>
    <mergeCell ref="B101:B102"/>
    <mergeCell ref="M101:M102"/>
    <mergeCell ref="C102:L102"/>
    <mergeCell ref="A103:A104"/>
    <mergeCell ref="B103:B104"/>
    <mergeCell ref="M103:M104"/>
    <mergeCell ref="N103:N104"/>
    <mergeCell ref="A105:A109"/>
    <mergeCell ref="N105:N109"/>
    <mergeCell ref="C109:L109"/>
    <mergeCell ref="B108:B109"/>
    <mergeCell ref="C108:L108"/>
    <mergeCell ref="M108:M109"/>
    <mergeCell ref="C101:L101"/>
    <mergeCell ref="C103:L103"/>
    <mergeCell ref="A98:A102"/>
    <mergeCell ref="N122:N126"/>
    <mergeCell ref="B125:B126"/>
    <mergeCell ref="C125:L125"/>
    <mergeCell ref="M125:M126"/>
    <mergeCell ref="C126:L126"/>
    <mergeCell ref="B131:B132"/>
    <mergeCell ref="N110:N111"/>
    <mergeCell ref="A112:A116"/>
    <mergeCell ref="N112:N116"/>
    <mergeCell ref="B115:B116"/>
    <mergeCell ref="M115:M116"/>
    <mergeCell ref="A120:A121"/>
    <mergeCell ref="B120:B121"/>
    <mergeCell ref="M120:M121"/>
    <mergeCell ref="N120:N121"/>
    <mergeCell ref="C131:L131"/>
    <mergeCell ref="C120:L120"/>
    <mergeCell ref="A122:A126"/>
    <mergeCell ref="C115:L115"/>
    <mergeCell ref="C116:L116"/>
    <mergeCell ref="A110:A111"/>
    <mergeCell ref="B110:B111"/>
    <mergeCell ref="C110:L110"/>
    <mergeCell ref="M110:M11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88" orientation="landscape" r:id="rId1"/>
  <rowBreaks count="5" manualBreakCount="5">
    <brk id="23" max="16383" man="1"/>
    <brk id="44" max="16383" man="1"/>
    <brk id="68" max="16383" man="1"/>
    <brk id="95" max="16383" man="1"/>
    <brk id="11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4"/>
  <sheetViews>
    <sheetView view="pageBreakPreview" zoomScaleSheetLayoutView="100" workbookViewId="0">
      <selection activeCell="C106" sqref="C106:E107"/>
    </sheetView>
  </sheetViews>
  <sheetFormatPr defaultColWidth="9.109375" defaultRowHeight="14.4" x14ac:dyDescent="0.3"/>
  <cols>
    <col min="1" max="1" width="9" style="2" customWidth="1"/>
    <col min="2" max="2" width="32.88671875" style="2" customWidth="1"/>
    <col min="3" max="3" width="10.6640625" style="2" customWidth="1"/>
    <col min="4" max="4" width="10.109375" style="2" customWidth="1"/>
    <col min="5" max="5" width="10.5546875" style="2" customWidth="1"/>
    <col min="6" max="7" width="10.88671875" style="2" customWidth="1"/>
    <col min="8" max="8" width="10.109375" style="2" customWidth="1"/>
    <col min="9" max="9" width="11.109375" style="2" customWidth="1"/>
    <col min="10" max="16384" width="9.109375" style="2"/>
  </cols>
  <sheetData>
    <row r="1" spans="1:14" ht="23.4" x14ac:dyDescent="0.4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16"/>
    </row>
    <row r="2" spans="1:14" ht="18.600000000000001" thickBot="1" x14ac:dyDescent="0.4">
      <c r="A2" s="3" t="s">
        <v>25</v>
      </c>
      <c r="F2" s="14"/>
      <c r="G2" s="14"/>
      <c r="H2" s="15"/>
      <c r="I2" s="14"/>
      <c r="J2" s="15"/>
    </row>
    <row r="3" spans="1:14" s="1" customFormat="1" ht="18.75" customHeight="1" x14ac:dyDescent="0.35">
      <c r="A3" s="79" t="s">
        <v>1</v>
      </c>
      <c r="B3" s="81" t="s">
        <v>2</v>
      </c>
      <c r="C3" s="58" t="s">
        <v>3</v>
      </c>
      <c r="D3" s="59"/>
      <c r="E3" s="59"/>
      <c r="F3" s="59"/>
      <c r="G3" s="59"/>
      <c r="H3" s="59"/>
      <c r="I3" s="59"/>
      <c r="J3" s="59"/>
      <c r="K3" s="59"/>
      <c r="L3" s="60"/>
      <c r="M3" s="83" t="s">
        <v>4</v>
      </c>
      <c r="N3" s="61" t="s">
        <v>35</v>
      </c>
    </row>
    <row r="4" spans="1:14" s="1" customFormat="1" ht="72" x14ac:dyDescent="0.3">
      <c r="A4" s="80"/>
      <c r="B4" s="82"/>
      <c r="C4" s="7" t="s">
        <v>19</v>
      </c>
      <c r="D4" s="7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6" t="s">
        <v>13</v>
      </c>
      <c r="M4" s="84"/>
      <c r="N4" s="62"/>
    </row>
    <row r="5" spans="1:14" s="1" customFormat="1" ht="15" customHeight="1" x14ac:dyDescent="0.3">
      <c r="A5" s="76">
        <v>41519</v>
      </c>
      <c r="B5" s="5" t="s">
        <v>14</v>
      </c>
      <c r="C5" s="4"/>
      <c r="D5" s="4"/>
      <c r="E5" s="4"/>
      <c r="F5" s="4"/>
      <c r="G5" s="4"/>
      <c r="H5" s="4"/>
      <c r="I5" s="4"/>
      <c r="J5" s="4"/>
      <c r="K5" s="4"/>
      <c r="L5" s="6"/>
      <c r="M5" s="44">
        <f>C5*1+D5*5+E5*1+F5*1.5+G5*1.5+H5*0.5+I5*2.5+J5*5+K5*1.5+L5*2</f>
        <v>0</v>
      </c>
      <c r="N5" s="63">
        <f>SUM(M5:M9)</f>
        <v>0</v>
      </c>
    </row>
    <row r="6" spans="1:14" s="1" customFormat="1" ht="28.8" x14ac:dyDescent="0.3">
      <c r="A6" s="77"/>
      <c r="B6" s="5" t="s">
        <v>20</v>
      </c>
      <c r="C6" s="4"/>
      <c r="D6" s="4"/>
      <c r="E6" s="17"/>
      <c r="F6" s="4"/>
      <c r="G6" s="4"/>
      <c r="H6" s="4"/>
      <c r="I6" s="4"/>
      <c r="J6" s="4"/>
      <c r="K6" s="4"/>
      <c r="L6" s="6"/>
      <c r="M6" s="44">
        <f>C6*3+D6*10+E6*3+F6*1+G6*0+H6*0+I6*1+J6*0+K6*0+L6*0</f>
        <v>0</v>
      </c>
      <c r="N6" s="64"/>
    </row>
    <row r="7" spans="1:14" s="1" customFormat="1" x14ac:dyDescent="0.3">
      <c r="A7" s="77"/>
      <c r="B7" s="5" t="s">
        <v>37</v>
      </c>
      <c r="C7" s="4"/>
      <c r="D7" s="4"/>
      <c r="E7" s="4"/>
      <c r="F7" s="4"/>
      <c r="G7" s="4"/>
      <c r="H7" s="4"/>
      <c r="I7" s="4"/>
      <c r="J7" s="4"/>
      <c r="K7" s="4"/>
      <c r="L7" s="6"/>
      <c r="M7" s="8">
        <f>C7*15+D7*25+E7*15+F7*0+G7*5+H7*15+I7*0+J7*0+K7*0+L7*0</f>
        <v>0</v>
      </c>
      <c r="N7" s="64"/>
    </row>
    <row r="8" spans="1:14" s="1" customFormat="1" x14ac:dyDescent="0.3">
      <c r="A8" s="77"/>
      <c r="B8" s="66" t="s">
        <v>17</v>
      </c>
      <c r="C8" s="68"/>
      <c r="D8" s="69"/>
      <c r="E8" s="69"/>
      <c r="F8" s="69"/>
      <c r="G8" s="69"/>
      <c r="H8" s="69"/>
      <c r="I8" s="69"/>
      <c r="J8" s="69"/>
      <c r="K8" s="69"/>
      <c r="L8" s="70"/>
      <c r="M8" s="71"/>
      <c r="N8" s="64"/>
    </row>
    <row r="9" spans="1:14" s="1" customFormat="1" ht="15" thickBot="1" x14ac:dyDescent="0.35">
      <c r="A9" s="78"/>
      <c r="B9" s="67"/>
      <c r="C9" s="73"/>
      <c r="D9" s="74"/>
      <c r="E9" s="74"/>
      <c r="F9" s="74"/>
      <c r="G9" s="74"/>
      <c r="H9" s="74"/>
      <c r="I9" s="74"/>
      <c r="J9" s="74"/>
      <c r="K9" s="74"/>
      <c r="L9" s="75"/>
      <c r="M9" s="72"/>
      <c r="N9" s="65"/>
    </row>
    <row r="10" spans="1:14" s="1" customFormat="1" ht="18.75" customHeight="1" x14ac:dyDescent="0.35">
      <c r="A10" s="79" t="s">
        <v>1</v>
      </c>
      <c r="B10" s="81" t="s">
        <v>2</v>
      </c>
      <c r="C10" s="58" t="s">
        <v>3</v>
      </c>
      <c r="D10" s="59"/>
      <c r="E10" s="59"/>
      <c r="F10" s="59"/>
      <c r="G10" s="59"/>
      <c r="H10" s="59"/>
      <c r="I10" s="59"/>
      <c r="J10" s="59"/>
      <c r="K10" s="59"/>
      <c r="L10" s="60"/>
      <c r="M10" s="83" t="s">
        <v>4</v>
      </c>
      <c r="N10" s="61" t="s">
        <v>35</v>
      </c>
    </row>
    <row r="11" spans="1:14" s="1" customFormat="1" ht="72" x14ac:dyDescent="0.3">
      <c r="A11" s="80"/>
      <c r="B11" s="82"/>
      <c r="C11" s="7" t="s">
        <v>19</v>
      </c>
      <c r="D11" s="7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6" t="s">
        <v>13</v>
      </c>
      <c r="M11" s="84"/>
      <c r="N11" s="62"/>
    </row>
    <row r="12" spans="1:14" ht="15" customHeight="1" x14ac:dyDescent="0.3">
      <c r="A12" s="76">
        <v>41520</v>
      </c>
      <c r="B12" s="5" t="s">
        <v>14</v>
      </c>
      <c r="C12" s="4"/>
      <c r="D12" s="4"/>
      <c r="E12" s="4"/>
      <c r="F12" s="4"/>
      <c r="G12" s="4"/>
      <c r="H12" s="4"/>
      <c r="I12" s="4"/>
      <c r="J12" s="4"/>
      <c r="K12" s="4"/>
      <c r="L12" s="6"/>
      <c r="M12" s="44">
        <f>C12*1+D12*5+E12*1+F12*1.5+G12*1.5+H12*0.5+I12*2.5+J12*5+K12*1.5+L12*2</f>
        <v>0</v>
      </c>
      <c r="N12" s="63">
        <f>SUM(M12:M16)</f>
        <v>0</v>
      </c>
    </row>
    <row r="13" spans="1:14" ht="28.8" x14ac:dyDescent="0.3">
      <c r="A13" s="77"/>
      <c r="B13" s="5" t="s">
        <v>20</v>
      </c>
      <c r="C13" s="4"/>
      <c r="D13" s="4"/>
      <c r="E13" s="17"/>
      <c r="F13" s="4"/>
      <c r="G13" s="4"/>
      <c r="H13" s="4"/>
      <c r="I13" s="4"/>
      <c r="J13" s="4"/>
      <c r="K13" s="4"/>
      <c r="L13" s="6"/>
      <c r="M13" s="44">
        <f>C13*3+D13*10+E13*3+F13*1+G13*0+H13*0+I13*1+J13*0+K13*0+L13*0</f>
        <v>0</v>
      </c>
      <c r="N13" s="64"/>
    </row>
    <row r="14" spans="1:14" x14ac:dyDescent="0.3">
      <c r="A14" s="77"/>
      <c r="B14" s="5" t="s">
        <v>37</v>
      </c>
      <c r="C14" s="4"/>
      <c r="D14" s="4"/>
      <c r="E14" s="4"/>
      <c r="F14" s="4"/>
      <c r="G14" s="4"/>
      <c r="H14" s="4"/>
      <c r="I14" s="4"/>
      <c r="J14" s="4"/>
      <c r="K14" s="4"/>
      <c r="L14" s="6"/>
      <c r="M14" s="8">
        <f>C14*15+D14*25+E14*15+F14*0+G14*0+H14*15+I14*0+J14*0+K14*0+L14*0</f>
        <v>0</v>
      </c>
      <c r="N14" s="64"/>
    </row>
    <row r="15" spans="1:14" x14ac:dyDescent="0.3">
      <c r="A15" s="77"/>
      <c r="B15" s="66" t="s">
        <v>17</v>
      </c>
      <c r="C15" s="68"/>
      <c r="D15" s="69"/>
      <c r="E15" s="69"/>
      <c r="F15" s="69"/>
      <c r="G15" s="69"/>
      <c r="H15" s="69"/>
      <c r="I15" s="69"/>
      <c r="J15" s="69"/>
      <c r="K15" s="69"/>
      <c r="L15" s="70"/>
      <c r="M15" s="71"/>
      <c r="N15" s="64"/>
    </row>
    <row r="16" spans="1:14" ht="15.75" customHeight="1" thickBot="1" x14ac:dyDescent="0.35">
      <c r="A16" s="78"/>
      <c r="B16" s="67"/>
      <c r="C16" s="73"/>
      <c r="D16" s="74"/>
      <c r="E16" s="74"/>
      <c r="F16" s="74"/>
      <c r="G16" s="74"/>
      <c r="H16" s="74"/>
      <c r="I16" s="74"/>
      <c r="J16" s="74"/>
      <c r="K16" s="74"/>
      <c r="L16" s="75"/>
      <c r="M16" s="72"/>
      <c r="N16" s="65"/>
    </row>
    <row r="17" spans="1:14" ht="18.75" customHeight="1" x14ac:dyDescent="0.35">
      <c r="A17" s="79" t="s">
        <v>1</v>
      </c>
      <c r="B17" s="81" t="s">
        <v>2</v>
      </c>
      <c r="C17" s="58" t="s">
        <v>3</v>
      </c>
      <c r="D17" s="59"/>
      <c r="E17" s="59"/>
      <c r="F17" s="59"/>
      <c r="G17" s="59"/>
      <c r="H17" s="59"/>
      <c r="I17" s="59"/>
      <c r="J17" s="59"/>
      <c r="K17" s="59"/>
      <c r="L17" s="60"/>
      <c r="M17" s="83" t="s">
        <v>4</v>
      </c>
      <c r="N17" s="61" t="s">
        <v>35</v>
      </c>
    </row>
    <row r="18" spans="1:14" ht="72" x14ac:dyDescent="0.3">
      <c r="A18" s="80"/>
      <c r="B18" s="82"/>
      <c r="C18" s="7" t="s">
        <v>19</v>
      </c>
      <c r="D18" s="7" t="s">
        <v>5</v>
      </c>
      <c r="E18" s="4" t="s">
        <v>6</v>
      </c>
      <c r="F18" s="4" t="s">
        <v>7</v>
      </c>
      <c r="G18" s="4" t="s">
        <v>8</v>
      </c>
      <c r="H18" s="4" t="s">
        <v>9</v>
      </c>
      <c r="I18" s="4" t="s">
        <v>10</v>
      </c>
      <c r="J18" s="4" t="s">
        <v>11</v>
      </c>
      <c r="K18" s="4" t="s">
        <v>12</v>
      </c>
      <c r="L18" s="6" t="s">
        <v>13</v>
      </c>
      <c r="M18" s="84"/>
      <c r="N18" s="62"/>
    </row>
    <row r="19" spans="1:14" ht="15" customHeight="1" x14ac:dyDescent="0.3">
      <c r="A19" s="76">
        <v>41522</v>
      </c>
      <c r="B19" s="5" t="s">
        <v>14</v>
      </c>
      <c r="C19" s="4"/>
      <c r="D19" s="4"/>
      <c r="E19" s="4"/>
      <c r="F19" s="4"/>
      <c r="G19" s="4"/>
      <c r="H19" s="4"/>
      <c r="I19" s="4"/>
      <c r="J19" s="4"/>
      <c r="K19" s="4"/>
      <c r="L19" s="6"/>
      <c r="M19" s="44">
        <f>C19*1+D19*5+E19*1+F19*1.5+G19*1.5+H19*0.5+I19*2.5+J19*5+K19*1.5+L19*2</f>
        <v>0</v>
      </c>
      <c r="N19" s="63">
        <f>SUM(M19:M23)</f>
        <v>0</v>
      </c>
    </row>
    <row r="20" spans="1:14" ht="28.8" x14ac:dyDescent="0.3">
      <c r="A20" s="77"/>
      <c r="B20" s="5" t="s">
        <v>20</v>
      </c>
      <c r="C20" s="4"/>
      <c r="D20" s="4"/>
      <c r="E20" s="17"/>
      <c r="F20" s="4"/>
      <c r="G20" s="4"/>
      <c r="H20" s="4"/>
      <c r="I20" s="4"/>
      <c r="J20" s="4"/>
      <c r="K20" s="4"/>
      <c r="L20" s="6"/>
      <c r="M20" s="44">
        <f>C20*3+D20*10+E20*3+F20*1+G20*0+H20*0+I20*1+J20*0+K20*0+L20*0</f>
        <v>0</v>
      </c>
      <c r="N20" s="64"/>
    </row>
    <row r="21" spans="1:14" x14ac:dyDescent="0.3">
      <c r="A21" s="77"/>
      <c r="B21" s="5" t="s">
        <v>37</v>
      </c>
      <c r="C21" s="4"/>
      <c r="D21" s="4"/>
      <c r="E21" s="4"/>
      <c r="F21" s="4"/>
      <c r="G21" s="4"/>
      <c r="H21" s="4"/>
      <c r="I21" s="4"/>
      <c r="J21" s="4"/>
      <c r="K21" s="4"/>
      <c r="L21" s="6"/>
      <c r="M21" s="8">
        <f>C21*15+D21*25+E21*15+F21*0+G21*5+H21*15+I21*0+J21*0+K21*0+L21*0</f>
        <v>0</v>
      </c>
      <c r="N21" s="64"/>
    </row>
    <row r="22" spans="1:14" x14ac:dyDescent="0.3">
      <c r="A22" s="77"/>
      <c r="B22" s="66" t="s">
        <v>17</v>
      </c>
      <c r="C22" s="68"/>
      <c r="D22" s="69"/>
      <c r="E22" s="69"/>
      <c r="F22" s="69"/>
      <c r="G22" s="69"/>
      <c r="H22" s="69"/>
      <c r="I22" s="69"/>
      <c r="J22" s="69"/>
      <c r="K22" s="69"/>
      <c r="L22" s="70"/>
      <c r="M22" s="71"/>
      <c r="N22" s="64"/>
    </row>
    <row r="23" spans="1:14" ht="15" thickBot="1" x14ac:dyDescent="0.35">
      <c r="A23" s="78"/>
      <c r="B23" s="67"/>
      <c r="C23" s="73"/>
      <c r="D23" s="74"/>
      <c r="E23" s="74"/>
      <c r="F23" s="74"/>
      <c r="G23" s="74"/>
      <c r="H23" s="74"/>
      <c r="I23" s="74"/>
      <c r="J23" s="74"/>
      <c r="K23" s="74"/>
      <c r="L23" s="75"/>
      <c r="M23" s="72"/>
      <c r="N23" s="65"/>
    </row>
    <row r="24" spans="1:14" ht="18.75" customHeight="1" x14ac:dyDescent="0.35">
      <c r="A24" s="79" t="s">
        <v>1</v>
      </c>
      <c r="B24" s="81" t="s">
        <v>2</v>
      </c>
      <c r="C24" s="58" t="s">
        <v>3</v>
      </c>
      <c r="D24" s="59"/>
      <c r="E24" s="59"/>
      <c r="F24" s="59"/>
      <c r="G24" s="59"/>
      <c r="H24" s="59"/>
      <c r="I24" s="59"/>
      <c r="J24" s="59"/>
      <c r="K24" s="59"/>
      <c r="L24" s="60"/>
      <c r="M24" s="83" t="s">
        <v>4</v>
      </c>
      <c r="N24" s="61" t="s">
        <v>35</v>
      </c>
    </row>
    <row r="25" spans="1:14" ht="72" x14ac:dyDescent="0.3">
      <c r="A25" s="80"/>
      <c r="B25" s="82"/>
      <c r="C25" s="7" t="s">
        <v>19</v>
      </c>
      <c r="D25" s="7" t="s">
        <v>5</v>
      </c>
      <c r="E25" s="4" t="s">
        <v>6</v>
      </c>
      <c r="F25" s="4" t="s">
        <v>7</v>
      </c>
      <c r="G25" s="4" t="s">
        <v>8</v>
      </c>
      <c r="H25" s="4" t="s">
        <v>9</v>
      </c>
      <c r="I25" s="4" t="s">
        <v>10</v>
      </c>
      <c r="J25" s="4" t="s">
        <v>11</v>
      </c>
      <c r="K25" s="4" t="s">
        <v>12</v>
      </c>
      <c r="L25" s="6" t="s">
        <v>13</v>
      </c>
      <c r="M25" s="84"/>
      <c r="N25" s="62"/>
    </row>
    <row r="26" spans="1:14" ht="15" customHeight="1" x14ac:dyDescent="0.3">
      <c r="A26" s="76">
        <v>41523</v>
      </c>
      <c r="B26" s="5" t="s">
        <v>14</v>
      </c>
      <c r="C26" s="4"/>
      <c r="D26" s="4"/>
      <c r="E26" s="4"/>
      <c r="F26" s="4"/>
      <c r="G26" s="4"/>
      <c r="H26" s="4"/>
      <c r="I26" s="4"/>
      <c r="J26" s="4"/>
      <c r="K26" s="4"/>
      <c r="L26" s="6"/>
      <c r="M26" s="44">
        <f>C26*1+D26*5+E26*1+F26*1.5+G26*1.5+H26*0.5+I26*2.5+J26*5+K26*1.5+L26*2</f>
        <v>0</v>
      </c>
      <c r="N26" s="63">
        <f>SUM(M26:M30)</f>
        <v>0</v>
      </c>
    </row>
    <row r="27" spans="1:14" ht="28.8" x14ac:dyDescent="0.3">
      <c r="A27" s="77"/>
      <c r="B27" s="5" t="s">
        <v>20</v>
      </c>
      <c r="C27" s="4"/>
      <c r="D27" s="4"/>
      <c r="E27" s="17"/>
      <c r="F27" s="4"/>
      <c r="G27" s="4"/>
      <c r="H27" s="4"/>
      <c r="I27" s="4"/>
      <c r="J27" s="4"/>
      <c r="K27" s="4"/>
      <c r="L27" s="6"/>
      <c r="M27" s="44">
        <f>C27*3+D27*10+E27*3+F27*1+G27*0+H27*0+I27*1+J27*0+K27*0+L27*0</f>
        <v>0</v>
      </c>
      <c r="N27" s="64"/>
    </row>
    <row r="28" spans="1:14" x14ac:dyDescent="0.3">
      <c r="A28" s="77"/>
      <c r="B28" s="5" t="s">
        <v>37</v>
      </c>
      <c r="C28" s="4"/>
      <c r="D28" s="4"/>
      <c r="E28" s="4"/>
      <c r="F28" s="4"/>
      <c r="G28" s="4"/>
      <c r="H28" s="4"/>
      <c r="I28" s="4"/>
      <c r="J28" s="4"/>
      <c r="K28" s="4"/>
      <c r="L28" s="6"/>
      <c r="M28" s="8">
        <f>C28*15+D28*25+E28*15+F28*0+G28*5+H28*15+I28*0+J28*0+K28*0+L28*0</f>
        <v>0</v>
      </c>
      <c r="N28" s="64"/>
    </row>
    <row r="29" spans="1:14" x14ac:dyDescent="0.3">
      <c r="A29" s="77"/>
      <c r="B29" s="66" t="s">
        <v>17</v>
      </c>
      <c r="C29" s="68"/>
      <c r="D29" s="69"/>
      <c r="E29" s="69"/>
      <c r="F29" s="69"/>
      <c r="G29" s="69"/>
      <c r="H29" s="69"/>
      <c r="I29" s="69"/>
      <c r="J29" s="69"/>
      <c r="K29" s="69"/>
      <c r="L29" s="70"/>
      <c r="M29" s="71"/>
      <c r="N29" s="64"/>
    </row>
    <row r="30" spans="1:14" ht="15" thickBot="1" x14ac:dyDescent="0.35">
      <c r="A30" s="78"/>
      <c r="B30" s="67"/>
      <c r="C30" s="73"/>
      <c r="D30" s="74"/>
      <c r="E30" s="74"/>
      <c r="F30" s="74"/>
      <c r="G30" s="74"/>
      <c r="H30" s="74"/>
      <c r="I30" s="74"/>
      <c r="J30" s="74"/>
      <c r="K30" s="74"/>
      <c r="L30" s="75"/>
      <c r="M30" s="72"/>
      <c r="N30" s="65"/>
    </row>
    <row r="31" spans="1:14" ht="18.75" customHeight="1" x14ac:dyDescent="0.35">
      <c r="A31" s="79" t="s">
        <v>1</v>
      </c>
      <c r="B31" s="81" t="s">
        <v>2</v>
      </c>
      <c r="C31" s="58" t="s">
        <v>3</v>
      </c>
      <c r="D31" s="59"/>
      <c r="E31" s="59"/>
      <c r="F31" s="59"/>
      <c r="G31" s="59"/>
      <c r="H31" s="59"/>
      <c r="I31" s="59"/>
      <c r="J31" s="59"/>
      <c r="K31" s="59"/>
      <c r="L31" s="60"/>
      <c r="M31" s="83" t="s">
        <v>4</v>
      </c>
      <c r="N31" s="61" t="s">
        <v>35</v>
      </c>
    </row>
    <row r="32" spans="1:14" ht="72" x14ac:dyDescent="0.3">
      <c r="A32" s="80"/>
      <c r="B32" s="82"/>
      <c r="C32" s="7" t="s">
        <v>19</v>
      </c>
      <c r="D32" s="7" t="s">
        <v>5</v>
      </c>
      <c r="E32" s="4" t="s">
        <v>6</v>
      </c>
      <c r="F32" s="4" t="s">
        <v>7</v>
      </c>
      <c r="G32" s="4" t="s">
        <v>8</v>
      </c>
      <c r="H32" s="4" t="s">
        <v>9</v>
      </c>
      <c r="I32" s="4" t="s">
        <v>10</v>
      </c>
      <c r="J32" s="4" t="s">
        <v>11</v>
      </c>
      <c r="K32" s="4" t="s">
        <v>12</v>
      </c>
      <c r="L32" s="6" t="s">
        <v>13</v>
      </c>
      <c r="M32" s="84"/>
      <c r="N32" s="62"/>
    </row>
    <row r="33" spans="1:14" ht="15" customHeight="1" x14ac:dyDescent="0.3">
      <c r="A33" s="76">
        <v>41524</v>
      </c>
      <c r="B33" s="5" t="s">
        <v>14</v>
      </c>
      <c r="C33" s="4"/>
      <c r="D33" s="4"/>
      <c r="E33" s="4"/>
      <c r="F33" s="4"/>
      <c r="G33" s="4"/>
      <c r="H33" s="4"/>
      <c r="I33" s="4"/>
      <c r="J33" s="4"/>
      <c r="K33" s="4"/>
      <c r="L33" s="6"/>
      <c r="M33" s="44">
        <f>C33*1+D33*5+E33*1+F33*1.5+G33*1.5+H33*0.5+I33*2.5+J33*5+K33*1.5+L33*2</f>
        <v>0</v>
      </c>
      <c r="N33" s="63">
        <f>SUM(M33:M37)</f>
        <v>0</v>
      </c>
    </row>
    <row r="34" spans="1:14" ht="28.8" x14ac:dyDescent="0.3">
      <c r="A34" s="77"/>
      <c r="B34" s="5" t="s">
        <v>20</v>
      </c>
      <c r="C34" s="4"/>
      <c r="D34" s="4"/>
      <c r="E34" s="17"/>
      <c r="F34" s="4"/>
      <c r="G34" s="4"/>
      <c r="H34" s="4"/>
      <c r="I34" s="4"/>
      <c r="J34" s="4"/>
      <c r="K34" s="4"/>
      <c r="L34" s="6"/>
      <c r="M34" s="44">
        <f>C34*3+D34*10+E34*3+F34*1+G34*0+H34*0+I34*1+J34*0+K34*0+L34*0</f>
        <v>0</v>
      </c>
      <c r="N34" s="64"/>
    </row>
    <row r="35" spans="1:14" x14ac:dyDescent="0.3">
      <c r="A35" s="77"/>
      <c r="B35" s="5" t="s">
        <v>37</v>
      </c>
      <c r="C35" s="4"/>
      <c r="D35" s="4"/>
      <c r="E35" s="4"/>
      <c r="F35" s="4"/>
      <c r="G35" s="4"/>
      <c r="H35" s="4"/>
      <c r="I35" s="4"/>
      <c r="J35" s="4"/>
      <c r="K35" s="4"/>
      <c r="L35" s="6"/>
      <c r="M35" s="8">
        <f>C35*15+D35*25+E35*15+F35*0+G35*5+H35*15+I35*0+J35*0+K35*0+L35*0</f>
        <v>0</v>
      </c>
      <c r="N35" s="64"/>
    </row>
    <row r="36" spans="1:14" x14ac:dyDescent="0.3">
      <c r="A36" s="77"/>
      <c r="B36" s="66" t="s">
        <v>17</v>
      </c>
      <c r="C36" s="68"/>
      <c r="D36" s="69"/>
      <c r="E36" s="69"/>
      <c r="F36" s="69"/>
      <c r="G36" s="69"/>
      <c r="H36" s="69"/>
      <c r="I36" s="69"/>
      <c r="J36" s="69"/>
      <c r="K36" s="69"/>
      <c r="L36" s="70"/>
      <c r="M36" s="71"/>
      <c r="N36" s="64"/>
    </row>
    <row r="37" spans="1:14" ht="15" thickBot="1" x14ac:dyDescent="0.35">
      <c r="A37" s="78"/>
      <c r="B37" s="67"/>
      <c r="C37" s="73"/>
      <c r="D37" s="74"/>
      <c r="E37" s="74"/>
      <c r="F37" s="74"/>
      <c r="G37" s="74"/>
      <c r="H37" s="74"/>
      <c r="I37" s="74"/>
      <c r="J37" s="74"/>
      <c r="K37" s="74"/>
      <c r="L37" s="75"/>
      <c r="M37" s="72"/>
      <c r="N37" s="65"/>
    </row>
    <row r="38" spans="1:14" ht="18.75" customHeight="1" x14ac:dyDescent="0.35">
      <c r="A38" s="79" t="s">
        <v>1</v>
      </c>
      <c r="B38" s="81" t="s">
        <v>2</v>
      </c>
      <c r="C38" s="58" t="s">
        <v>3</v>
      </c>
      <c r="D38" s="59"/>
      <c r="E38" s="59"/>
      <c r="F38" s="59"/>
      <c r="G38" s="59"/>
      <c r="H38" s="59"/>
      <c r="I38" s="59"/>
      <c r="J38" s="59"/>
      <c r="K38" s="59"/>
      <c r="L38" s="60"/>
      <c r="M38" s="83" t="s">
        <v>4</v>
      </c>
      <c r="N38" s="61" t="s">
        <v>35</v>
      </c>
    </row>
    <row r="39" spans="1:14" ht="72" x14ac:dyDescent="0.3">
      <c r="A39" s="80"/>
      <c r="B39" s="82"/>
      <c r="C39" s="7" t="s">
        <v>19</v>
      </c>
      <c r="D39" s="7" t="s">
        <v>5</v>
      </c>
      <c r="E39" s="4" t="s">
        <v>6</v>
      </c>
      <c r="F39" s="4" t="s">
        <v>7</v>
      </c>
      <c r="G39" s="4" t="s">
        <v>8</v>
      </c>
      <c r="H39" s="4" t="s">
        <v>9</v>
      </c>
      <c r="I39" s="4" t="s">
        <v>10</v>
      </c>
      <c r="J39" s="4" t="s">
        <v>11</v>
      </c>
      <c r="K39" s="4" t="s">
        <v>12</v>
      </c>
      <c r="L39" s="6" t="s">
        <v>13</v>
      </c>
      <c r="M39" s="84"/>
      <c r="N39" s="62"/>
    </row>
    <row r="40" spans="1:14" ht="15" customHeight="1" x14ac:dyDescent="0.3">
      <c r="A40" s="76">
        <v>41528</v>
      </c>
      <c r="B40" s="5" t="s">
        <v>14</v>
      </c>
      <c r="C40" s="4"/>
      <c r="D40" s="4"/>
      <c r="E40" s="4"/>
      <c r="F40" s="4"/>
      <c r="G40" s="4"/>
      <c r="H40" s="4"/>
      <c r="I40" s="4"/>
      <c r="J40" s="4"/>
      <c r="K40" s="4"/>
      <c r="L40" s="6"/>
      <c r="M40" s="44">
        <f>C40*1+D40*5+E40*1+F40*1.5+G40*1.5+H40*0.5+I40*2.5+J40*5+K40*1.5+L40*2</f>
        <v>0</v>
      </c>
      <c r="N40" s="63">
        <f>SUM(M40:M44)</f>
        <v>0</v>
      </c>
    </row>
    <row r="41" spans="1:14" ht="28.8" x14ac:dyDescent="0.3">
      <c r="A41" s="77"/>
      <c r="B41" s="5" t="s">
        <v>20</v>
      </c>
      <c r="C41" s="4"/>
      <c r="D41" s="4"/>
      <c r="E41" s="17"/>
      <c r="F41" s="4"/>
      <c r="G41" s="4"/>
      <c r="H41" s="4"/>
      <c r="I41" s="4"/>
      <c r="J41" s="4"/>
      <c r="K41" s="4"/>
      <c r="L41" s="6"/>
      <c r="M41" s="44">
        <f>C41*3+D41*10+E41*3+F41*1+G41*0+H41*0+I41*1+J41*0+K41*0+L41*0</f>
        <v>0</v>
      </c>
      <c r="N41" s="64"/>
    </row>
    <row r="42" spans="1:14" x14ac:dyDescent="0.3">
      <c r="A42" s="77"/>
      <c r="B42" s="5" t="s">
        <v>37</v>
      </c>
      <c r="C42" s="4"/>
      <c r="D42" s="4"/>
      <c r="E42" s="4"/>
      <c r="F42" s="4"/>
      <c r="G42" s="4"/>
      <c r="H42" s="4"/>
      <c r="I42" s="4"/>
      <c r="J42" s="4"/>
      <c r="K42" s="4"/>
      <c r="L42" s="6"/>
      <c r="M42" s="8">
        <f>C42*15+D42*25+E42*15+F42*0+G42*5+H42*15+I42*0+J42*0+K42*0+L42*0</f>
        <v>0</v>
      </c>
      <c r="N42" s="64"/>
    </row>
    <row r="43" spans="1:14" x14ac:dyDescent="0.3">
      <c r="A43" s="77"/>
      <c r="B43" s="66" t="s">
        <v>17</v>
      </c>
      <c r="C43" s="68"/>
      <c r="D43" s="69"/>
      <c r="E43" s="69"/>
      <c r="F43" s="69"/>
      <c r="G43" s="69"/>
      <c r="H43" s="69"/>
      <c r="I43" s="69"/>
      <c r="J43" s="69"/>
      <c r="K43" s="69"/>
      <c r="L43" s="70"/>
      <c r="M43" s="71"/>
      <c r="N43" s="64"/>
    </row>
    <row r="44" spans="1:14" ht="15" customHeight="1" thickBot="1" x14ac:dyDescent="0.35">
      <c r="A44" s="78"/>
      <c r="B44" s="67"/>
      <c r="C44" s="73"/>
      <c r="D44" s="74"/>
      <c r="E44" s="74"/>
      <c r="F44" s="74"/>
      <c r="G44" s="74"/>
      <c r="H44" s="74"/>
      <c r="I44" s="74"/>
      <c r="J44" s="74"/>
      <c r="K44" s="74"/>
      <c r="L44" s="75"/>
      <c r="M44" s="72"/>
      <c r="N44" s="65"/>
    </row>
    <row r="47" spans="1:14" ht="15" thickBot="1" x14ac:dyDescent="0.35"/>
    <row r="48" spans="1:14" ht="18.75" customHeight="1" x14ac:dyDescent="0.35">
      <c r="A48" s="79" t="s">
        <v>1</v>
      </c>
      <c r="B48" s="81" t="s">
        <v>2</v>
      </c>
      <c r="C48" s="58" t="s">
        <v>3</v>
      </c>
      <c r="D48" s="59"/>
      <c r="E48" s="59"/>
      <c r="F48" s="59"/>
      <c r="G48" s="59"/>
      <c r="H48" s="59"/>
      <c r="I48" s="59"/>
      <c r="J48" s="59"/>
      <c r="K48" s="59"/>
      <c r="L48" s="60"/>
      <c r="M48" s="83" t="s">
        <v>4</v>
      </c>
      <c r="N48" s="61" t="s">
        <v>35</v>
      </c>
    </row>
    <row r="49" spans="1:14" ht="72" x14ac:dyDescent="0.3">
      <c r="A49" s="80"/>
      <c r="B49" s="82"/>
      <c r="C49" s="7" t="s">
        <v>19</v>
      </c>
      <c r="D49" s="7" t="s">
        <v>5</v>
      </c>
      <c r="E49" s="4" t="s">
        <v>6</v>
      </c>
      <c r="F49" s="4" t="s">
        <v>7</v>
      </c>
      <c r="G49" s="4" t="s">
        <v>8</v>
      </c>
      <c r="H49" s="4" t="s">
        <v>9</v>
      </c>
      <c r="I49" s="4" t="s">
        <v>10</v>
      </c>
      <c r="J49" s="4" t="s">
        <v>11</v>
      </c>
      <c r="K49" s="4" t="s">
        <v>12</v>
      </c>
      <c r="L49" s="6" t="s">
        <v>13</v>
      </c>
      <c r="M49" s="84"/>
      <c r="N49" s="62"/>
    </row>
    <row r="50" spans="1:14" ht="15" customHeight="1" x14ac:dyDescent="0.3">
      <c r="A50" s="76">
        <v>41531</v>
      </c>
      <c r="B50" s="5" t="s">
        <v>14</v>
      </c>
      <c r="C50" s="4"/>
      <c r="D50" s="4"/>
      <c r="E50" s="4"/>
      <c r="F50" s="4"/>
      <c r="G50" s="4"/>
      <c r="H50" s="4"/>
      <c r="I50" s="4"/>
      <c r="J50" s="4"/>
      <c r="K50" s="4"/>
      <c r="L50" s="6"/>
      <c r="M50" s="44">
        <f>C50*1+D50*5+E50*1+F50*1.5+G50*1.5+H50*0.5+I50*2.5+J50*5+K50*1.5+L50*2</f>
        <v>0</v>
      </c>
      <c r="N50" s="63">
        <f>SUM(M50:M54)</f>
        <v>0</v>
      </c>
    </row>
    <row r="51" spans="1:14" ht="28.8" x14ac:dyDescent="0.3">
      <c r="A51" s="77"/>
      <c r="B51" s="5" t="s">
        <v>20</v>
      </c>
      <c r="C51" s="4"/>
      <c r="D51" s="4"/>
      <c r="E51" s="17"/>
      <c r="F51" s="4"/>
      <c r="G51" s="4"/>
      <c r="H51" s="4"/>
      <c r="I51" s="4"/>
      <c r="J51" s="4"/>
      <c r="K51" s="4"/>
      <c r="L51" s="6"/>
      <c r="M51" s="44">
        <f>C51*3+D51*10+E51*3+F51*1+G51*0+H51*0+I51*1+J51*0+K51*0+L51*0</f>
        <v>0</v>
      </c>
      <c r="N51" s="64"/>
    </row>
    <row r="52" spans="1:14" x14ac:dyDescent="0.3">
      <c r="A52" s="77"/>
      <c r="B52" s="5" t="s">
        <v>37</v>
      </c>
      <c r="C52" s="4"/>
      <c r="D52" s="4"/>
      <c r="E52" s="4"/>
      <c r="F52" s="4"/>
      <c r="G52" s="4"/>
      <c r="H52" s="4"/>
      <c r="I52" s="4"/>
      <c r="J52" s="4"/>
      <c r="K52" s="4"/>
      <c r="L52" s="6"/>
      <c r="M52" s="8">
        <f>C52*15+D52*25+E52*15+F52*0+G52*0+H52*15+I52*0+J52*0+K52*0+L52*0</f>
        <v>0</v>
      </c>
      <c r="N52" s="64"/>
    </row>
    <row r="53" spans="1:14" x14ac:dyDescent="0.3">
      <c r="A53" s="77"/>
      <c r="B53" s="66" t="s">
        <v>17</v>
      </c>
      <c r="C53" s="68"/>
      <c r="D53" s="69"/>
      <c r="E53" s="69"/>
      <c r="F53" s="69"/>
      <c r="G53" s="69"/>
      <c r="H53" s="69"/>
      <c r="I53" s="69"/>
      <c r="J53" s="69"/>
      <c r="K53" s="69"/>
      <c r="L53" s="70"/>
      <c r="M53" s="71"/>
      <c r="N53" s="64"/>
    </row>
    <row r="54" spans="1:14" ht="15" thickBot="1" x14ac:dyDescent="0.35">
      <c r="A54" s="78"/>
      <c r="B54" s="67"/>
      <c r="C54" s="73"/>
      <c r="D54" s="74"/>
      <c r="E54" s="74"/>
      <c r="F54" s="74"/>
      <c r="G54" s="74"/>
      <c r="H54" s="74"/>
      <c r="I54" s="74"/>
      <c r="J54" s="74"/>
      <c r="K54" s="74"/>
      <c r="L54" s="75"/>
      <c r="M54" s="72"/>
      <c r="N54" s="65"/>
    </row>
    <row r="55" spans="1:14" ht="18.75" customHeight="1" x14ac:dyDescent="0.35">
      <c r="A55" s="79" t="s">
        <v>1</v>
      </c>
      <c r="B55" s="81" t="s">
        <v>2</v>
      </c>
      <c r="C55" s="58" t="s">
        <v>3</v>
      </c>
      <c r="D55" s="59"/>
      <c r="E55" s="59"/>
      <c r="F55" s="59"/>
      <c r="G55" s="59"/>
      <c r="H55" s="59"/>
      <c r="I55" s="59"/>
      <c r="J55" s="59"/>
      <c r="K55" s="59"/>
      <c r="L55" s="60"/>
      <c r="M55" s="83" t="s">
        <v>4</v>
      </c>
      <c r="N55" s="61" t="s">
        <v>35</v>
      </c>
    </row>
    <row r="56" spans="1:14" ht="72" x14ac:dyDescent="0.3">
      <c r="A56" s="80"/>
      <c r="B56" s="82"/>
      <c r="C56" s="7" t="s">
        <v>19</v>
      </c>
      <c r="D56" s="7" t="s">
        <v>5</v>
      </c>
      <c r="E56" s="4" t="s">
        <v>6</v>
      </c>
      <c r="F56" s="4" t="s">
        <v>7</v>
      </c>
      <c r="G56" s="4" t="s">
        <v>8</v>
      </c>
      <c r="H56" s="4" t="s">
        <v>9</v>
      </c>
      <c r="I56" s="4" t="s">
        <v>10</v>
      </c>
      <c r="J56" s="4" t="s">
        <v>11</v>
      </c>
      <c r="K56" s="4" t="s">
        <v>12</v>
      </c>
      <c r="L56" s="6" t="s">
        <v>13</v>
      </c>
      <c r="M56" s="84"/>
      <c r="N56" s="62"/>
    </row>
    <row r="57" spans="1:14" ht="15" customHeight="1" x14ac:dyDescent="0.3">
      <c r="A57" s="76">
        <v>41532</v>
      </c>
      <c r="B57" s="5" t="s">
        <v>14</v>
      </c>
      <c r="C57" s="4"/>
      <c r="D57" s="4"/>
      <c r="E57" s="4"/>
      <c r="F57" s="4"/>
      <c r="G57" s="4"/>
      <c r="H57" s="4"/>
      <c r="I57" s="4"/>
      <c r="J57" s="4"/>
      <c r="K57" s="4"/>
      <c r="L57" s="6"/>
      <c r="M57" s="44">
        <f>C57*1+D57*5+E57*1+F57*1.5+G57*1.5+H57*0.5+I57*2.5+J57*5+K57*1.5+L57*2</f>
        <v>0</v>
      </c>
      <c r="N57" s="63">
        <f>SUM(M57:M61)</f>
        <v>0</v>
      </c>
    </row>
    <row r="58" spans="1:14" ht="28.8" x14ac:dyDescent="0.3">
      <c r="A58" s="77"/>
      <c r="B58" s="5" t="s">
        <v>20</v>
      </c>
      <c r="C58" s="4"/>
      <c r="D58" s="4"/>
      <c r="E58" s="17"/>
      <c r="F58" s="4"/>
      <c r="G58" s="4"/>
      <c r="H58" s="4"/>
      <c r="I58" s="4"/>
      <c r="J58" s="4"/>
      <c r="K58" s="4"/>
      <c r="L58" s="6"/>
      <c r="M58" s="44">
        <f>C58*3+D58*10+E58*3+F58*1+G58*0+H58*0+I58*1+J58*0+K58*0+L58*0</f>
        <v>0</v>
      </c>
      <c r="N58" s="64"/>
    </row>
    <row r="59" spans="1:14" x14ac:dyDescent="0.3">
      <c r="A59" s="77"/>
      <c r="B59" s="5" t="s">
        <v>37</v>
      </c>
      <c r="C59" s="4"/>
      <c r="D59" s="4"/>
      <c r="E59" s="4"/>
      <c r="F59" s="4"/>
      <c r="G59" s="4"/>
      <c r="H59" s="4"/>
      <c r="I59" s="4"/>
      <c r="J59" s="4"/>
      <c r="K59" s="4"/>
      <c r="L59" s="6"/>
      <c r="M59" s="8">
        <f>C59*15+D59*25+E59*15+F59*0+G59*0+H59*15+I59*0+J59*0+K59*0+L59*0</f>
        <v>0</v>
      </c>
      <c r="N59" s="64"/>
    </row>
    <row r="60" spans="1:14" x14ac:dyDescent="0.3">
      <c r="A60" s="77"/>
      <c r="B60" s="66" t="s">
        <v>17</v>
      </c>
      <c r="C60" s="68"/>
      <c r="D60" s="69"/>
      <c r="E60" s="69"/>
      <c r="F60" s="69"/>
      <c r="G60" s="69"/>
      <c r="H60" s="69"/>
      <c r="I60" s="69"/>
      <c r="J60" s="69"/>
      <c r="K60" s="69"/>
      <c r="L60" s="70"/>
      <c r="M60" s="71"/>
      <c r="N60" s="64"/>
    </row>
    <row r="61" spans="1:14" ht="15" thickBot="1" x14ac:dyDescent="0.35">
      <c r="A61" s="78"/>
      <c r="B61" s="67"/>
      <c r="C61" s="73"/>
      <c r="D61" s="74"/>
      <c r="E61" s="74"/>
      <c r="F61" s="74"/>
      <c r="G61" s="74"/>
      <c r="H61" s="74"/>
      <c r="I61" s="74"/>
      <c r="J61" s="74"/>
      <c r="K61" s="74"/>
      <c r="L61" s="75"/>
      <c r="M61" s="72"/>
      <c r="N61" s="65"/>
    </row>
    <row r="62" spans="1:14" ht="18.75" customHeight="1" x14ac:dyDescent="0.35">
      <c r="A62" s="79" t="s">
        <v>1</v>
      </c>
      <c r="B62" s="81" t="s">
        <v>2</v>
      </c>
      <c r="C62" s="58" t="s">
        <v>3</v>
      </c>
      <c r="D62" s="59"/>
      <c r="E62" s="59"/>
      <c r="F62" s="59"/>
      <c r="G62" s="59"/>
      <c r="H62" s="59"/>
      <c r="I62" s="59"/>
      <c r="J62" s="59"/>
      <c r="K62" s="59"/>
      <c r="L62" s="60"/>
      <c r="M62" s="83" t="s">
        <v>4</v>
      </c>
      <c r="N62" s="61" t="s">
        <v>35</v>
      </c>
    </row>
    <row r="63" spans="1:14" ht="72" x14ac:dyDescent="0.3">
      <c r="A63" s="80"/>
      <c r="B63" s="82"/>
      <c r="C63" s="7" t="s">
        <v>19</v>
      </c>
      <c r="D63" s="7" t="s">
        <v>5</v>
      </c>
      <c r="E63" s="4" t="s">
        <v>6</v>
      </c>
      <c r="F63" s="4" t="s">
        <v>7</v>
      </c>
      <c r="G63" s="4" t="s">
        <v>8</v>
      </c>
      <c r="H63" s="4" t="s">
        <v>9</v>
      </c>
      <c r="I63" s="4" t="s">
        <v>10</v>
      </c>
      <c r="J63" s="4" t="s">
        <v>11</v>
      </c>
      <c r="K63" s="4" t="s">
        <v>12</v>
      </c>
      <c r="L63" s="6" t="s">
        <v>13</v>
      </c>
      <c r="M63" s="84"/>
      <c r="N63" s="62"/>
    </row>
    <row r="64" spans="1:14" ht="15" customHeight="1" x14ac:dyDescent="0.3">
      <c r="A64" s="76">
        <v>41535</v>
      </c>
      <c r="B64" s="5" t="s">
        <v>14</v>
      </c>
      <c r="C64" s="4"/>
      <c r="D64" s="4"/>
      <c r="E64" s="4"/>
      <c r="F64" s="4"/>
      <c r="G64" s="4"/>
      <c r="H64" s="4"/>
      <c r="I64" s="4"/>
      <c r="J64" s="4"/>
      <c r="K64" s="4"/>
      <c r="L64" s="6"/>
      <c r="M64" s="44">
        <f>C64*1+D64*5+E64*1+F64*1.5+G64*1.5+H64*0.5+I64*2.5+J64*5+K64*1.5+L64*2</f>
        <v>0</v>
      </c>
      <c r="N64" s="63">
        <f>SUM(M64:M68)</f>
        <v>0</v>
      </c>
    </row>
    <row r="65" spans="1:14" ht="28.8" x14ac:dyDescent="0.3">
      <c r="A65" s="77"/>
      <c r="B65" s="5" t="s">
        <v>20</v>
      </c>
      <c r="C65" s="4"/>
      <c r="D65" s="4"/>
      <c r="E65" s="17"/>
      <c r="F65" s="4"/>
      <c r="G65" s="4"/>
      <c r="H65" s="4"/>
      <c r="I65" s="4"/>
      <c r="J65" s="4"/>
      <c r="K65" s="4"/>
      <c r="L65" s="6"/>
      <c r="M65" s="44">
        <f>C65*3+D65*10+E65*3+F65*1+G65*0+H65*0+I65*1+J65*0+K65*0+L65*0</f>
        <v>0</v>
      </c>
      <c r="N65" s="64"/>
    </row>
    <row r="66" spans="1:14" x14ac:dyDescent="0.3">
      <c r="A66" s="77"/>
      <c r="B66" s="5" t="s">
        <v>37</v>
      </c>
      <c r="C66" s="4"/>
      <c r="D66" s="4"/>
      <c r="E66" s="4"/>
      <c r="F66" s="4"/>
      <c r="G66" s="4"/>
      <c r="H66" s="4"/>
      <c r="I66" s="4"/>
      <c r="J66" s="4"/>
      <c r="K66" s="4"/>
      <c r="L66" s="6"/>
      <c r="M66" s="8">
        <f>C66*15+D66*25+E66*15+F66*0+G66*0+H66*15+I66*0+J66*0+K66*0+L66*0</f>
        <v>0</v>
      </c>
      <c r="N66" s="64"/>
    </row>
    <row r="67" spans="1:14" x14ac:dyDescent="0.3">
      <c r="A67" s="77"/>
      <c r="B67" s="66" t="s">
        <v>17</v>
      </c>
      <c r="C67" s="68"/>
      <c r="D67" s="69"/>
      <c r="E67" s="69"/>
      <c r="F67" s="69"/>
      <c r="G67" s="69"/>
      <c r="H67" s="69"/>
      <c r="I67" s="69"/>
      <c r="J67" s="69"/>
      <c r="K67" s="69"/>
      <c r="L67" s="70"/>
      <c r="M67" s="71"/>
      <c r="N67" s="64"/>
    </row>
    <row r="68" spans="1:14" ht="15" thickBot="1" x14ac:dyDescent="0.35">
      <c r="A68" s="78"/>
      <c r="B68" s="67"/>
      <c r="C68" s="73"/>
      <c r="D68" s="74"/>
      <c r="E68" s="74"/>
      <c r="F68" s="74"/>
      <c r="G68" s="74"/>
      <c r="H68" s="74"/>
      <c r="I68" s="74"/>
      <c r="J68" s="74"/>
      <c r="K68" s="74"/>
      <c r="L68" s="75"/>
      <c r="M68" s="72"/>
      <c r="N68" s="65"/>
    </row>
    <row r="71" spans="1:14" ht="15" thickBot="1" x14ac:dyDescent="0.35"/>
    <row r="72" spans="1:14" ht="18.75" customHeight="1" x14ac:dyDescent="0.35">
      <c r="A72" s="79" t="s">
        <v>1</v>
      </c>
      <c r="B72" s="81" t="s">
        <v>2</v>
      </c>
      <c r="C72" s="58" t="s">
        <v>3</v>
      </c>
      <c r="D72" s="59"/>
      <c r="E72" s="59"/>
      <c r="F72" s="59"/>
      <c r="G72" s="59"/>
      <c r="H72" s="59"/>
      <c r="I72" s="59"/>
      <c r="J72" s="59"/>
      <c r="K72" s="59"/>
      <c r="L72" s="60"/>
      <c r="M72" s="83" t="s">
        <v>4</v>
      </c>
      <c r="N72" s="61" t="s">
        <v>35</v>
      </c>
    </row>
    <row r="73" spans="1:14" ht="72" x14ac:dyDescent="0.3">
      <c r="A73" s="80"/>
      <c r="B73" s="82"/>
      <c r="C73" s="7" t="s">
        <v>19</v>
      </c>
      <c r="D73" s="7" t="s">
        <v>5</v>
      </c>
      <c r="E73" s="4" t="s">
        <v>6</v>
      </c>
      <c r="F73" s="4" t="s">
        <v>7</v>
      </c>
      <c r="G73" s="4" t="s">
        <v>8</v>
      </c>
      <c r="H73" s="4" t="s">
        <v>9</v>
      </c>
      <c r="I73" s="4" t="s">
        <v>10</v>
      </c>
      <c r="J73" s="4" t="s">
        <v>11</v>
      </c>
      <c r="K73" s="4" t="s">
        <v>12</v>
      </c>
      <c r="L73" s="6" t="s">
        <v>13</v>
      </c>
      <c r="M73" s="84"/>
      <c r="N73" s="62"/>
    </row>
    <row r="74" spans="1:14" ht="15" customHeight="1" x14ac:dyDescent="0.3">
      <c r="A74" s="76">
        <v>41536</v>
      </c>
      <c r="B74" s="5" t="s">
        <v>14</v>
      </c>
      <c r="C74" s="4"/>
      <c r="D74" s="4"/>
      <c r="E74" s="4"/>
      <c r="F74" s="4"/>
      <c r="G74" s="4"/>
      <c r="H74" s="4"/>
      <c r="I74" s="4"/>
      <c r="J74" s="4"/>
      <c r="K74" s="4"/>
      <c r="L74" s="6"/>
      <c r="M74" s="44">
        <f>C74*1+D74*5+E74*1+F74*1.5+G74*1.5+H74*0.5+I74*2.5+J74*5+K74*1.5+L74*2</f>
        <v>0</v>
      </c>
      <c r="N74" s="63">
        <f>SUM(M74:M78)</f>
        <v>0</v>
      </c>
    </row>
    <row r="75" spans="1:14" ht="28.8" x14ac:dyDescent="0.3">
      <c r="A75" s="77"/>
      <c r="B75" s="5" t="s">
        <v>20</v>
      </c>
      <c r="C75" s="4"/>
      <c r="D75" s="4"/>
      <c r="E75" s="17"/>
      <c r="F75" s="4"/>
      <c r="G75" s="4"/>
      <c r="H75" s="4"/>
      <c r="I75" s="4"/>
      <c r="J75" s="4"/>
      <c r="K75" s="4"/>
      <c r="L75" s="6"/>
      <c r="M75" s="44">
        <f>C75*3+D75*10+E75*3+F75*1+G75*0+H75*0+I75*1+J75*0+K75*0+L75*0</f>
        <v>0</v>
      </c>
      <c r="N75" s="64"/>
    </row>
    <row r="76" spans="1:14" x14ac:dyDescent="0.3">
      <c r="A76" s="77"/>
      <c r="B76" s="5" t="s">
        <v>37</v>
      </c>
      <c r="C76" s="4"/>
      <c r="D76" s="4"/>
      <c r="E76" s="4"/>
      <c r="F76" s="4"/>
      <c r="G76" s="4"/>
      <c r="H76" s="4"/>
      <c r="I76" s="4"/>
      <c r="J76" s="4"/>
      <c r="K76" s="4"/>
      <c r="L76" s="6"/>
      <c r="M76" s="8">
        <f>C76*15+D76*25+E76*15+F76*0+G76*0+H76*15+I76*0+J76*0+K76*0+L76*0</f>
        <v>0</v>
      </c>
      <c r="N76" s="64"/>
    </row>
    <row r="77" spans="1:14" x14ac:dyDescent="0.3">
      <c r="A77" s="77"/>
      <c r="B77" s="66" t="s">
        <v>17</v>
      </c>
      <c r="C77" s="68"/>
      <c r="D77" s="69"/>
      <c r="E77" s="69"/>
      <c r="F77" s="69"/>
      <c r="G77" s="69"/>
      <c r="H77" s="69"/>
      <c r="I77" s="69"/>
      <c r="J77" s="69"/>
      <c r="K77" s="69"/>
      <c r="L77" s="70"/>
      <c r="M77" s="71"/>
      <c r="N77" s="64"/>
    </row>
    <row r="78" spans="1:14" ht="15" customHeight="1" thickBot="1" x14ac:dyDescent="0.35">
      <c r="A78" s="78"/>
      <c r="B78" s="67"/>
      <c r="C78" s="73"/>
      <c r="D78" s="74"/>
      <c r="E78" s="74"/>
      <c r="F78" s="74"/>
      <c r="G78" s="74"/>
      <c r="H78" s="74"/>
      <c r="I78" s="74"/>
      <c r="J78" s="74"/>
      <c r="K78" s="74"/>
      <c r="L78" s="75"/>
      <c r="M78" s="72"/>
      <c r="N78" s="65"/>
    </row>
    <row r="79" spans="1:14" ht="18.75" customHeight="1" x14ac:dyDescent="0.35">
      <c r="A79" s="79" t="s">
        <v>1</v>
      </c>
      <c r="B79" s="81" t="s">
        <v>2</v>
      </c>
      <c r="C79" s="58" t="s">
        <v>3</v>
      </c>
      <c r="D79" s="59"/>
      <c r="E79" s="59"/>
      <c r="F79" s="59"/>
      <c r="G79" s="59"/>
      <c r="H79" s="59"/>
      <c r="I79" s="59"/>
      <c r="J79" s="59"/>
      <c r="K79" s="59"/>
      <c r="L79" s="60"/>
      <c r="M79" s="83" t="s">
        <v>4</v>
      </c>
      <c r="N79" s="61" t="s">
        <v>35</v>
      </c>
    </row>
    <row r="80" spans="1:14" ht="72" x14ac:dyDescent="0.3">
      <c r="A80" s="80"/>
      <c r="B80" s="82"/>
      <c r="C80" s="7" t="s">
        <v>19</v>
      </c>
      <c r="D80" s="7" t="s">
        <v>5</v>
      </c>
      <c r="E80" s="4" t="s">
        <v>6</v>
      </c>
      <c r="F80" s="4" t="s">
        <v>7</v>
      </c>
      <c r="G80" s="4" t="s">
        <v>8</v>
      </c>
      <c r="H80" s="4" t="s">
        <v>9</v>
      </c>
      <c r="I80" s="4" t="s">
        <v>10</v>
      </c>
      <c r="J80" s="4" t="s">
        <v>11</v>
      </c>
      <c r="K80" s="4" t="s">
        <v>12</v>
      </c>
      <c r="L80" s="6" t="s">
        <v>13</v>
      </c>
      <c r="M80" s="84"/>
      <c r="N80" s="62"/>
    </row>
    <row r="81" spans="1:14" ht="15" customHeight="1" x14ac:dyDescent="0.3">
      <c r="A81" s="76">
        <v>41539</v>
      </c>
      <c r="B81" s="5" t="s">
        <v>14</v>
      </c>
      <c r="C81" s="4"/>
      <c r="D81" s="4"/>
      <c r="E81" s="4"/>
      <c r="F81" s="4"/>
      <c r="G81" s="4"/>
      <c r="H81" s="4"/>
      <c r="I81" s="4"/>
      <c r="J81" s="4"/>
      <c r="K81" s="4"/>
      <c r="L81" s="6"/>
      <c r="M81" s="44">
        <f>C81*1+D81*5+E81*1+F81*1.5+G81*1.5+H81*0.5+I81*2.5+J81*5+K81*1.5+L81*2</f>
        <v>0</v>
      </c>
      <c r="N81" s="63">
        <f>SUM(M81:M85)</f>
        <v>0</v>
      </c>
    </row>
    <row r="82" spans="1:14" ht="28.8" x14ac:dyDescent="0.3">
      <c r="A82" s="77"/>
      <c r="B82" s="5" t="s">
        <v>20</v>
      </c>
      <c r="C82" s="4"/>
      <c r="D82" s="4"/>
      <c r="E82" s="17"/>
      <c r="F82" s="4"/>
      <c r="G82" s="4"/>
      <c r="H82" s="4"/>
      <c r="I82" s="4"/>
      <c r="J82" s="4"/>
      <c r="K82" s="4"/>
      <c r="L82" s="6"/>
      <c r="M82" s="44">
        <f>C82*3+D82*10+E82*3+F82*1+G82*0+H82*0+I82*1+J82*0+K82*0+L82*0</f>
        <v>0</v>
      </c>
      <c r="N82" s="64"/>
    </row>
    <row r="83" spans="1:14" x14ac:dyDescent="0.3">
      <c r="A83" s="77"/>
      <c r="B83" s="5" t="s">
        <v>37</v>
      </c>
      <c r="C83" s="4"/>
      <c r="D83" s="4"/>
      <c r="E83" s="4"/>
      <c r="F83" s="4"/>
      <c r="G83" s="4"/>
      <c r="H83" s="4"/>
      <c r="I83" s="4"/>
      <c r="J83" s="4"/>
      <c r="K83" s="4"/>
      <c r="L83" s="6"/>
      <c r="M83" s="8">
        <f>C83*15+D83*25+E83*15+F83*0+G83*0+H83*15+I83*0+J83*0+K83*0+L83*0</f>
        <v>0</v>
      </c>
      <c r="N83" s="64"/>
    </row>
    <row r="84" spans="1:14" x14ac:dyDescent="0.3">
      <c r="A84" s="77"/>
      <c r="B84" s="66" t="s">
        <v>17</v>
      </c>
      <c r="C84" s="68"/>
      <c r="D84" s="69"/>
      <c r="E84" s="69"/>
      <c r="F84" s="69"/>
      <c r="G84" s="69"/>
      <c r="H84" s="69"/>
      <c r="I84" s="69"/>
      <c r="J84" s="69"/>
      <c r="K84" s="69"/>
      <c r="L84" s="70"/>
      <c r="M84" s="71"/>
      <c r="N84" s="64"/>
    </row>
    <row r="85" spans="1:14" ht="15" thickBot="1" x14ac:dyDescent="0.35">
      <c r="A85" s="78"/>
      <c r="B85" s="67"/>
      <c r="C85" s="73"/>
      <c r="D85" s="74"/>
      <c r="E85" s="74"/>
      <c r="F85" s="74"/>
      <c r="G85" s="74"/>
      <c r="H85" s="74"/>
      <c r="I85" s="74"/>
      <c r="J85" s="74"/>
      <c r="K85" s="74"/>
      <c r="L85" s="75"/>
      <c r="M85" s="72"/>
      <c r="N85" s="65"/>
    </row>
    <row r="86" spans="1:14" ht="18.75" customHeight="1" x14ac:dyDescent="0.35">
      <c r="A86" s="79" t="s">
        <v>1</v>
      </c>
      <c r="B86" s="81" t="s">
        <v>2</v>
      </c>
      <c r="C86" s="58" t="s">
        <v>3</v>
      </c>
      <c r="D86" s="59"/>
      <c r="E86" s="59"/>
      <c r="F86" s="59"/>
      <c r="G86" s="59"/>
      <c r="H86" s="59"/>
      <c r="I86" s="59"/>
      <c r="J86" s="59"/>
      <c r="K86" s="59"/>
      <c r="L86" s="60"/>
      <c r="M86" s="83" t="s">
        <v>4</v>
      </c>
      <c r="N86" s="61" t="s">
        <v>35</v>
      </c>
    </row>
    <row r="87" spans="1:14" ht="72" x14ac:dyDescent="0.3">
      <c r="A87" s="80"/>
      <c r="B87" s="82"/>
      <c r="C87" s="7" t="s">
        <v>19</v>
      </c>
      <c r="D87" s="7" t="s">
        <v>5</v>
      </c>
      <c r="E87" s="4" t="s">
        <v>6</v>
      </c>
      <c r="F87" s="4" t="s">
        <v>7</v>
      </c>
      <c r="G87" s="4" t="s">
        <v>8</v>
      </c>
      <c r="H87" s="4" t="s">
        <v>9</v>
      </c>
      <c r="I87" s="4" t="s">
        <v>10</v>
      </c>
      <c r="J87" s="4" t="s">
        <v>11</v>
      </c>
      <c r="K87" s="4" t="s">
        <v>12</v>
      </c>
      <c r="L87" s="6" t="s">
        <v>13</v>
      </c>
      <c r="M87" s="84"/>
      <c r="N87" s="62"/>
    </row>
    <row r="88" spans="1:14" ht="15" customHeight="1" x14ac:dyDescent="0.3">
      <c r="A88" s="76">
        <v>41540</v>
      </c>
      <c r="B88" s="5" t="s">
        <v>14</v>
      </c>
      <c r="C88" s="4"/>
      <c r="D88" s="4"/>
      <c r="E88" s="4"/>
      <c r="F88" s="4"/>
      <c r="G88" s="4"/>
      <c r="H88" s="4"/>
      <c r="I88" s="4"/>
      <c r="J88" s="4"/>
      <c r="K88" s="4"/>
      <c r="L88" s="6"/>
      <c r="M88" s="44">
        <f>C88*1+D88*5+E88*1+F88*1.5+G88*1.5+H88*0.5+I88*2.5+J88*5+K88*1.5+L88*2</f>
        <v>0</v>
      </c>
      <c r="N88" s="63">
        <f>SUM(M88:M92)</f>
        <v>0</v>
      </c>
    </row>
    <row r="89" spans="1:14" ht="28.8" x14ac:dyDescent="0.3">
      <c r="A89" s="77"/>
      <c r="B89" s="5" t="s">
        <v>20</v>
      </c>
      <c r="C89" s="4"/>
      <c r="D89" s="4"/>
      <c r="E89" s="17"/>
      <c r="F89" s="4"/>
      <c r="G89" s="4"/>
      <c r="H89" s="4"/>
      <c r="I89" s="4"/>
      <c r="J89" s="4"/>
      <c r="K89" s="4"/>
      <c r="L89" s="6"/>
      <c r="M89" s="44">
        <f>C89*3+D89*10+E89*3+F89*1+G89*0+H89*0+I89*1+J89*0+K89*0+L89*0</f>
        <v>0</v>
      </c>
      <c r="N89" s="64"/>
    </row>
    <row r="90" spans="1:14" x14ac:dyDescent="0.3">
      <c r="A90" s="77"/>
      <c r="B90" s="5" t="s">
        <v>37</v>
      </c>
      <c r="C90" s="4"/>
      <c r="D90" s="4"/>
      <c r="E90" s="4"/>
      <c r="F90" s="4"/>
      <c r="G90" s="4"/>
      <c r="H90" s="4"/>
      <c r="I90" s="4"/>
      <c r="J90" s="4"/>
      <c r="K90" s="4"/>
      <c r="L90" s="6"/>
      <c r="M90" s="8">
        <f>C90*15+D90*25+E90*15+F90*0+G90*0+H90*15+I90*0+J90*0+K90*0+L90*0</f>
        <v>0</v>
      </c>
      <c r="N90" s="64"/>
    </row>
    <row r="91" spans="1:14" x14ac:dyDescent="0.3">
      <c r="A91" s="77"/>
      <c r="B91" s="66" t="s">
        <v>17</v>
      </c>
      <c r="C91" s="68"/>
      <c r="D91" s="69"/>
      <c r="E91" s="69"/>
      <c r="F91" s="69"/>
      <c r="G91" s="69"/>
      <c r="H91" s="69"/>
      <c r="I91" s="69"/>
      <c r="J91" s="69"/>
      <c r="K91" s="69"/>
      <c r="L91" s="70"/>
      <c r="M91" s="71"/>
      <c r="N91" s="64"/>
    </row>
    <row r="92" spans="1:14" ht="15" thickBot="1" x14ac:dyDescent="0.35">
      <c r="A92" s="78"/>
      <c r="B92" s="67"/>
      <c r="C92" s="73"/>
      <c r="D92" s="74"/>
      <c r="E92" s="74"/>
      <c r="F92" s="74"/>
      <c r="G92" s="74"/>
      <c r="H92" s="74"/>
      <c r="I92" s="74"/>
      <c r="J92" s="74"/>
      <c r="K92" s="74"/>
      <c r="L92" s="75"/>
      <c r="M92" s="72"/>
      <c r="N92" s="65"/>
    </row>
    <row r="95" spans="1:14" ht="15" thickBot="1" x14ac:dyDescent="0.35"/>
    <row r="96" spans="1:14" ht="18.75" customHeight="1" x14ac:dyDescent="0.35">
      <c r="A96" s="79" t="s">
        <v>1</v>
      </c>
      <c r="B96" s="81" t="s">
        <v>2</v>
      </c>
      <c r="C96" s="58" t="s">
        <v>3</v>
      </c>
      <c r="D96" s="59"/>
      <c r="E96" s="59"/>
      <c r="F96" s="59"/>
      <c r="G96" s="59"/>
      <c r="H96" s="59"/>
      <c r="I96" s="59"/>
      <c r="J96" s="59"/>
      <c r="K96" s="59"/>
      <c r="L96" s="60"/>
      <c r="M96" s="83" t="s">
        <v>4</v>
      </c>
      <c r="N96" s="61" t="s">
        <v>35</v>
      </c>
    </row>
    <row r="97" spans="1:14" ht="72" x14ac:dyDescent="0.3">
      <c r="A97" s="80"/>
      <c r="B97" s="82"/>
      <c r="C97" s="7" t="s">
        <v>19</v>
      </c>
      <c r="D97" s="7" t="s">
        <v>5</v>
      </c>
      <c r="E97" s="4" t="s">
        <v>6</v>
      </c>
      <c r="F97" s="4" t="s">
        <v>7</v>
      </c>
      <c r="G97" s="4" t="s">
        <v>8</v>
      </c>
      <c r="H97" s="4" t="s">
        <v>9</v>
      </c>
      <c r="I97" s="4" t="s">
        <v>10</v>
      </c>
      <c r="J97" s="4" t="s">
        <v>11</v>
      </c>
      <c r="K97" s="4" t="s">
        <v>12</v>
      </c>
      <c r="L97" s="6" t="s">
        <v>13</v>
      </c>
      <c r="M97" s="84"/>
      <c r="N97" s="62"/>
    </row>
    <row r="98" spans="1:14" ht="15" customHeight="1" x14ac:dyDescent="0.3">
      <c r="A98" s="76">
        <v>41543</v>
      </c>
      <c r="B98" s="5" t="s">
        <v>14</v>
      </c>
      <c r="C98" s="4"/>
      <c r="D98" s="4"/>
      <c r="E98" s="4"/>
      <c r="F98" s="4"/>
      <c r="G98" s="4"/>
      <c r="H98" s="4"/>
      <c r="I98" s="4"/>
      <c r="J98" s="4"/>
      <c r="K98" s="4"/>
      <c r="L98" s="6"/>
      <c r="M98" s="44">
        <f>C98*1+D98*5+E98*1+F98*1.5+G98*1.5+H98*0.5+I98*2.5+J98*5+K98*1.5+L98*2</f>
        <v>0</v>
      </c>
      <c r="N98" s="63">
        <f>SUM(M98:M102)</f>
        <v>0</v>
      </c>
    </row>
    <row r="99" spans="1:14" ht="28.8" x14ac:dyDescent="0.3">
      <c r="A99" s="77"/>
      <c r="B99" s="5" t="s">
        <v>20</v>
      </c>
      <c r="C99" s="4"/>
      <c r="D99" s="4"/>
      <c r="E99" s="17"/>
      <c r="F99" s="4"/>
      <c r="G99" s="4"/>
      <c r="H99" s="4"/>
      <c r="I99" s="4"/>
      <c r="J99" s="4"/>
      <c r="K99" s="4"/>
      <c r="L99" s="6"/>
      <c r="M99" s="44">
        <f>C99*3+D99*10+E99*3+F99*1+G99*0+H99*0+I99*1+J99*0+K99*0+L99*0</f>
        <v>0</v>
      </c>
      <c r="N99" s="64"/>
    </row>
    <row r="100" spans="1:14" x14ac:dyDescent="0.3">
      <c r="A100" s="77"/>
      <c r="B100" s="5" t="s">
        <v>37</v>
      </c>
      <c r="C100" s="4"/>
      <c r="D100" s="4"/>
      <c r="E100" s="4"/>
      <c r="F100" s="4"/>
      <c r="G100" s="4"/>
      <c r="H100" s="4"/>
      <c r="I100" s="4"/>
      <c r="J100" s="4"/>
      <c r="K100" s="4"/>
      <c r="L100" s="6"/>
      <c r="M100" s="8">
        <f>C100*15+D100*25+E100*15+F100*0+G100*5+H100*15+I100*0+J100*0+K100*0+L100*0</f>
        <v>0</v>
      </c>
      <c r="N100" s="64"/>
    </row>
    <row r="101" spans="1:14" x14ac:dyDescent="0.3">
      <c r="A101" s="77"/>
      <c r="B101" s="66" t="s">
        <v>17</v>
      </c>
      <c r="C101" s="68"/>
      <c r="D101" s="69"/>
      <c r="E101" s="69"/>
      <c r="F101" s="69"/>
      <c r="G101" s="69"/>
      <c r="H101" s="69"/>
      <c r="I101" s="69"/>
      <c r="J101" s="69"/>
      <c r="K101" s="69"/>
      <c r="L101" s="70"/>
      <c r="M101" s="71"/>
      <c r="N101" s="64"/>
    </row>
    <row r="102" spans="1:14" ht="15" thickBot="1" x14ac:dyDescent="0.35">
      <c r="A102" s="78"/>
      <c r="B102" s="67"/>
      <c r="C102" s="73"/>
      <c r="D102" s="74"/>
      <c r="E102" s="74"/>
      <c r="F102" s="74"/>
      <c r="G102" s="74"/>
      <c r="H102" s="74"/>
      <c r="I102" s="74"/>
      <c r="J102" s="74"/>
      <c r="K102" s="74"/>
      <c r="L102" s="75"/>
      <c r="M102" s="72"/>
      <c r="N102" s="65"/>
    </row>
    <row r="103" spans="1:14" ht="18.75" customHeight="1" x14ac:dyDescent="0.35">
      <c r="A103" s="79" t="s">
        <v>1</v>
      </c>
      <c r="B103" s="81" t="s">
        <v>2</v>
      </c>
      <c r="C103" s="58" t="s">
        <v>3</v>
      </c>
      <c r="D103" s="59"/>
      <c r="E103" s="59"/>
      <c r="F103" s="59"/>
      <c r="G103" s="59"/>
      <c r="H103" s="59"/>
      <c r="I103" s="59"/>
      <c r="J103" s="59"/>
      <c r="K103" s="59"/>
      <c r="L103" s="60"/>
      <c r="M103" s="83" t="s">
        <v>4</v>
      </c>
      <c r="N103" s="61" t="s">
        <v>35</v>
      </c>
    </row>
    <row r="104" spans="1:14" ht="72" x14ac:dyDescent="0.3">
      <c r="A104" s="80"/>
      <c r="B104" s="82"/>
      <c r="C104" s="7" t="s">
        <v>19</v>
      </c>
      <c r="D104" s="7" t="s">
        <v>5</v>
      </c>
      <c r="E104" s="4" t="s">
        <v>6</v>
      </c>
      <c r="F104" s="4" t="s">
        <v>7</v>
      </c>
      <c r="G104" s="4" t="s">
        <v>8</v>
      </c>
      <c r="H104" s="4" t="s">
        <v>9</v>
      </c>
      <c r="I104" s="4" t="s">
        <v>10</v>
      </c>
      <c r="J104" s="4" t="s">
        <v>11</v>
      </c>
      <c r="K104" s="4" t="s">
        <v>12</v>
      </c>
      <c r="L104" s="6" t="s">
        <v>13</v>
      </c>
      <c r="M104" s="84"/>
      <c r="N104" s="62"/>
    </row>
    <row r="105" spans="1:14" ht="15" customHeight="1" x14ac:dyDescent="0.3">
      <c r="A105" s="76">
        <v>41544</v>
      </c>
      <c r="B105" s="5" t="s">
        <v>14</v>
      </c>
      <c r="C105" s="4"/>
      <c r="D105" s="4"/>
      <c r="E105" s="4"/>
      <c r="F105" s="4"/>
      <c r="G105" s="4"/>
      <c r="H105" s="4"/>
      <c r="I105" s="4"/>
      <c r="J105" s="4"/>
      <c r="K105" s="4"/>
      <c r="L105" s="6"/>
      <c r="M105" s="44">
        <f>C105*1+D105*5+E105*1+F105*1.5+G105*1.5+H105*0.5+I105*2.5+J105*5+K105*1.5+L105*2</f>
        <v>0</v>
      </c>
      <c r="N105" s="63">
        <f>SUM(M105:M109)</f>
        <v>0</v>
      </c>
    </row>
    <row r="106" spans="1:14" ht="28.8" x14ac:dyDescent="0.3">
      <c r="A106" s="77"/>
      <c r="B106" s="5" t="s">
        <v>20</v>
      </c>
      <c r="C106" s="4"/>
      <c r="D106" s="4"/>
      <c r="E106" s="17"/>
      <c r="F106" s="4"/>
      <c r="G106" s="4"/>
      <c r="H106" s="4"/>
      <c r="I106" s="4"/>
      <c r="J106" s="4"/>
      <c r="K106" s="4"/>
      <c r="L106" s="6"/>
      <c r="M106" s="44">
        <f>C106*3+D106*10+E106*3+F106*1+G106*0+H106*0+I106*1+J106*0+K106*0+L106*0</f>
        <v>0</v>
      </c>
      <c r="N106" s="64"/>
    </row>
    <row r="107" spans="1:14" x14ac:dyDescent="0.3">
      <c r="A107" s="77"/>
      <c r="B107" s="5" t="s">
        <v>37</v>
      </c>
      <c r="C107" s="4"/>
      <c r="D107" s="4"/>
      <c r="E107" s="4"/>
      <c r="F107" s="4"/>
      <c r="G107" s="4"/>
      <c r="H107" s="4"/>
      <c r="I107" s="4"/>
      <c r="J107" s="4"/>
      <c r="K107" s="4"/>
      <c r="L107" s="6"/>
      <c r="M107" s="8">
        <f>C107*15+D107*25+E107*15+F107*0+G107*0+H107*15+I107*0+J107*0+K107*0+L107*0</f>
        <v>0</v>
      </c>
      <c r="N107" s="64"/>
    </row>
    <row r="108" spans="1:14" x14ac:dyDescent="0.3">
      <c r="A108" s="77"/>
      <c r="B108" s="66" t="s">
        <v>17</v>
      </c>
      <c r="C108" s="68"/>
      <c r="D108" s="69"/>
      <c r="E108" s="69"/>
      <c r="F108" s="69"/>
      <c r="G108" s="69"/>
      <c r="H108" s="69"/>
      <c r="I108" s="69"/>
      <c r="J108" s="69"/>
      <c r="K108" s="69"/>
      <c r="L108" s="70"/>
      <c r="M108" s="71"/>
      <c r="N108" s="64"/>
    </row>
    <row r="109" spans="1:14" ht="15" thickBot="1" x14ac:dyDescent="0.35">
      <c r="A109" s="78"/>
      <c r="B109" s="67"/>
      <c r="C109" s="73"/>
      <c r="D109" s="74"/>
      <c r="E109" s="74"/>
      <c r="F109" s="74"/>
      <c r="G109" s="74"/>
      <c r="H109" s="74"/>
      <c r="I109" s="74"/>
      <c r="J109" s="74"/>
      <c r="K109" s="74"/>
      <c r="L109" s="75"/>
      <c r="M109" s="72"/>
      <c r="N109" s="65"/>
    </row>
    <row r="110" spans="1:14" ht="18.75" customHeight="1" x14ac:dyDescent="0.35">
      <c r="A110" s="79" t="s">
        <v>1</v>
      </c>
      <c r="B110" s="81" t="s">
        <v>2</v>
      </c>
      <c r="C110" s="58" t="s">
        <v>3</v>
      </c>
      <c r="D110" s="59"/>
      <c r="E110" s="59"/>
      <c r="F110" s="59"/>
      <c r="G110" s="59"/>
      <c r="H110" s="59"/>
      <c r="I110" s="59"/>
      <c r="J110" s="59"/>
      <c r="K110" s="59"/>
      <c r="L110" s="60"/>
      <c r="M110" s="83" t="s">
        <v>4</v>
      </c>
      <c r="N110" s="61" t="s">
        <v>35</v>
      </c>
    </row>
    <row r="111" spans="1:14" ht="72" x14ac:dyDescent="0.3">
      <c r="A111" s="80"/>
      <c r="B111" s="82"/>
      <c r="C111" s="7" t="s">
        <v>19</v>
      </c>
      <c r="D111" s="7" t="s">
        <v>5</v>
      </c>
      <c r="E111" s="4" t="s">
        <v>6</v>
      </c>
      <c r="F111" s="4" t="s">
        <v>7</v>
      </c>
      <c r="G111" s="4" t="s">
        <v>8</v>
      </c>
      <c r="H111" s="4" t="s">
        <v>9</v>
      </c>
      <c r="I111" s="4" t="s">
        <v>10</v>
      </c>
      <c r="J111" s="4" t="s">
        <v>11</v>
      </c>
      <c r="K111" s="4" t="s">
        <v>12</v>
      </c>
      <c r="L111" s="6" t="s">
        <v>13</v>
      </c>
      <c r="M111" s="84"/>
      <c r="N111" s="62"/>
    </row>
    <row r="112" spans="1:14" ht="15" customHeight="1" x14ac:dyDescent="0.3">
      <c r="A112" s="76">
        <v>41447</v>
      </c>
      <c r="B112" s="5" t="s">
        <v>14</v>
      </c>
      <c r="C112" s="4"/>
      <c r="D112" s="4"/>
      <c r="E112" s="4"/>
      <c r="F112" s="4"/>
      <c r="G112" s="4"/>
      <c r="H112" s="4"/>
      <c r="I112" s="4"/>
      <c r="J112" s="4"/>
      <c r="K112" s="4"/>
      <c r="L112" s="6"/>
      <c r="M112" s="44">
        <f>C112*1+D112*5+E112*1+F112*1.5+G112*1.5+H112*0.5+I112*2.5+J112*5+K112*1.5+L112*2</f>
        <v>0</v>
      </c>
      <c r="N112" s="63">
        <f>SUM(M112:M116)</f>
        <v>0</v>
      </c>
    </row>
    <row r="113" spans="1:14" ht="28.8" x14ac:dyDescent="0.3">
      <c r="A113" s="77"/>
      <c r="B113" s="5" t="s">
        <v>20</v>
      </c>
      <c r="C113" s="4"/>
      <c r="D113" s="4"/>
      <c r="E113" s="17"/>
      <c r="F113" s="4"/>
      <c r="G113" s="4"/>
      <c r="H113" s="4"/>
      <c r="I113" s="4"/>
      <c r="J113" s="4"/>
      <c r="K113" s="4"/>
      <c r="L113" s="6"/>
      <c r="M113" s="44">
        <f>C113*3+D113*10+E113*3+F113*1+G113*0+H113*0+I113*1+J113*0+K113*0+L113*0</f>
        <v>0</v>
      </c>
      <c r="N113" s="64"/>
    </row>
    <row r="114" spans="1:14" x14ac:dyDescent="0.3">
      <c r="A114" s="77"/>
      <c r="B114" s="5" t="s">
        <v>37</v>
      </c>
      <c r="C114" s="4"/>
      <c r="D114" s="4"/>
      <c r="E114" s="4"/>
      <c r="F114" s="4"/>
      <c r="G114" s="4"/>
      <c r="H114" s="4"/>
      <c r="I114" s="4"/>
      <c r="J114" s="4"/>
      <c r="K114" s="4"/>
      <c r="L114" s="6"/>
      <c r="M114" s="8">
        <f>C114*15+D114*25+E114*15+F114*0+G114*0+H114*15+I114*0+J114*0+K114*0+L114*0</f>
        <v>0</v>
      </c>
      <c r="N114" s="64"/>
    </row>
    <row r="115" spans="1:14" x14ac:dyDescent="0.3">
      <c r="A115" s="77"/>
      <c r="B115" s="66" t="s">
        <v>17</v>
      </c>
      <c r="C115" s="68"/>
      <c r="D115" s="69"/>
      <c r="E115" s="69"/>
      <c r="F115" s="69"/>
      <c r="G115" s="69"/>
      <c r="H115" s="69"/>
      <c r="I115" s="69"/>
      <c r="J115" s="69"/>
      <c r="K115" s="69"/>
      <c r="L115" s="70"/>
      <c r="M115" s="71"/>
      <c r="N115" s="64"/>
    </row>
    <row r="116" spans="1:14" ht="15" thickBot="1" x14ac:dyDescent="0.35">
      <c r="A116" s="78"/>
      <c r="B116" s="67"/>
      <c r="C116" s="73"/>
      <c r="D116" s="74"/>
      <c r="E116" s="74"/>
      <c r="F116" s="74"/>
      <c r="G116" s="74"/>
      <c r="H116" s="74"/>
      <c r="I116" s="74"/>
      <c r="J116" s="74"/>
      <c r="K116" s="74"/>
      <c r="L116" s="75"/>
      <c r="M116" s="72"/>
      <c r="N116" s="65"/>
    </row>
    <row r="119" spans="1:14" ht="15" thickBot="1" x14ac:dyDescent="0.35"/>
    <row r="120" spans="1:14" ht="18.75" customHeight="1" x14ac:dyDescent="0.35">
      <c r="A120" s="79" t="s">
        <v>1</v>
      </c>
      <c r="B120" s="81" t="s">
        <v>2</v>
      </c>
      <c r="C120" s="58" t="s">
        <v>3</v>
      </c>
      <c r="D120" s="59"/>
      <c r="E120" s="59"/>
      <c r="F120" s="59"/>
      <c r="G120" s="59"/>
      <c r="H120" s="59"/>
      <c r="I120" s="59"/>
      <c r="J120" s="59"/>
      <c r="K120" s="59"/>
      <c r="L120" s="60"/>
      <c r="M120" s="83" t="s">
        <v>4</v>
      </c>
      <c r="N120" s="61" t="s">
        <v>35</v>
      </c>
    </row>
    <row r="121" spans="1:14" ht="72" x14ac:dyDescent="0.3">
      <c r="A121" s="80"/>
      <c r="B121" s="82"/>
      <c r="C121" s="7" t="s">
        <v>19</v>
      </c>
      <c r="D121" s="7" t="s">
        <v>5</v>
      </c>
      <c r="E121" s="4" t="s">
        <v>6</v>
      </c>
      <c r="F121" s="4" t="s">
        <v>7</v>
      </c>
      <c r="G121" s="4" t="s">
        <v>8</v>
      </c>
      <c r="H121" s="4" t="s">
        <v>9</v>
      </c>
      <c r="I121" s="4" t="s">
        <v>10</v>
      </c>
      <c r="J121" s="4" t="s">
        <v>11</v>
      </c>
      <c r="K121" s="4" t="s">
        <v>12</v>
      </c>
      <c r="L121" s="6" t="s">
        <v>13</v>
      </c>
      <c r="M121" s="84"/>
      <c r="N121" s="62"/>
    </row>
    <row r="122" spans="1:14" ht="15" customHeight="1" x14ac:dyDescent="0.3">
      <c r="A122" s="76">
        <v>41449</v>
      </c>
      <c r="B122" s="5" t="s">
        <v>14</v>
      </c>
      <c r="C122" s="4"/>
      <c r="D122" s="4"/>
      <c r="E122" s="4"/>
      <c r="F122" s="4"/>
      <c r="G122" s="4"/>
      <c r="H122" s="4"/>
      <c r="I122" s="4"/>
      <c r="J122" s="4"/>
      <c r="K122" s="4"/>
      <c r="L122" s="6"/>
      <c r="M122" s="44">
        <f>C122*1+D122*5+E122*1+F122*1.5+G122*1.5+H122*0.5+I122*2.5+J122*5+K122*1.5+L122*2</f>
        <v>0</v>
      </c>
      <c r="N122" s="63">
        <f>SUM(M122:M126)</f>
        <v>0</v>
      </c>
    </row>
    <row r="123" spans="1:14" ht="28.8" x14ac:dyDescent="0.3">
      <c r="A123" s="77"/>
      <c r="B123" s="5" t="s">
        <v>20</v>
      </c>
      <c r="C123" s="4"/>
      <c r="D123" s="4"/>
      <c r="E123" s="17"/>
      <c r="F123" s="4"/>
      <c r="G123" s="4"/>
      <c r="H123" s="4"/>
      <c r="I123" s="4"/>
      <c r="J123" s="4"/>
      <c r="K123" s="4"/>
      <c r="L123" s="6"/>
      <c r="M123" s="44">
        <f>C123*3+D123*10+E123*3+F123*1+G123*0+H123*0+I123*1+J123*0+K123*0+L123*0</f>
        <v>0</v>
      </c>
      <c r="N123" s="64"/>
    </row>
    <row r="124" spans="1:14" x14ac:dyDescent="0.3">
      <c r="A124" s="77"/>
      <c r="B124" s="5" t="s">
        <v>37</v>
      </c>
      <c r="C124" s="4"/>
      <c r="D124" s="4"/>
      <c r="E124" s="4"/>
      <c r="F124" s="4"/>
      <c r="G124" s="4"/>
      <c r="H124" s="4"/>
      <c r="I124" s="4"/>
      <c r="J124" s="4"/>
      <c r="K124" s="4"/>
      <c r="L124" s="6"/>
      <c r="M124" s="8">
        <f>C124*15+D124*25+E124*15+F124*0+G124*0+H124*15+I124*0+J124*0+K124*0+L124*0</f>
        <v>0</v>
      </c>
      <c r="N124" s="64"/>
    </row>
    <row r="125" spans="1:14" x14ac:dyDescent="0.3">
      <c r="A125" s="77"/>
      <c r="B125" s="66" t="s">
        <v>17</v>
      </c>
      <c r="C125" s="68"/>
      <c r="D125" s="69"/>
      <c r="E125" s="69"/>
      <c r="F125" s="69"/>
      <c r="G125" s="69"/>
      <c r="H125" s="69"/>
      <c r="I125" s="69"/>
      <c r="J125" s="69"/>
      <c r="K125" s="69"/>
      <c r="L125" s="70"/>
      <c r="M125" s="71"/>
      <c r="N125" s="64"/>
    </row>
    <row r="126" spans="1:14" ht="15" thickBot="1" x14ac:dyDescent="0.35">
      <c r="A126" s="78"/>
      <c r="B126" s="67"/>
      <c r="C126" s="73"/>
      <c r="D126" s="74"/>
      <c r="E126" s="74"/>
      <c r="F126" s="74"/>
      <c r="G126" s="74"/>
      <c r="H126" s="74"/>
      <c r="I126" s="74"/>
      <c r="J126" s="74"/>
      <c r="K126" s="74"/>
      <c r="L126" s="75"/>
      <c r="M126" s="72"/>
      <c r="N126" s="65"/>
    </row>
    <row r="127" spans="1:14" ht="18.75" customHeight="1" x14ac:dyDescent="0.35">
      <c r="A127" s="79" t="s">
        <v>1</v>
      </c>
      <c r="B127" s="81" t="s">
        <v>2</v>
      </c>
      <c r="C127" s="58" t="s">
        <v>3</v>
      </c>
      <c r="D127" s="59"/>
      <c r="E127" s="59"/>
      <c r="F127" s="59"/>
      <c r="G127" s="59"/>
      <c r="H127" s="59"/>
      <c r="I127" s="59"/>
      <c r="J127" s="59"/>
      <c r="K127" s="59"/>
      <c r="L127" s="60"/>
      <c r="M127" s="83" t="s">
        <v>4</v>
      </c>
      <c r="N127" s="61" t="s">
        <v>35</v>
      </c>
    </row>
    <row r="128" spans="1:14" ht="72" x14ac:dyDescent="0.3">
      <c r="A128" s="80"/>
      <c r="B128" s="82"/>
      <c r="C128" s="7" t="s">
        <v>19</v>
      </c>
      <c r="D128" s="7" t="s">
        <v>5</v>
      </c>
      <c r="E128" s="4" t="s">
        <v>6</v>
      </c>
      <c r="F128" s="4" t="s">
        <v>7</v>
      </c>
      <c r="G128" s="4" t="s">
        <v>8</v>
      </c>
      <c r="H128" s="4" t="s">
        <v>9</v>
      </c>
      <c r="I128" s="4" t="s">
        <v>10</v>
      </c>
      <c r="J128" s="4" t="s">
        <v>11</v>
      </c>
      <c r="K128" s="4" t="s">
        <v>12</v>
      </c>
      <c r="L128" s="6" t="s">
        <v>13</v>
      </c>
      <c r="M128" s="84"/>
      <c r="N128" s="62"/>
    </row>
    <row r="129" spans="1:14" ht="15" customHeight="1" x14ac:dyDescent="0.3">
      <c r="A129" s="76">
        <v>41450</v>
      </c>
      <c r="B129" s="5" t="s">
        <v>14</v>
      </c>
      <c r="C129" s="4"/>
      <c r="D129" s="4"/>
      <c r="E129" s="4"/>
      <c r="F129" s="4"/>
      <c r="G129" s="4"/>
      <c r="H129" s="4"/>
      <c r="I129" s="4"/>
      <c r="J129" s="4"/>
      <c r="K129" s="4"/>
      <c r="L129" s="6"/>
      <c r="M129" s="44">
        <f>C129*1+D129*5+E129*1+F129*1.5+G129*1.5+H129*0.5+I129*2.5+J129*5+K129*1.5+L129*2</f>
        <v>0</v>
      </c>
      <c r="N129" s="63">
        <f>SUM(M129:M133)</f>
        <v>0</v>
      </c>
    </row>
    <row r="130" spans="1:14" ht="28.8" x14ac:dyDescent="0.3">
      <c r="A130" s="77"/>
      <c r="B130" s="5" t="s">
        <v>20</v>
      </c>
      <c r="C130" s="4"/>
      <c r="D130" s="4"/>
      <c r="E130" s="17"/>
      <c r="F130" s="4"/>
      <c r="G130" s="4"/>
      <c r="H130" s="4"/>
      <c r="I130" s="4"/>
      <c r="J130" s="4"/>
      <c r="K130" s="4"/>
      <c r="L130" s="6"/>
      <c r="M130" s="44">
        <f>C130*3+D130*10+E130*3+F130*1+G130*0+H130*0+I130*1+J130*0+K130*0+L130*0</f>
        <v>0</v>
      </c>
      <c r="N130" s="64"/>
    </row>
    <row r="131" spans="1:14" x14ac:dyDescent="0.3">
      <c r="A131" s="77"/>
      <c r="B131" s="5" t="s">
        <v>37</v>
      </c>
      <c r="C131" s="4"/>
      <c r="D131" s="4"/>
      <c r="E131" s="4"/>
      <c r="F131" s="4"/>
      <c r="G131" s="4"/>
      <c r="H131" s="4"/>
      <c r="I131" s="4"/>
      <c r="J131" s="4"/>
      <c r="K131" s="4"/>
      <c r="L131" s="6"/>
      <c r="M131" s="8">
        <f>C131*15+D131*25+E131*15+F131*0+G131*0+H131*15+I131*0+J131*0+K131*0+L131*0</f>
        <v>0</v>
      </c>
      <c r="N131" s="64"/>
    </row>
    <row r="132" spans="1:14" x14ac:dyDescent="0.3">
      <c r="A132" s="77"/>
      <c r="B132" s="66" t="s">
        <v>17</v>
      </c>
      <c r="C132" s="68"/>
      <c r="D132" s="69"/>
      <c r="E132" s="69"/>
      <c r="F132" s="69"/>
      <c r="G132" s="69"/>
      <c r="H132" s="69"/>
      <c r="I132" s="69"/>
      <c r="J132" s="69"/>
      <c r="K132" s="69"/>
      <c r="L132" s="70"/>
      <c r="M132" s="71"/>
      <c r="N132" s="64"/>
    </row>
    <row r="133" spans="1:14" ht="15" thickBot="1" x14ac:dyDescent="0.35">
      <c r="A133" s="78"/>
      <c r="B133" s="67"/>
      <c r="C133" s="73"/>
      <c r="D133" s="74"/>
      <c r="E133" s="74"/>
      <c r="F133" s="74"/>
      <c r="G133" s="74"/>
      <c r="H133" s="74"/>
      <c r="I133" s="74"/>
      <c r="J133" s="74"/>
      <c r="K133" s="74"/>
      <c r="L133" s="75"/>
      <c r="M133" s="72"/>
      <c r="N133" s="65"/>
    </row>
    <row r="134" spans="1:14" ht="18" x14ac:dyDescent="0.35">
      <c r="A134" s="79" t="s">
        <v>1</v>
      </c>
      <c r="B134" s="81" t="s">
        <v>2</v>
      </c>
      <c r="C134" s="58" t="s">
        <v>3</v>
      </c>
      <c r="D134" s="59"/>
      <c r="E134" s="59"/>
      <c r="F134" s="59"/>
      <c r="G134" s="59"/>
      <c r="H134" s="59"/>
      <c r="I134" s="59"/>
      <c r="J134" s="59"/>
      <c r="K134" s="59"/>
      <c r="L134" s="60"/>
      <c r="M134" s="83" t="s">
        <v>4</v>
      </c>
      <c r="N134" s="61" t="s">
        <v>35</v>
      </c>
    </row>
    <row r="135" spans="1:14" ht="72" x14ac:dyDescent="0.3">
      <c r="A135" s="80"/>
      <c r="B135" s="82"/>
      <c r="C135" s="7" t="s">
        <v>19</v>
      </c>
      <c r="D135" s="7" t="s">
        <v>5</v>
      </c>
      <c r="E135" s="4" t="s">
        <v>6</v>
      </c>
      <c r="F135" s="4" t="s">
        <v>7</v>
      </c>
      <c r="G135" s="4" t="s">
        <v>8</v>
      </c>
      <c r="H135" s="4" t="s">
        <v>9</v>
      </c>
      <c r="I135" s="4" t="s">
        <v>10</v>
      </c>
      <c r="J135" s="4" t="s">
        <v>11</v>
      </c>
      <c r="K135" s="4" t="s">
        <v>12</v>
      </c>
      <c r="L135" s="6" t="s">
        <v>13</v>
      </c>
      <c r="M135" s="84"/>
      <c r="N135" s="62"/>
    </row>
    <row r="136" spans="1:14" x14ac:dyDescent="0.3">
      <c r="A136" s="76">
        <v>41451</v>
      </c>
      <c r="B136" s="5" t="s">
        <v>14</v>
      </c>
      <c r="C136" s="4"/>
      <c r="D136" s="4"/>
      <c r="E136" s="4"/>
      <c r="F136" s="4"/>
      <c r="G136" s="4"/>
      <c r="H136" s="4"/>
      <c r="I136" s="4"/>
      <c r="J136" s="4"/>
      <c r="K136" s="4"/>
      <c r="L136" s="6"/>
      <c r="M136" s="44">
        <f>C136*1+D136*5+E136*1+F136*1.5+G136*1.5+H136*0.5+I136*2.5+J136*5+K136*1.5+L136*2</f>
        <v>0</v>
      </c>
      <c r="N136" s="63">
        <f>SUM(M136:M140)</f>
        <v>0</v>
      </c>
    </row>
    <row r="137" spans="1:14" ht="28.8" x14ac:dyDescent="0.3">
      <c r="A137" s="77"/>
      <c r="B137" s="5" t="s">
        <v>20</v>
      </c>
      <c r="C137" s="4"/>
      <c r="D137" s="4"/>
      <c r="E137" s="17"/>
      <c r="F137" s="4"/>
      <c r="G137" s="4"/>
      <c r="H137" s="4"/>
      <c r="I137" s="4"/>
      <c r="J137" s="4"/>
      <c r="K137" s="4"/>
      <c r="L137" s="6"/>
      <c r="M137" s="44">
        <f>C137*3+D137*10+E137*3+F137*1+G137*0+H137*0+I137*1+J137*0+K137*0+L137*0</f>
        <v>0</v>
      </c>
      <c r="N137" s="64"/>
    </row>
    <row r="138" spans="1:14" x14ac:dyDescent="0.3">
      <c r="A138" s="77"/>
      <c r="B138" s="5" t="s">
        <v>37</v>
      </c>
      <c r="C138" s="4"/>
      <c r="D138" s="4"/>
      <c r="E138" s="4"/>
      <c r="F138" s="4"/>
      <c r="G138" s="4"/>
      <c r="H138" s="4"/>
      <c r="I138" s="4"/>
      <c r="J138" s="4"/>
      <c r="K138" s="4"/>
      <c r="L138" s="6"/>
      <c r="M138" s="8">
        <f>C138*15+D138*25+E138*15+F138*0+G138*0+H138*15+I138*0+J138*0+K138*0+L138*0</f>
        <v>0</v>
      </c>
      <c r="N138" s="64"/>
    </row>
    <row r="139" spans="1:14" x14ac:dyDescent="0.3">
      <c r="A139" s="77"/>
      <c r="B139" s="66" t="s">
        <v>17</v>
      </c>
      <c r="C139" s="68"/>
      <c r="D139" s="69"/>
      <c r="E139" s="69"/>
      <c r="F139" s="69"/>
      <c r="G139" s="69"/>
      <c r="H139" s="69"/>
      <c r="I139" s="69"/>
      <c r="J139" s="69"/>
      <c r="K139" s="69"/>
      <c r="L139" s="70"/>
      <c r="M139" s="71"/>
      <c r="N139" s="64"/>
    </row>
    <row r="140" spans="1:14" ht="15" thickBot="1" x14ac:dyDescent="0.35">
      <c r="A140" s="78"/>
      <c r="B140" s="67"/>
      <c r="C140" s="73"/>
      <c r="D140" s="74"/>
      <c r="E140" s="74"/>
      <c r="F140" s="74"/>
      <c r="G140" s="74"/>
      <c r="H140" s="74"/>
      <c r="I140" s="74"/>
      <c r="J140" s="74"/>
      <c r="K140" s="74"/>
      <c r="L140" s="75"/>
      <c r="M140" s="72"/>
      <c r="N140" s="65"/>
    </row>
    <row r="141" spans="1:14" x14ac:dyDescent="0.3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5"/>
      <c r="N141" s="17"/>
    </row>
    <row r="142" spans="1:14" x14ac:dyDescent="0.3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5"/>
      <c r="N142" s="17"/>
    </row>
    <row r="143" spans="1:14" x14ac:dyDescent="0.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5"/>
      <c r="N143" s="17"/>
    </row>
    <row r="144" spans="1:14" x14ac:dyDescent="0.3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5"/>
      <c r="N144" s="17"/>
    </row>
    <row r="145" spans="1:14" x14ac:dyDescent="0.3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5"/>
      <c r="N145" s="17"/>
    </row>
    <row r="146" spans="1:14" x14ac:dyDescent="0.3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5"/>
      <c r="N146" s="17"/>
    </row>
    <row r="147" spans="1:14" ht="15" thickBot="1" x14ac:dyDescent="0.35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5"/>
      <c r="N147" s="17"/>
    </row>
    <row r="148" spans="1:14" ht="18" x14ac:dyDescent="0.35">
      <c r="A148" s="79" t="s">
        <v>1</v>
      </c>
      <c r="B148" s="81" t="s">
        <v>2</v>
      </c>
      <c r="C148" s="58" t="s">
        <v>3</v>
      </c>
      <c r="D148" s="59"/>
      <c r="E148" s="59"/>
      <c r="F148" s="59"/>
      <c r="G148" s="59"/>
      <c r="H148" s="59"/>
      <c r="I148" s="59"/>
      <c r="J148" s="59"/>
      <c r="K148" s="59"/>
      <c r="L148" s="60"/>
      <c r="M148" s="83" t="s">
        <v>4</v>
      </c>
      <c r="N148" s="61" t="s">
        <v>35</v>
      </c>
    </row>
    <row r="149" spans="1:14" ht="72" x14ac:dyDescent="0.3">
      <c r="A149" s="80"/>
      <c r="B149" s="82"/>
      <c r="C149" s="7" t="s">
        <v>19</v>
      </c>
      <c r="D149" s="7" t="s">
        <v>5</v>
      </c>
      <c r="E149" s="4" t="s">
        <v>6</v>
      </c>
      <c r="F149" s="4" t="s">
        <v>7</v>
      </c>
      <c r="G149" s="4" t="s">
        <v>8</v>
      </c>
      <c r="H149" s="4" t="s">
        <v>9</v>
      </c>
      <c r="I149" s="4" t="s">
        <v>10</v>
      </c>
      <c r="J149" s="4" t="s">
        <v>11</v>
      </c>
      <c r="K149" s="4" t="s">
        <v>12</v>
      </c>
      <c r="L149" s="6" t="s">
        <v>13</v>
      </c>
      <c r="M149" s="84"/>
      <c r="N149" s="62"/>
    </row>
    <row r="150" spans="1:14" x14ac:dyDescent="0.3">
      <c r="A150" s="76">
        <v>41452</v>
      </c>
      <c r="B150" s="5" t="s">
        <v>14</v>
      </c>
      <c r="C150" s="4"/>
      <c r="D150" s="4"/>
      <c r="E150" s="4"/>
      <c r="F150" s="4"/>
      <c r="G150" s="4"/>
      <c r="H150" s="4"/>
      <c r="I150" s="4"/>
      <c r="J150" s="4"/>
      <c r="K150" s="4"/>
      <c r="L150" s="6"/>
      <c r="M150" s="44">
        <f>C150*1+D150*5+E150*1+F150*1.5+G150*1.5+H150*0.5+I150*2.5+J150*5+K150*1.5+L150*2</f>
        <v>0</v>
      </c>
      <c r="N150" s="63">
        <f>SUM(M150:M154)</f>
        <v>0</v>
      </c>
    </row>
    <row r="151" spans="1:14" ht="28.8" x14ac:dyDescent="0.3">
      <c r="A151" s="77"/>
      <c r="B151" s="5" t="s">
        <v>20</v>
      </c>
      <c r="C151" s="4"/>
      <c r="D151" s="4"/>
      <c r="E151" s="17"/>
      <c r="F151" s="4"/>
      <c r="G151" s="4"/>
      <c r="H151" s="4"/>
      <c r="I151" s="4"/>
      <c r="J151" s="4"/>
      <c r="K151" s="4"/>
      <c r="L151" s="6"/>
      <c r="M151" s="44">
        <f>C151*3+D151*10+E151*3+F151*1+G151*0+H151*0+I151*1+J151*0+K151*0+L151*0</f>
        <v>0</v>
      </c>
      <c r="N151" s="64"/>
    </row>
    <row r="152" spans="1:14" x14ac:dyDescent="0.3">
      <c r="A152" s="77"/>
      <c r="B152" s="5" t="s">
        <v>37</v>
      </c>
      <c r="C152" s="4"/>
      <c r="D152" s="4"/>
      <c r="E152" s="4"/>
      <c r="F152" s="4"/>
      <c r="G152" s="4"/>
      <c r="H152" s="4"/>
      <c r="I152" s="4"/>
      <c r="J152" s="4"/>
      <c r="K152" s="4"/>
      <c r="L152" s="6"/>
      <c r="M152" s="8">
        <f>C152*15+D152*25+E152*15+F152*0+G152*0+H152*15+I152*0+J152*0+K152*0+L152*0</f>
        <v>0</v>
      </c>
      <c r="N152" s="64"/>
    </row>
    <row r="153" spans="1:14" x14ac:dyDescent="0.3">
      <c r="A153" s="77"/>
      <c r="B153" s="66" t="s">
        <v>17</v>
      </c>
      <c r="C153" s="68"/>
      <c r="D153" s="69"/>
      <c r="E153" s="69"/>
      <c r="F153" s="69"/>
      <c r="G153" s="69"/>
      <c r="H153" s="69"/>
      <c r="I153" s="69"/>
      <c r="J153" s="69"/>
      <c r="K153" s="69"/>
      <c r="L153" s="70"/>
      <c r="M153" s="71"/>
      <c r="N153" s="64"/>
    </row>
    <row r="154" spans="1:14" ht="15" thickBot="1" x14ac:dyDescent="0.35">
      <c r="A154" s="78"/>
      <c r="B154" s="67"/>
      <c r="C154" s="73"/>
      <c r="D154" s="74"/>
      <c r="E154" s="74"/>
      <c r="F154" s="74"/>
      <c r="G154" s="74"/>
      <c r="H154" s="74"/>
      <c r="I154" s="74"/>
      <c r="J154" s="74"/>
      <c r="K154" s="74"/>
      <c r="L154" s="75"/>
      <c r="M154" s="72"/>
      <c r="N154" s="65"/>
    </row>
    <row r="155" spans="1:14" ht="18" x14ac:dyDescent="0.35">
      <c r="A155" s="79" t="s">
        <v>1</v>
      </c>
      <c r="B155" s="81" t="s">
        <v>2</v>
      </c>
      <c r="C155" s="58" t="s">
        <v>3</v>
      </c>
      <c r="D155" s="59"/>
      <c r="E155" s="59"/>
      <c r="F155" s="59"/>
      <c r="G155" s="59"/>
      <c r="H155" s="59"/>
      <c r="I155" s="59"/>
      <c r="J155" s="59"/>
      <c r="K155" s="59"/>
      <c r="L155" s="60"/>
      <c r="M155" s="83" t="s">
        <v>4</v>
      </c>
      <c r="N155" s="61" t="s">
        <v>35</v>
      </c>
    </row>
    <row r="156" spans="1:14" ht="72" x14ac:dyDescent="0.3">
      <c r="A156" s="80"/>
      <c r="B156" s="82"/>
      <c r="C156" s="7" t="s">
        <v>19</v>
      </c>
      <c r="D156" s="7" t="s">
        <v>5</v>
      </c>
      <c r="E156" s="4" t="s">
        <v>6</v>
      </c>
      <c r="F156" s="4" t="s">
        <v>7</v>
      </c>
      <c r="G156" s="4" t="s">
        <v>8</v>
      </c>
      <c r="H156" s="4" t="s">
        <v>9</v>
      </c>
      <c r="I156" s="4" t="s">
        <v>10</v>
      </c>
      <c r="J156" s="4" t="s">
        <v>11</v>
      </c>
      <c r="K156" s="4" t="s">
        <v>12</v>
      </c>
      <c r="L156" s="6" t="s">
        <v>13</v>
      </c>
      <c r="M156" s="84"/>
      <c r="N156" s="62"/>
    </row>
    <row r="157" spans="1:14" x14ac:dyDescent="0.3">
      <c r="A157" s="76">
        <v>41453</v>
      </c>
      <c r="B157" s="5" t="s">
        <v>14</v>
      </c>
      <c r="C157" s="4"/>
      <c r="D157" s="4"/>
      <c r="E157" s="4"/>
      <c r="F157" s="4"/>
      <c r="G157" s="4"/>
      <c r="H157" s="4"/>
      <c r="I157" s="4"/>
      <c r="J157" s="4"/>
      <c r="K157" s="4"/>
      <c r="L157" s="6"/>
      <c r="M157" s="44">
        <f>C157*1+D157*5+E157*1+F157*1.5+G157*1.5+H157*0.5+I157*2.5+J157*5+K157*1.5+L157*2</f>
        <v>0</v>
      </c>
      <c r="N157" s="63">
        <f>SUM(M157:M161)</f>
        <v>0</v>
      </c>
    </row>
    <row r="158" spans="1:14" ht="28.8" x14ac:dyDescent="0.3">
      <c r="A158" s="77"/>
      <c r="B158" s="5" t="s">
        <v>20</v>
      </c>
      <c r="C158" s="4"/>
      <c r="D158" s="4"/>
      <c r="E158" s="17"/>
      <c r="F158" s="4"/>
      <c r="G158" s="4"/>
      <c r="H158" s="4"/>
      <c r="I158" s="4"/>
      <c r="J158" s="4"/>
      <c r="K158" s="4"/>
      <c r="L158" s="6"/>
      <c r="M158" s="44">
        <f>C158*3+D158*10+E158*3+F158*1+G158*0+H158*0+I158*1+J158*0+K158*0+L158*0</f>
        <v>0</v>
      </c>
      <c r="N158" s="64"/>
    </row>
    <row r="159" spans="1:14" x14ac:dyDescent="0.3">
      <c r="A159" s="77"/>
      <c r="B159" s="5" t="s">
        <v>37</v>
      </c>
      <c r="C159" s="4"/>
      <c r="D159" s="4"/>
      <c r="E159" s="4"/>
      <c r="F159" s="4"/>
      <c r="G159" s="4"/>
      <c r="H159" s="4"/>
      <c r="I159" s="4"/>
      <c r="J159" s="4"/>
      <c r="K159" s="4"/>
      <c r="L159" s="6"/>
      <c r="M159" s="8">
        <f>C159*15+D159*25+E159*15+F159*0+G159*0+H159*15+I159*0+J159*0+K159*0+L159*0</f>
        <v>0</v>
      </c>
      <c r="N159" s="64"/>
    </row>
    <row r="160" spans="1:14" x14ac:dyDescent="0.3">
      <c r="A160" s="77"/>
      <c r="B160" s="66" t="s">
        <v>17</v>
      </c>
      <c r="C160" s="68"/>
      <c r="D160" s="69"/>
      <c r="E160" s="69"/>
      <c r="F160" s="69"/>
      <c r="G160" s="69"/>
      <c r="H160" s="69"/>
      <c r="I160" s="69"/>
      <c r="J160" s="69"/>
      <c r="K160" s="69"/>
      <c r="L160" s="70"/>
      <c r="M160" s="71"/>
      <c r="N160" s="64"/>
    </row>
    <row r="161" spans="1:14" ht="15" thickBot="1" x14ac:dyDescent="0.35">
      <c r="A161" s="78"/>
      <c r="B161" s="67"/>
      <c r="C161" s="73"/>
      <c r="D161" s="74"/>
      <c r="E161" s="74"/>
      <c r="F161" s="74"/>
      <c r="G161" s="74"/>
      <c r="H161" s="74"/>
      <c r="I161" s="74"/>
      <c r="J161" s="74"/>
      <c r="K161" s="74"/>
      <c r="L161" s="75"/>
      <c r="M161" s="72"/>
      <c r="N161" s="65"/>
    </row>
    <row r="162" spans="1:14" ht="18" x14ac:dyDescent="0.35">
      <c r="A162" s="79" t="s">
        <v>1</v>
      </c>
      <c r="B162" s="81" t="s">
        <v>2</v>
      </c>
      <c r="C162" s="58" t="s">
        <v>3</v>
      </c>
      <c r="D162" s="59"/>
      <c r="E162" s="59"/>
      <c r="F162" s="59"/>
      <c r="G162" s="59"/>
      <c r="H162" s="59"/>
      <c r="I162" s="59"/>
      <c r="J162" s="59"/>
      <c r="K162" s="59"/>
      <c r="L162" s="60"/>
      <c r="M162" s="83" t="s">
        <v>4</v>
      </c>
      <c r="N162" s="61" t="s">
        <v>35</v>
      </c>
    </row>
    <row r="163" spans="1:14" ht="72" x14ac:dyDescent="0.3">
      <c r="A163" s="80"/>
      <c r="B163" s="82"/>
      <c r="C163" s="7" t="s">
        <v>19</v>
      </c>
      <c r="D163" s="7" t="s">
        <v>5</v>
      </c>
      <c r="E163" s="4" t="s">
        <v>6</v>
      </c>
      <c r="F163" s="4" t="s">
        <v>7</v>
      </c>
      <c r="G163" s="4" t="s">
        <v>8</v>
      </c>
      <c r="H163" s="4" t="s">
        <v>9</v>
      </c>
      <c r="I163" s="4" t="s">
        <v>10</v>
      </c>
      <c r="J163" s="4" t="s">
        <v>11</v>
      </c>
      <c r="K163" s="4" t="s">
        <v>12</v>
      </c>
      <c r="L163" s="6" t="s">
        <v>13</v>
      </c>
      <c r="M163" s="84"/>
      <c r="N163" s="62"/>
    </row>
    <row r="164" spans="1:14" x14ac:dyDescent="0.3">
      <c r="A164" s="76">
        <v>41454</v>
      </c>
      <c r="B164" s="5" t="s">
        <v>14</v>
      </c>
      <c r="C164" s="4"/>
      <c r="D164" s="4"/>
      <c r="E164" s="4"/>
      <c r="F164" s="4"/>
      <c r="G164" s="4"/>
      <c r="H164" s="4"/>
      <c r="I164" s="4"/>
      <c r="J164" s="4"/>
      <c r="K164" s="4"/>
      <c r="L164" s="6"/>
      <c r="M164" s="44">
        <f>C164*1+D164*5+E164*1+F164*1.5+G164*1.5+H164*0.5+I164*2.5+J164*5+K164*1.5+L164*2</f>
        <v>0</v>
      </c>
      <c r="N164" s="63">
        <f>SUM(M164:M168)</f>
        <v>0</v>
      </c>
    </row>
    <row r="165" spans="1:14" ht="28.8" x14ac:dyDescent="0.3">
      <c r="A165" s="77"/>
      <c r="B165" s="5" t="s">
        <v>20</v>
      </c>
      <c r="C165" s="4"/>
      <c r="D165" s="4"/>
      <c r="E165" s="17"/>
      <c r="F165" s="4"/>
      <c r="G165" s="4"/>
      <c r="H165" s="4"/>
      <c r="I165" s="4"/>
      <c r="J165" s="4"/>
      <c r="K165" s="4"/>
      <c r="L165" s="6"/>
      <c r="M165" s="44">
        <f>C165*3+D165*10+E165*3+F165*1+G165*0+H165*0+I165*1+J165*0+K165*0+L165*0</f>
        <v>0</v>
      </c>
      <c r="N165" s="64"/>
    </row>
    <row r="166" spans="1:14" x14ac:dyDescent="0.3">
      <c r="A166" s="77"/>
      <c r="B166" s="5" t="s">
        <v>37</v>
      </c>
      <c r="C166" s="4"/>
      <c r="D166" s="4"/>
      <c r="E166" s="4"/>
      <c r="F166" s="4"/>
      <c r="G166" s="4"/>
      <c r="H166" s="4"/>
      <c r="I166" s="4"/>
      <c r="J166" s="4"/>
      <c r="K166" s="4"/>
      <c r="L166" s="6"/>
      <c r="M166" s="8">
        <f>C166*15+D166*25+E166*15+F166*0+G166*0+H166*15+I166*0+J166*0+K166*0+L166*0</f>
        <v>0</v>
      </c>
      <c r="N166" s="64"/>
    </row>
    <row r="167" spans="1:14" x14ac:dyDescent="0.3">
      <c r="A167" s="77"/>
      <c r="B167" s="66" t="s">
        <v>17</v>
      </c>
      <c r="C167" s="68"/>
      <c r="D167" s="69"/>
      <c r="E167" s="69"/>
      <c r="F167" s="69"/>
      <c r="G167" s="69"/>
      <c r="H167" s="69"/>
      <c r="I167" s="69"/>
      <c r="J167" s="69"/>
      <c r="K167" s="69"/>
      <c r="L167" s="70"/>
      <c r="M167" s="71"/>
      <c r="N167" s="64"/>
    </row>
    <row r="168" spans="1:14" ht="15" thickBot="1" x14ac:dyDescent="0.35">
      <c r="A168" s="78"/>
      <c r="B168" s="67"/>
      <c r="C168" s="73"/>
      <c r="D168" s="74"/>
      <c r="E168" s="74"/>
      <c r="F168" s="74"/>
      <c r="G168" s="74"/>
      <c r="H168" s="74"/>
      <c r="I168" s="74"/>
      <c r="J168" s="74"/>
      <c r="K168" s="74"/>
      <c r="L168" s="75"/>
      <c r="M168" s="72"/>
      <c r="N168" s="65"/>
    </row>
    <row r="169" spans="1:14" x14ac:dyDescent="0.3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5"/>
      <c r="N169" s="17"/>
    </row>
    <row r="170" spans="1:14" x14ac:dyDescent="0.3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5"/>
      <c r="N170" s="17"/>
    </row>
    <row r="171" spans="1:14" x14ac:dyDescent="0.3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5"/>
      <c r="N171" s="17"/>
    </row>
    <row r="172" spans="1:14" x14ac:dyDescent="0.3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5"/>
      <c r="N172" s="17"/>
    </row>
    <row r="173" spans="1:14" x14ac:dyDescent="0.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5"/>
      <c r="N173" s="17"/>
    </row>
    <row r="174" spans="1:14" x14ac:dyDescent="0.3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5"/>
      <c r="N174" s="17"/>
    </row>
    <row r="175" spans="1:14" x14ac:dyDescent="0.3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5"/>
      <c r="N175" s="17"/>
    </row>
    <row r="176" spans="1:14" x14ac:dyDescent="0.3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5"/>
      <c r="N176" s="17"/>
    </row>
    <row r="177" spans="1:14" x14ac:dyDescent="0.3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5"/>
      <c r="N177" s="17"/>
    </row>
    <row r="178" spans="1:14" x14ac:dyDescent="0.3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5"/>
      <c r="N178" s="17"/>
    </row>
    <row r="179" spans="1:14" x14ac:dyDescent="0.3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5"/>
      <c r="N179" s="17"/>
    </row>
    <row r="180" spans="1:14" x14ac:dyDescent="0.3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5"/>
      <c r="N180" s="17"/>
    </row>
    <row r="181" spans="1:14" x14ac:dyDescent="0.3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5"/>
      <c r="N181" s="17"/>
    </row>
    <row r="182" spans="1:14" x14ac:dyDescent="0.3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5"/>
      <c r="N182" s="17"/>
    </row>
    <row r="183" spans="1:14" x14ac:dyDescent="0.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5"/>
      <c r="N183" s="17"/>
    </row>
    <row r="184" spans="1:14" x14ac:dyDescent="0.3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5"/>
      <c r="N184" s="17"/>
    </row>
    <row r="185" spans="1:14" x14ac:dyDescent="0.3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5"/>
      <c r="N185" s="17"/>
    </row>
    <row r="186" spans="1:14" x14ac:dyDescent="0.3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5"/>
      <c r="N186" s="17"/>
    </row>
    <row r="187" spans="1:14" x14ac:dyDescent="0.3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5"/>
      <c r="N187" s="17"/>
    </row>
    <row r="188" spans="1:14" x14ac:dyDescent="0.3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5"/>
      <c r="N188" s="17"/>
    </row>
    <row r="189" spans="1:14" x14ac:dyDescent="0.3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5"/>
      <c r="N189" s="17"/>
    </row>
    <row r="190" spans="1:14" x14ac:dyDescent="0.3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5"/>
      <c r="N190" s="17"/>
    </row>
    <row r="191" spans="1:14" ht="18.75" customHeight="1" x14ac:dyDescent="0.3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5"/>
      <c r="N191" s="17"/>
    </row>
    <row r="192" spans="1:14" ht="15" customHeight="1" x14ac:dyDescent="0.3">
      <c r="J192" s="27" t="s">
        <v>43</v>
      </c>
      <c r="K192" s="27"/>
      <c r="L192" s="27"/>
      <c r="M192" s="27"/>
      <c r="N192" s="27">
        <f>N5+N12+N19+N26+N33+N40+N50+N57+N64+N74+N81+N88+N98+N105+N112+N122</f>
        <v>0</v>
      </c>
    </row>
    <row r="193" spans="2:14" ht="15" customHeight="1" x14ac:dyDescent="0.3">
      <c r="J193" s="27"/>
      <c r="K193" s="27"/>
      <c r="L193" s="27"/>
      <c r="M193" s="27"/>
      <c r="N193" s="27"/>
    </row>
    <row r="194" spans="2:14" ht="15" customHeight="1" thickBot="1" x14ac:dyDescent="0.35">
      <c r="J194" s="27"/>
      <c r="K194" s="27"/>
      <c r="L194" s="27"/>
      <c r="M194" s="27"/>
      <c r="N194" s="27"/>
    </row>
    <row r="195" spans="2:14" ht="15" customHeight="1" thickBot="1" x14ac:dyDescent="0.35">
      <c r="J195" s="28" t="s">
        <v>33</v>
      </c>
      <c r="K195" s="29"/>
      <c r="L195" s="29"/>
      <c r="M195" s="29"/>
      <c r="N195" s="30" t="e">
        <f>AVERAGEIF(N2:N126,"&gt;0")</f>
        <v>#DIV/0!</v>
      </c>
    </row>
    <row r="197" spans="2:14" ht="15" customHeight="1" thickBot="1" x14ac:dyDescent="0.35">
      <c r="D197" s="43" t="s">
        <v>36</v>
      </c>
    </row>
    <row r="198" spans="2:14" ht="18.75" customHeight="1" x14ac:dyDescent="0.35">
      <c r="B198" s="56" t="s">
        <v>2</v>
      </c>
      <c r="C198" s="58" t="s">
        <v>3</v>
      </c>
      <c r="D198" s="59"/>
      <c r="E198" s="59"/>
      <c r="F198" s="59"/>
      <c r="G198" s="59"/>
      <c r="H198" s="59"/>
      <c r="I198" s="59"/>
      <c r="J198" s="59"/>
      <c r="K198" s="59"/>
      <c r="L198" s="60"/>
    </row>
    <row r="199" spans="2:14" ht="72" x14ac:dyDescent="0.3">
      <c r="B199" s="57"/>
      <c r="C199" s="7" t="s">
        <v>19</v>
      </c>
      <c r="D199" s="7" t="s">
        <v>5</v>
      </c>
      <c r="E199" s="4" t="s">
        <v>6</v>
      </c>
      <c r="F199" s="4" t="s">
        <v>7</v>
      </c>
      <c r="G199" s="4" t="s">
        <v>8</v>
      </c>
      <c r="H199" s="4" t="s">
        <v>9</v>
      </c>
      <c r="I199" s="4" t="s">
        <v>10</v>
      </c>
      <c r="J199" s="4" t="s">
        <v>11</v>
      </c>
      <c r="K199" s="4" t="s">
        <v>12</v>
      </c>
      <c r="L199" s="6" t="s">
        <v>13</v>
      </c>
    </row>
    <row r="200" spans="2:14" ht="18.75" customHeight="1" x14ac:dyDescent="0.3">
      <c r="B200" s="37" t="s">
        <v>14</v>
      </c>
      <c r="C200" s="4">
        <f>SUMIF($B2:$B126,"Пескоструйка",C2:C126)</f>
        <v>0</v>
      </c>
      <c r="D200" s="4">
        <f t="shared" ref="D200:L200" si="0">SUMIF($B2:$B126,"Пескоструйка",D2:D126)</f>
        <v>0</v>
      </c>
      <c r="E200" s="4">
        <f t="shared" si="0"/>
        <v>0</v>
      </c>
      <c r="F200" s="4">
        <f t="shared" si="0"/>
        <v>0</v>
      </c>
      <c r="G200" s="4">
        <f t="shared" si="0"/>
        <v>0</v>
      </c>
      <c r="H200" s="4">
        <f t="shared" si="0"/>
        <v>0</v>
      </c>
      <c r="I200" s="4">
        <f t="shared" si="0"/>
        <v>0</v>
      </c>
      <c r="J200" s="4">
        <f t="shared" si="0"/>
        <v>0</v>
      </c>
      <c r="K200" s="4">
        <f t="shared" si="0"/>
        <v>0</v>
      </c>
      <c r="L200" s="6">
        <f t="shared" si="0"/>
        <v>0</v>
      </c>
    </row>
    <row r="201" spans="2:14" ht="28.8" x14ac:dyDescent="0.3">
      <c r="B201" s="37" t="s">
        <v>20</v>
      </c>
      <c r="C201" s="4">
        <f>SUMIF($B2:$B126,"Шлифовка+полировка (обработка наплавки на полуформах)",C2:C126)</f>
        <v>0</v>
      </c>
      <c r="D201" s="4">
        <f t="shared" ref="D201:L201" si="1">SUMIF($B2:$B126,"Шлифовка+полировка (обработка наплавки на полуформах)",D2:D126)</f>
        <v>0</v>
      </c>
      <c r="E201" s="4">
        <f t="shared" si="1"/>
        <v>0</v>
      </c>
      <c r="F201" s="4">
        <f t="shared" si="1"/>
        <v>0</v>
      </c>
      <c r="G201" s="4">
        <f t="shared" si="1"/>
        <v>0</v>
      </c>
      <c r="H201" s="4">
        <f t="shared" si="1"/>
        <v>0</v>
      </c>
      <c r="I201" s="4">
        <f t="shared" si="1"/>
        <v>0</v>
      </c>
      <c r="J201" s="4">
        <f t="shared" si="1"/>
        <v>0</v>
      </c>
      <c r="K201" s="4">
        <f t="shared" si="1"/>
        <v>0</v>
      </c>
      <c r="L201" s="4">
        <f t="shared" si="1"/>
        <v>0</v>
      </c>
    </row>
    <row r="202" spans="2:14" ht="18.75" customHeight="1" thickBot="1" x14ac:dyDescent="0.35">
      <c r="B202" s="40" t="s">
        <v>37</v>
      </c>
      <c r="C202" s="41">
        <f>SUMIF($B2:$B126,"Токарная обработка дет. ф-та",C2:C126)</f>
        <v>0</v>
      </c>
      <c r="D202" s="41">
        <f t="shared" ref="D202:L202" si="2">SUMIF($B2:$B126,"Токарная обработка дет. ф-та",D2:D126)</f>
        <v>0</v>
      </c>
      <c r="E202" s="41">
        <f t="shared" si="2"/>
        <v>0</v>
      </c>
      <c r="F202" s="41">
        <f t="shared" si="2"/>
        <v>0</v>
      </c>
      <c r="G202" s="41">
        <f t="shared" si="2"/>
        <v>0</v>
      </c>
      <c r="H202" s="41">
        <f t="shared" si="2"/>
        <v>0</v>
      </c>
      <c r="I202" s="41">
        <f t="shared" si="2"/>
        <v>0</v>
      </c>
      <c r="J202" s="41">
        <f t="shared" si="2"/>
        <v>0</v>
      </c>
      <c r="K202" s="41">
        <f t="shared" si="2"/>
        <v>0</v>
      </c>
      <c r="L202" s="42">
        <f t="shared" si="2"/>
        <v>0</v>
      </c>
    </row>
    <row r="204" spans="2:14" ht="15" customHeight="1" x14ac:dyDescent="0.3"/>
    <row r="205" spans="2:14" ht="15" customHeight="1" x14ac:dyDescent="0.3"/>
    <row r="207" spans="2:14" ht="18.75" customHeight="1" x14ac:dyDescent="0.3"/>
    <row r="209" ht="15" customHeight="1" x14ac:dyDescent="0.3"/>
    <row r="212" ht="18.75" customHeight="1" x14ac:dyDescent="0.3"/>
    <row r="214" ht="15" customHeight="1" x14ac:dyDescent="0.3"/>
  </sheetData>
  <mergeCells count="234">
    <mergeCell ref="A162:A163"/>
    <mergeCell ref="B162:B163"/>
    <mergeCell ref="C162:L162"/>
    <mergeCell ref="M162:M163"/>
    <mergeCell ref="N162:N163"/>
    <mergeCell ref="A164:A168"/>
    <mergeCell ref="N164:N168"/>
    <mergeCell ref="B167:B168"/>
    <mergeCell ref="C167:L167"/>
    <mergeCell ref="M167:M168"/>
    <mergeCell ref="C168:L168"/>
    <mergeCell ref="A155:A156"/>
    <mergeCell ref="B155:B156"/>
    <mergeCell ref="C155:L155"/>
    <mergeCell ref="M155:M156"/>
    <mergeCell ref="N155:N156"/>
    <mergeCell ref="A157:A161"/>
    <mergeCell ref="N157:N161"/>
    <mergeCell ref="B160:B161"/>
    <mergeCell ref="C160:L160"/>
    <mergeCell ref="M160:M161"/>
    <mergeCell ref="C161:L161"/>
    <mergeCell ref="A148:A149"/>
    <mergeCell ref="B148:B149"/>
    <mergeCell ref="C148:L148"/>
    <mergeCell ref="M148:M149"/>
    <mergeCell ref="N148:N149"/>
    <mergeCell ref="A150:A154"/>
    <mergeCell ref="N150:N154"/>
    <mergeCell ref="B153:B154"/>
    <mergeCell ref="C153:L153"/>
    <mergeCell ref="M153:M154"/>
    <mergeCell ref="C154:L154"/>
    <mergeCell ref="A134:A135"/>
    <mergeCell ref="B134:B135"/>
    <mergeCell ref="C134:L134"/>
    <mergeCell ref="M134:M135"/>
    <mergeCell ref="N134:N135"/>
    <mergeCell ref="A136:A140"/>
    <mergeCell ref="N136:N140"/>
    <mergeCell ref="B139:B140"/>
    <mergeCell ref="C139:L139"/>
    <mergeCell ref="M139:M140"/>
    <mergeCell ref="C140:L140"/>
    <mergeCell ref="A127:A128"/>
    <mergeCell ref="B127:B128"/>
    <mergeCell ref="C127:L127"/>
    <mergeCell ref="M127:M128"/>
    <mergeCell ref="N127:N128"/>
    <mergeCell ref="A129:A133"/>
    <mergeCell ref="N129:N133"/>
    <mergeCell ref="B132:B133"/>
    <mergeCell ref="C132:L132"/>
    <mergeCell ref="M132:M133"/>
    <mergeCell ref="C133:L133"/>
    <mergeCell ref="A1:M1"/>
    <mergeCell ref="A3:A4"/>
    <mergeCell ref="B3:B4"/>
    <mergeCell ref="C3:L3"/>
    <mergeCell ref="M3:M4"/>
    <mergeCell ref="C9:L9"/>
    <mergeCell ref="N3:N4"/>
    <mergeCell ref="A5:A9"/>
    <mergeCell ref="N5:N9"/>
    <mergeCell ref="B8:B9"/>
    <mergeCell ref="C8:L8"/>
    <mergeCell ref="M8:M9"/>
    <mergeCell ref="A10:A11"/>
    <mergeCell ref="B10:B11"/>
    <mergeCell ref="M10:M11"/>
    <mergeCell ref="N10:N11"/>
    <mergeCell ref="C10:L10"/>
    <mergeCell ref="N12:N16"/>
    <mergeCell ref="B15:B16"/>
    <mergeCell ref="M15:M16"/>
    <mergeCell ref="C16:L16"/>
    <mergeCell ref="C15:L15"/>
    <mergeCell ref="A12:A16"/>
    <mergeCell ref="A17:A18"/>
    <mergeCell ref="B17:B18"/>
    <mergeCell ref="M17:M18"/>
    <mergeCell ref="N17:N18"/>
    <mergeCell ref="A19:A23"/>
    <mergeCell ref="N19:N23"/>
    <mergeCell ref="B22:B23"/>
    <mergeCell ref="C22:L22"/>
    <mergeCell ref="M22:M23"/>
    <mergeCell ref="C23:L23"/>
    <mergeCell ref="C17:L17"/>
    <mergeCell ref="N24:N25"/>
    <mergeCell ref="A26:A30"/>
    <mergeCell ref="N26:N30"/>
    <mergeCell ref="B29:B30"/>
    <mergeCell ref="C29:L29"/>
    <mergeCell ref="M29:M30"/>
    <mergeCell ref="C30:L30"/>
    <mergeCell ref="A31:A32"/>
    <mergeCell ref="B31:B32"/>
    <mergeCell ref="M31:M32"/>
    <mergeCell ref="N31:N32"/>
    <mergeCell ref="C31:L31"/>
    <mergeCell ref="A24:A25"/>
    <mergeCell ref="B24:B25"/>
    <mergeCell ref="C24:L24"/>
    <mergeCell ref="M24:M25"/>
    <mergeCell ref="N33:N37"/>
    <mergeCell ref="B36:B37"/>
    <mergeCell ref="C36:L36"/>
    <mergeCell ref="M36:M37"/>
    <mergeCell ref="C37:L37"/>
    <mergeCell ref="A38:A39"/>
    <mergeCell ref="B38:B39"/>
    <mergeCell ref="C38:L38"/>
    <mergeCell ref="M38:M39"/>
    <mergeCell ref="N38:N39"/>
    <mergeCell ref="A33:A37"/>
    <mergeCell ref="N40:N44"/>
    <mergeCell ref="C44:L44"/>
    <mergeCell ref="A48:A49"/>
    <mergeCell ref="B48:B49"/>
    <mergeCell ref="C48:L48"/>
    <mergeCell ref="M48:M49"/>
    <mergeCell ref="N48:N49"/>
    <mergeCell ref="A50:A54"/>
    <mergeCell ref="N50:N54"/>
    <mergeCell ref="B53:B54"/>
    <mergeCell ref="C53:L53"/>
    <mergeCell ref="M53:M54"/>
    <mergeCell ref="C54:L54"/>
    <mergeCell ref="B43:B44"/>
    <mergeCell ref="C43:L43"/>
    <mergeCell ref="M43:M44"/>
    <mergeCell ref="A40:A44"/>
    <mergeCell ref="N55:N56"/>
    <mergeCell ref="A57:A61"/>
    <mergeCell ref="N57:N61"/>
    <mergeCell ref="B60:B61"/>
    <mergeCell ref="M60:M61"/>
    <mergeCell ref="N62:N63"/>
    <mergeCell ref="A64:A68"/>
    <mergeCell ref="N64:N68"/>
    <mergeCell ref="B67:B68"/>
    <mergeCell ref="C67:L67"/>
    <mergeCell ref="M67:M68"/>
    <mergeCell ref="A62:A63"/>
    <mergeCell ref="B62:B63"/>
    <mergeCell ref="C62:L62"/>
    <mergeCell ref="M62:M63"/>
    <mergeCell ref="C61:L61"/>
    <mergeCell ref="C68:L68"/>
    <mergeCell ref="C60:L60"/>
    <mergeCell ref="A55:A56"/>
    <mergeCell ref="B55:B56"/>
    <mergeCell ref="C55:L55"/>
    <mergeCell ref="M55:M56"/>
    <mergeCell ref="N72:N73"/>
    <mergeCell ref="A74:A78"/>
    <mergeCell ref="N74:N78"/>
    <mergeCell ref="B77:B78"/>
    <mergeCell ref="M77:M78"/>
    <mergeCell ref="C78:L78"/>
    <mergeCell ref="A79:A80"/>
    <mergeCell ref="B79:B80"/>
    <mergeCell ref="C79:L79"/>
    <mergeCell ref="M79:M80"/>
    <mergeCell ref="N79:N80"/>
    <mergeCell ref="C77:L77"/>
    <mergeCell ref="A72:A73"/>
    <mergeCell ref="B72:B73"/>
    <mergeCell ref="C72:L72"/>
    <mergeCell ref="M72:M73"/>
    <mergeCell ref="N81:N85"/>
    <mergeCell ref="B84:B85"/>
    <mergeCell ref="C84:L84"/>
    <mergeCell ref="M84:M85"/>
    <mergeCell ref="A86:A87"/>
    <mergeCell ref="B86:B87"/>
    <mergeCell ref="C86:L86"/>
    <mergeCell ref="M86:M87"/>
    <mergeCell ref="N86:N87"/>
    <mergeCell ref="C85:L85"/>
    <mergeCell ref="A81:A85"/>
    <mergeCell ref="N88:N92"/>
    <mergeCell ref="B91:B92"/>
    <mergeCell ref="C91:L91"/>
    <mergeCell ref="M91:M92"/>
    <mergeCell ref="C92:L92"/>
    <mergeCell ref="A96:A97"/>
    <mergeCell ref="B96:B97"/>
    <mergeCell ref="M96:M97"/>
    <mergeCell ref="N96:N97"/>
    <mergeCell ref="C96:L96"/>
    <mergeCell ref="A88:A92"/>
    <mergeCell ref="N98:N102"/>
    <mergeCell ref="B101:B102"/>
    <mergeCell ref="M101:M102"/>
    <mergeCell ref="C102:L102"/>
    <mergeCell ref="A103:A104"/>
    <mergeCell ref="B103:B104"/>
    <mergeCell ref="M103:M104"/>
    <mergeCell ref="N103:N104"/>
    <mergeCell ref="A105:A109"/>
    <mergeCell ref="N105:N109"/>
    <mergeCell ref="C109:L109"/>
    <mergeCell ref="B108:B109"/>
    <mergeCell ref="C108:L108"/>
    <mergeCell ref="M108:M109"/>
    <mergeCell ref="C101:L101"/>
    <mergeCell ref="C103:L103"/>
    <mergeCell ref="A98:A102"/>
    <mergeCell ref="N122:N126"/>
    <mergeCell ref="B125:B126"/>
    <mergeCell ref="C125:L125"/>
    <mergeCell ref="M125:M126"/>
    <mergeCell ref="C126:L126"/>
    <mergeCell ref="B198:B199"/>
    <mergeCell ref="N110:N111"/>
    <mergeCell ref="A112:A116"/>
    <mergeCell ref="N112:N116"/>
    <mergeCell ref="B115:B116"/>
    <mergeCell ref="M115:M116"/>
    <mergeCell ref="A120:A121"/>
    <mergeCell ref="B120:B121"/>
    <mergeCell ref="M120:M121"/>
    <mergeCell ref="N120:N121"/>
    <mergeCell ref="C198:L198"/>
    <mergeCell ref="A122:A126"/>
    <mergeCell ref="C116:L116"/>
    <mergeCell ref="C115:L115"/>
    <mergeCell ref="C120:L120"/>
    <mergeCell ref="A110:A111"/>
    <mergeCell ref="B110:B111"/>
    <mergeCell ref="C110:L110"/>
    <mergeCell ref="M110:M11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88" orientation="landscape" r:id="rId1"/>
  <rowBreaks count="5" manualBreakCount="5">
    <brk id="23" max="16383" man="1"/>
    <brk id="44" max="16383" man="1"/>
    <brk id="68" max="16383" man="1"/>
    <brk id="95" max="16383" man="1"/>
    <brk id="11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view="pageBreakPreview" topLeftCell="A19" zoomScale="90" zoomScaleNormal="110" zoomScaleSheetLayoutView="90" workbookViewId="0">
      <selection activeCell="H36" sqref="H36"/>
    </sheetView>
  </sheetViews>
  <sheetFormatPr defaultColWidth="9.109375" defaultRowHeight="14.4" x14ac:dyDescent="0.3"/>
  <cols>
    <col min="1" max="1" width="9" style="2" customWidth="1"/>
    <col min="2" max="2" width="31.5546875" style="2" customWidth="1"/>
    <col min="3" max="3" width="10.6640625" style="2" customWidth="1"/>
    <col min="4" max="4" width="10.109375" style="2" customWidth="1"/>
    <col min="5" max="5" width="10.5546875" style="2" customWidth="1"/>
    <col min="6" max="7" width="10.88671875" style="2" customWidth="1"/>
    <col min="8" max="8" width="12.88671875" style="2" customWidth="1"/>
    <col min="9" max="9" width="10.109375" style="2" customWidth="1"/>
    <col min="10" max="10" width="11.109375" style="2" customWidth="1"/>
    <col min="11" max="16384" width="9.109375" style="2"/>
  </cols>
  <sheetData>
    <row r="1" spans="1:15" ht="23.4" x14ac:dyDescent="0.4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16"/>
    </row>
    <row r="2" spans="1:15" ht="18.600000000000001" thickBot="1" x14ac:dyDescent="0.4">
      <c r="A2" s="3" t="s">
        <v>26</v>
      </c>
      <c r="F2" s="14"/>
      <c r="G2" s="14"/>
      <c r="H2" s="14"/>
      <c r="I2" s="15"/>
      <c r="J2" s="14"/>
      <c r="K2" s="15"/>
    </row>
    <row r="3" spans="1:15" s="1" customFormat="1" ht="18.75" customHeight="1" x14ac:dyDescent="0.35">
      <c r="A3" s="95" t="s">
        <v>1</v>
      </c>
      <c r="B3" s="56" t="s">
        <v>2</v>
      </c>
      <c r="C3" s="58" t="s">
        <v>3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111" t="s">
        <v>4</v>
      </c>
      <c r="O3" s="61" t="s">
        <v>35</v>
      </c>
    </row>
    <row r="4" spans="1:15" s="1" customFormat="1" ht="72" x14ac:dyDescent="0.3">
      <c r="A4" s="96"/>
      <c r="B4" s="57"/>
      <c r="C4" s="7" t="s">
        <v>19</v>
      </c>
      <c r="D4" s="7" t="s">
        <v>5</v>
      </c>
      <c r="E4" s="4" t="s">
        <v>6</v>
      </c>
      <c r="F4" s="4" t="s">
        <v>7</v>
      </c>
      <c r="G4" s="4" t="s">
        <v>58</v>
      </c>
      <c r="H4" s="4" t="s">
        <v>57</v>
      </c>
      <c r="I4" s="4" t="s">
        <v>9</v>
      </c>
      <c r="J4" s="4" t="s">
        <v>10</v>
      </c>
      <c r="K4" s="4" t="s">
        <v>11</v>
      </c>
      <c r="L4" s="4" t="s">
        <v>12</v>
      </c>
      <c r="M4" s="31" t="s">
        <v>13</v>
      </c>
      <c r="N4" s="112"/>
      <c r="O4" s="62"/>
    </row>
    <row r="5" spans="1:15" s="1" customFormat="1" ht="15" customHeight="1" x14ac:dyDescent="0.3">
      <c r="A5" s="108">
        <v>41914</v>
      </c>
      <c r="B5" s="20" t="s">
        <v>14</v>
      </c>
      <c r="C5" s="4"/>
      <c r="D5" s="4">
        <v>17</v>
      </c>
      <c r="E5" s="4"/>
      <c r="F5" s="4"/>
      <c r="G5" s="4">
        <v>20</v>
      </c>
      <c r="H5" s="4"/>
      <c r="I5" s="4"/>
      <c r="J5" s="4"/>
      <c r="K5" s="4"/>
      <c r="L5" s="4">
        <v>15</v>
      </c>
      <c r="M5" s="31"/>
      <c r="N5" s="36">
        <f>C5*1+D5*5+E5*1+F5*1.5+G5*2+H5*1.5+I5*0.5+J5*2.5+K5*5+L5*1.5+M5*2</f>
        <v>147.5</v>
      </c>
      <c r="O5" s="62">
        <f>SUM(N5:N11)</f>
        <v>227.5</v>
      </c>
    </row>
    <row r="6" spans="1:15" s="1" customFormat="1" x14ac:dyDescent="0.3">
      <c r="A6" s="109"/>
      <c r="B6" s="21" t="s">
        <v>15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4"/>
      <c r="N6" s="36">
        <f>C6*2+D6*5+E6*0+F6*0+G6*4+H6*4+I6*0+J6*0+K6*0+L6*0+M6*0</f>
        <v>0</v>
      </c>
      <c r="O6" s="62"/>
    </row>
    <row r="7" spans="1:15" s="1" customFormat="1" x14ac:dyDescent="0.3">
      <c r="A7" s="109"/>
      <c r="B7" s="22" t="s">
        <v>16</v>
      </c>
      <c r="C7" s="9"/>
      <c r="D7" s="9"/>
      <c r="E7" s="17"/>
      <c r="F7" s="9"/>
      <c r="G7" s="9">
        <v>10</v>
      </c>
      <c r="H7" s="9"/>
      <c r="I7" s="9"/>
      <c r="J7" s="9"/>
      <c r="K7" s="9"/>
      <c r="L7" s="9"/>
      <c r="M7" s="19"/>
      <c r="N7" s="36">
        <f>C7*2+D7*5+E7*0+F7*0+G7*8+H7*8+I7*0+J7*0+K7*0+L7*0+M7*0</f>
        <v>80</v>
      </c>
      <c r="O7" s="62"/>
    </row>
    <row r="8" spans="1:15" s="1" customFormat="1" ht="17.25" customHeight="1" x14ac:dyDescent="0.3">
      <c r="A8" s="109"/>
      <c r="B8" s="20" t="s">
        <v>31</v>
      </c>
      <c r="C8" s="4"/>
      <c r="D8" s="4"/>
      <c r="E8" s="4"/>
      <c r="F8" s="4"/>
      <c r="G8" s="4"/>
      <c r="H8" s="4"/>
      <c r="I8" s="4"/>
      <c r="J8" s="4"/>
      <c r="K8" s="4"/>
      <c r="L8" s="32"/>
      <c r="M8" s="31"/>
      <c r="N8" s="36">
        <f>C8*0+D8*14+E8*0+F8*0+G8*20+H8*10+I8*0+J8*0+K8*0+L8*0+M8*0</f>
        <v>0</v>
      </c>
      <c r="O8" s="62"/>
    </row>
    <row r="9" spans="1:15" s="1" customFormat="1" x14ac:dyDescent="0.3">
      <c r="A9" s="109"/>
      <c r="B9" s="100" t="s">
        <v>17</v>
      </c>
      <c r="C9" s="102"/>
      <c r="D9" s="103"/>
      <c r="E9" s="103"/>
      <c r="F9" s="103"/>
      <c r="G9" s="103"/>
      <c r="H9" s="103"/>
      <c r="I9" s="103"/>
      <c r="J9" s="103"/>
      <c r="K9" s="103"/>
      <c r="L9" s="103"/>
      <c r="M9" s="104"/>
      <c r="N9" s="92"/>
      <c r="O9" s="62"/>
    </row>
    <row r="10" spans="1:15" s="1" customFormat="1" x14ac:dyDescent="0.3">
      <c r="A10" s="109"/>
      <c r="B10" s="101"/>
      <c r="C10" s="105"/>
      <c r="D10" s="106"/>
      <c r="E10" s="106"/>
      <c r="F10" s="106"/>
      <c r="G10" s="106"/>
      <c r="H10" s="106"/>
      <c r="I10" s="106"/>
      <c r="J10" s="106"/>
      <c r="K10" s="106"/>
      <c r="L10" s="106"/>
      <c r="M10" s="107"/>
      <c r="N10" s="93"/>
      <c r="O10" s="62"/>
    </row>
    <row r="11" spans="1:15" s="1" customFormat="1" ht="15" thickBot="1" x14ac:dyDescent="0.35">
      <c r="A11" s="110"/>
      <c r="B11" s="12" t="s">
        <v>18</v>
      </c>
      <c r="C11" s="33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94"/>
      <c r="O11" s="86"/>
    </row>
    <row r="12" spans="1:15" s="1" customFormat="1" ht="15" customHeight="1" x14ac:dyDescent="0.35">
      <c r="A12" s="95" t="s">
        <v>1</v>
      </c>
      <c r="B12" s="56" t="s">
        <v>2</v>
      </c>
      <c r="C12" s="58" t="s">
        <v>3</v>
      </c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90" t="s">
        <v>4</v>
      </c>
      <c r="O12" s="61" t="s">
        <v>35</v>
      </c>
    </row>
    <row r="13" spans="1:15" ht="74.25" customHeight="1" x14ac:dyDescent="0.3">
      <c r="A13" s="96"/>
      <c r="B13" s="57"/>
      <c r="C13" s="7" t="s">
        <v>19</v>
      </c>
      <c r="D13" s="7" t="s">
        <v>5</v>
      </c>
      <c r="E13" s="4" t="s">
        <v>6</v>
      </c>
      <c r="F13" s="4" t="s">
        <v>7</v>
      </c>
      <c r="G13" s="4" t="s">
        <v>58</v>
      </c>
      <c r="H13" s="4" t="s">
        <v>57</v>
      </c>
      <c r="I13" s="4" t="s">
        <v>9</v>
      </c>
      <c r="J13" s="4" t="s">
        <v>10</v>
      </c>
      <c r="K13" s="4" t="s">
        <v>11</v>
      </c>
      <c r="L13" s="4" t="s">
        <v>12</v>
      </c>
      <c r="M13" s="31" t="s">
        <v>13</v>
      </c>
      <c r="N13" s="91"/>
      <c r="O13" s="62"/>
    </row>
    <row r="14" spans="1:15" ht="15" customHeight="1" x14ac:dyDescent="0.3">
      <c r="A14" s="108">
        <v>41915</v>
      </c>
      <c r="B14" s="20" t="s">
        <v>14</v>
      </c>
      <c r="C14" s="4"/>
      <c r="D14" s="4"/>
      <c r="E14" s="4"/>
      <c r="F14" s="4"/>
      <c r="G14" s="4">
        <v>13</v>
      </c>
      <c r="H14" s="4"/>
      <c r="I14" s="4"/>
      <c r="J14" s="4"/>
      <c r="K14" s="4"/>
      <c r="L14" s="4"/>
      <c r="M14" s="31"/>
      <c r="N14" s="36">
        <f>C14*1+D14*5+E14*1+F14*1.5+G14*2+H14*1.5+I14*0.5+J14*2.5+K14*5+L14*1.5+M14*2</f>
        <v>26</v>
      </c>
      <c r="O14" s="62">
        <f>SUM(N14:N20)</f>
        <v>406</v>
      </c>
    </row>
    <row r="15" spans="1:15" ht="15" customHeight="1" x14ac:dyDescent="0.3">
      <c r="A15" s="109"/>
      <c r="B15" s="21" t="s">
        <v>15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4"/>
      <c r="N15" s="36">
        <f>C15*2+D15*5+E15*0+F15*0+G15*4+H15*4+I15*0+J15*0+K15*0+L15*0+M15*0</f>
        <v>0</v>
      </c>
      <c r="O15" s="62"/>
    </row>
    <row r="16" spans="1:15" ht="15" customHeight="1" x14ac:dyDescent="0.3">
      <c r="A16" s="109"/>
      <c r="B16" s="22" t="s">
        <v>16</v>
      </c>
      <c r="C16" s="9"/>
      <c r="D16" s="9"/>
      <c r="E16" s="17"/>
      <c r="F16" s="9"/>
      <c r="G16" s="9">
        <v>5</v>
      </c>
      <c r="H16" s="9"/>
      <c r="I16" s="9"/>
      <c r="J16" s="9"/>
      <c r="K16" s="9"/>
      <c r="L16" s="9"/>
      <c r="M16" s="19"/>
      <c r="N16" s="36">
        <f>C16*2+D16*5+E16*0+F16*0+G16*8+H16*8+I16*0+J16*0+K16*0+L16*0+M16*0</f>
        <v>40</v>
      </c>
      <c r="O16" s="62"/>
    </row>
    <row r="17" spans="1:15" ht="15" customHeight="1" x14ac:dyDescent="0.3">
      <c r="A17" s="109"/>
      <c r="B17" s="20" t="s">
        <v>31</v>
      </c>
      <c r="C17" s="4"/>
      <c r="D17" s="4"/>
      <c r="E17" s="4"/>
      <c r="F17" s="4"/>
      <c r="G17" s="4">
        <v>17</v>
      </c>
      <c r="H17" s="4"/>
      <c r="I17" s="4"/>
      <c r="J17" s="4"/>
      <c r="K17" s="4"/>
      <c r="L17" s="32"/>
      <c r="M17" s="31"/>
      <c r="N17" s="36">
        <f>C17*0+D17*14+E17*0+F17*0+G17*20+H17*10+I17*0+J17*0+K17*0+L17*0+M17*0</f>
        <v>340</v>
      </c>
      <c r="O17" s="62"/>
    </row>
    <row r="18" spans="1:15" ht="15" customHeight="1" x14ac:dyDescent="0.3">
      <c r="A18" s="109"/>
      <c r="B18" s="100" t="s">
        <v>17</v>
      </c>
      <c r="C18" s="102"/>
      <c r="D18" s="103"/>
      <c r="E18" s="103"/>
      <c r="F18" s="103"/>
      <c r="G18" s="103"/>
      <c r="H18" s="103"/>
      <c r="I18" s="103"/>
      <c r="J18" s="103"/>
      <c r="K18" s="103"/>
      <c r="L18" s="103"/>
      <c r="M18" s="104"/>
      <c r="N18" s="87"/>
      <c r="O18" s="62"/>
    </row>
    <row r="19" spans="1:15" ht="15" customHeight="1" x14ac:dyDescent="0.3">
      <c r="A19" s="109"/>
      <c r="B19" s="101"/>
      <c r="C19" s="105"/>
      <c r="D19" s="106"/>
      <c r="E19" s="106"/>
      <c r="F19" s="106"/>
      <c r="G19" s="106"/>
      <c r="H19" s="106"/>
      <c r="I19" s="106"/>
      <c r="J19" s="106"/>
      <c r="K19" s="106"/>
      <c r="L19" s="106"/>
      <c r="M19" s="107"/>
      <c r="N19" s="88"/>
      <c r="O19" s="62"/>
    </row>
    <row r="20" spans="1:15" ht="15" customHeight="1" thickBot="1" x14ac:dyDescent="0.35">
      <c r="A20" s="110"/>
      <c r="B20" s="12" t="s">
        <v>18</v>
      </c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89"/>
      <c r="O20" s="86"/>
    </row>
    <row r="21" spans="1:15" ht="18.75" customHeight="1" x14ac:dyDescent="0.35">
      <c r="A21" s="95" t="s">
        <v>1</v>
      </c>
      <c r="B21" s="56" t="s">
        <v>2</v>
      </c>
      <c r="C21" s="58" t="s">
        <v>3</v>
      </c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90" t="s">
        <v>4</v>
      </c>
      <c r="O21" s="61" t="s">
        <v>35</v>
      </c>
    </row>
    <row r="22" spans="1:15" ht="75" customHeight="1" x14ac:dyDescent="0.3">
      <c r="A22" s="96"/>
      <c r="B22" s="57"/>
      <c r="C22" s="7" t="s">
        <v>19</v>
      </c>
      <c r="D22" s="7" t="s">
        <v>5</v>
      </c>
      <c r="E22" s="4" t="s">
        <v>6</v>
      </c>
      <c r="F22" s="4" t="s">
        <v>7</v>
      </c>
      <c r="G22" s="4" t="s">
        <v>58</v>
      </c>
      <c r="H22" s="4" t="s">
        <v>57</v>
      </c>
      <c r="I22" s="4" t="s">
        <v>9</v>
      </c>
      <c r="J22" s="4" t="s">
        <v>10</v>
      </c>
      <c r="K22" s="4" t="s">
        <v>11</v>
      </c>
      <c r="L22" s="4" t="s">
        <v>12</v>
      </c>
      <c r="M22" s="31" t="s">
        <v>13</v>
      </c>
      <c r="N22" s="91"/>
      <c r="O22" s="62"/>
    </row>
    <row r="23" spans="1:15" ht="15" customHeight="1" x14ac:dyDescent="0.3">
      <c r="A23" s="97">
        <v>41918</v>
      </c>
      <c r="B23" s="20" t="s">
        <v>14</v>
      </c>
      <c r="C23" s="4"/>
      <c r="D23" s="4"/>
      <c r="E23" s="4"/>
      <c r="F23" s="4"/>
      <c r="G23" s="4">
        <v>17</v>
      </c>
      <c r="H23" s="4"/>
      <c r="I23" s="4"/>
      <c r="J23" s="4"/>
      <c r="K23" s="4"/>
      <c r="L23" s="4"/>
      <c r="M23" s="31"/>
      <c r="N23" s="36">
        <f>C23*1+D23*5+E23*1+F23*1.5+G23*2+H23*1.5+I23*0.5+J23*2.5+K23*5+L23*1.5+M23*2</f>
        <v>34</v>
      </c>
      <c r="O23" s="62">
        <f>SUM(N23:N29)</f>
        <v>278</v>
      </c>
    </row>
    <row r="24" spans="1:15" ht="15" customHeight="1" x14ac:dyDescent="0.3">
      <c r="A24" s="98"/>
      <c r="B24" s="21" t="s">
        <v>15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4"/>
      <c r="N24" s="36">
        <f>C24*2+D24*5+E24*0+F24*0+G24*4+H24*4+I24*0+J24*0+K24*0+L24*0+M24*0</f>
        <v>0</v>
      </c>
      <c r="O24" s="62"/>
    </row>
    <row r="25" spans="1:15" ht="15" customHeight="1" x14ac:dyDescent="0.3">
      <c r="A25" s="98"/>
      <c r="B25" s="22" t="s">
        <v>16</v>
      </c>
      <c r="C25" s="9"/>
      <c r="D25" s="9"/>
      <c r="E25" s="17"/>
      <c r="F25" s="9"/>
      <c r="G25" s="9">
        <v>5</v>
      </c>
      <c r="H25" s="9">
        <v>3</v>
      </c>
      <c r="I25" s="9"/>
      <c r="J25" s="9"/>
      <c r="K25" s="9"/>
      <c r="L25" s="9"/>
      <c r="M25" s="19"/>
      <c r="N25" s="36">
        <f>C25*2+D25*5+E25*0+F25*0+G25*8+H25*8+I25*0+J25*0+K25*0+L25*0+M25*0</f>
        <v>64</v>
      </c>
      <c r="O25" s="62"/>
    </row>
    <row r="26" spans="1:15" ht="15" customHeight="1" x14ac:dyDescent="0.3">
      <c r="A26" s="98"/>
      <c r="B26" s="20" t="s">
        <v>31</v>
      </c>
      <c r="C26" s="4"/>
      <c r="D26" s="4"/>
      <c r="E26" s="4"/>
      <c r="F26" s="4"/>
      <c r="G26" s="4">
        <v>9</v>
      </c>
      <c r="H26" s="4"/>
      <c r="I26" s="4"/>
      <c r="J26" s="4"/>
      <c r="K26" s="4"/>
      <c r="L26" s="32"/>
      <c r="M26" s="31"/>
      <c r="N26" s="36">
        <f>C26*0+D26*14+E26*0+F26*0+G26*20+H26*10+I26*0+J26*0+K26*0+L26*0+M26*0</f>
        <v>180</v>
      </c>
      <c r="O26" s="62"/>
    </row>
    <row r="27" spans="1:15" ht="15" customHeight="1" x14ac:dyDescent="0.3">
      <c r="A27" s="98"/>
      <c r="B27" s="100" t="s">
        <v>17</v>
      </c>
      <c r="C27" s="102"/>
      <c r="D27" s="103"/>
      <c r="E27" s="103"/>
      <c r="F27" s="103"/>
      <c r="G27" s="103"/>
      <c r="H27" s="103"/>
      <c r="I27" s="103"/>
      <c r="J27" s="103"/>
      <c r="K27" s="103"/>
      <c r="L27" s="103"/>
      <c r="M27" s="104"/>
      <c r="N27" s="87"/>
      <c r="O27" s="62"/>
    </row>
    <row r="28" spans="1:15" ht="15" customHeight="1" x14ac:dyDescent="0.3">
      <c r="A28" s="98"/>
      <c r="B28" s="101"/>
      <c r="C28" s="105"/>
      <c r="D28" s="106"/>
      <c r="E28" s="106"/>
      <c r="F28" s="106"/>
      <c r="G28" s="106"/>
      <c r="H28" s="106"/>
      <c r="I28" s="106"/>
      <c r="J28" s="106"/>
      <c r="K28" s="106"/>
      <c r="L28" s="106"/>
      <c r="M28" s="107"/>
      <c r="N28" s="88"/>
      <c r="O28" s="62"/>
    </row>
    <row r="29" spans="1:15" ht="15" customHeight="1" thickBot="1" x14ac:dyDescent="0.35">
      <c r="A29" s="99"/>
      <c r="B29" s="12" t="s">
        <v>18</v>
      </c>
      <c r="C29" s="33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89"/>
      <c r="O29" s="86"/>
    </row>
    <row r="30" spans="1:15" ht="15" customHeight="1" thickBot="1" x14ac:dyDescent="0.3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15" ht="18.75" customHeight="1" x14ac:dyDescent="0.35">
      <c r="A31" s="95" t="s">
        <v>1</v>
      </c>
      <c r="B31" s="56" t="s">
        <v>2</v>
      </c>
      <c r="C31" s="58" t="s">
        <v>3</v>
      </c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90" t="s">
        <v>4</v>
      </c>
      <c r="O31" s="61" t="s">
        <v>35</v>
      </c>
    </row>
    <row r="32" spans="1:15" ht="73.5" customHeight="1" x14ac:dyDescent="0.3">
      <c r="A32" s="96"/>
      <c r="B32" s="57"/>
      <c r="C32" s="7" t="s">
        <v>19</v>
      </c>
      <c r="D32" s="7" t="s">
        <v>5</v>
      </c>
      <c r="E32" s="4" t="s">
        <v>6</v>
      </c>
      <c r="F32" s="4" t="s">
        <v>7</v>
      </c>
      <c r="G32" s="4" t="s">
        <v>58</v>
      </c>
      <c r="H32" s="4" t="s">
        <v>57</v>
      </c>
      <c r="I32" s="4" t="s">
        <v>9</v>
      </c>
      <c r="J32" s="4" t="s">
        <v>10</v>
      </c>
      <c r="K32" s="4" t="s">
        <v>11</v>
      </c>
      <c r="L32" s="4" t="s">
        <v>12</v>
      </c>
      <c r="M32" s="31" t="s">
        <v>13</v>
      </c>
      <c r="N32" s="91"/>
      <c r="O32" s="62"/>
    </row>
    <row r="33" spans="1:15" ht="15" customHeight="1" x14ac:dyDescent="0.3">
      <c r="A33" s="108">
        <v>41919</v>
      </c>
      <c r="B33" s="20" t="s">
        <v>14</v>
      </c>
      <c r="C33" s="4"/>
      <c r="D33" s="4"/>
      <c r="E33" s="4"/>
      <c r="F33" s="4"/>
      <c r="G33" s="4">
        <v>14</v>
      </c>
      <c r="H33" s="4"/>
      <c r="I33" s="4"/>
      <c r="J33" s="4"/>
      <c r="K33" s="4"/>
      <c r="L33" s="4"/>
      <c r="M33" s="31"/>
      <c r="N33" s="36">
        <f>C33*1+D33*5+E33*1+F33*1.5+G33*2+H33*1.5+I33*0.5+J33*2.5+K33*5+L33*1.5+M33*2</f>
        <v>28</v>
      </c>
      <c r="O33" s="62">
        <f>SUM(N33:N39)</f>
        <v>296</v>
      </c>
    </row>
    <row r="34" spans="1:15" ht="15" customHeight="1" x14ac:dyDescent="0.3">
      <c r="A34" s="109"/>
      <c r="B34" s="21" t="s">
        <v>15</v>
      </c>
      <c r="C34" s="23"/>
      <c r="D34" s="23"/>
      <c r="E34" s="23"/>
      <c r="F34" s="23"/>
      <c r="G34" s="23">
        <v>5</v>
      </c>
      <c r="H34" s="23"/>
      <c r="I34" s="23"/>
      <c r="J34" s="23"/>
      <c r="K34" s="23"/>
      <c r="L34" s="23"/>
      <c r="M34" s="24"/>
      <c r="N34" s="36">
        <f>C34*2+D34*5+E34*0+F34*0+G34*4+H34*4+I34*0+J34*0+K34*0+L34*0+M34*0</f>
        <v>20</v>
      </c>
      <c r="O34" s="62"/>
    </row>
    <row r="35" spans="1:15" ht="15" customHeight="1" x14ac:dyDescent="0.3">
      <c r="A35" s="109"/>
      <c r="B35" s="22" t="s">
        <v>16</v>
      </c>
      <c r="C35" s="9"/>
      <c r="D35" s="9"/>
      <c r="E35" s="17"/>
      <c r="F35" s="9"/>
      <c r="G35" s="9">
        <v>6</v>
      </c>
      <c r="H35" s="9"/>
      <c r="I35" s="9"/>
      <c r="J35" s="9"/>
      <c r="K35" s="9"/>
      <c r="L35" s="9"/>
      <c r="M35" s="19"/>
      <c r="N35" s="36">
        <f>C35*2+D35*5+E35*0+F35*0+G35*8+H35*8+I35*0+J35*0+K35*0+L35*0+M35*0</f>
        <v>48</v>
      </c>
      <c r="O35" s="62"/>
    </row>
    <row r="36" spans="1:15" ht="15" customHeight="1" x14ac:dyDescent="0.3">
      <c r="A36" s="109"/>
      <c r="B36" s="20" t="s">
        <v>31</v>
      </c>
      <c r="C36" s="4"/>
      <c r="D36" s="4"/>
      <c r="E36" s="4"/>
      <c r="F36" s="4"/>
      <c r="G36" s="4">
        <v>10</v>
      </c>
      <c r="H36" s="4"/>
      <c r="I36" s="4"/>
      <c r="J36" s="4"/>
      <c r="K36" s="4"/>
      <c r="L36" s="32"/>
      <c r="M36" s="31"/>
      <c r="N36" s="36">
        <f>C36*0+D36*14+E36*0+F36*0+G36*20+H36*10+I36*0+J36*0+K36*0+L36*0+M36*0</f>
        <v>200</v>
      </c>
      <c r="O36" s="62"/>
    </row>
    <row r="37" spans="1:15" ht="15" customHeight="1" x14ac:dyDescent="0.3">
      <c r="A37" s="109"/>
      <c r="B37" s="100" t="s">
        <v>17</v>
      </c>
      <c r="C37" s="68"/>
      <c r="D37" s="69"/>
      <c r="E37" s="69"/>
      <c r="F37" s="69"/>
      <c r="G37" s="69"/>
      <c r="H37" s="69"/>
      <c r="I37" s="69"/>
      <c r="J37" s="69"/>
      <c r="K37" s="69"/>
      <c r="L37" s="69"/>
      <c r="M37" s="70"/>
      <c r="N37" s="87"/>
      <c r="O37" s="62"/>
    </row>
    <row r="38" spans="1:15" ht="15" customHeight="1" x14ac:dyDescent="0.3">
      <c r="A38" s="109"/>
      <c r="B38" s="101"/>
      <c r="C38" s="105"/>
      <c r="D38" s="106"/>
      <c r="E38" s="106"/>
      <c r="F38" s="106"/>
      <c r="G38" s="106"/>
      <c r="H38" s="106"/>
      <c r="I38" s="106"/>
      <c r="J38" s="106"/>
      <c r="K38" s="106"/>
      <c r="L38" s="106"/>
      <c r="M38" s="107"/>
      <c r="N38" s="88"/>
      <c r="O38" s="62"/>
    </row>
    <row r="39" spans="1:15" ht="15" customHeight="1" thickBot="1" x14ac:dyDescent="0.35">
      <c r="A39" s="110"/>
      <c r="B39" s="12" t="s">
        <v>18</v>
      </c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89"/>
      <c r="O39" s="86"/>
    </row>
    <row r="40" spans="1:15" ht="18.75" customHeight="1" x14ac:dyDescent="0.35">
      <c r="A40" s="95" t="s">
        <v>1</v>
      </c>
      <c r="B40" s="56" t="s">
        <v>2</v>
      </c>
      <c r="C40" s="58" t="s">
        <v>3</v>
      </c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90" t="s">
        <v>4</v>
      </c>
      <c r="O40" s="61" t="s">
        <v>35</v>
      </c>
    </row>
    <row r="41" spans="1:15" ht="73.5" customHeight="1" x14ac:dyDescent="0.3">
      <c r="A41" s="96"/>
      <c r="B41" s="57"/>
      <c r="C41" s="7" t="s">
        <v>19</v>
      </c>
      <c r="D41" s="7" t="s">
        <v>5</v>
      </c>
      <c r="E41" s="4" t="s">
        <v>6</v>
      </c>
      <c r="F41" s="4" t="s">
        <v>7</v>
      </c>
      <c r="G41" s="4" t="s">
        <v>58</v>
      </c>
      <c r="H41" s="4" t="s">
        <v>57</v>
      </c>
      <c r="I41" s="4" t="s">
        <v>9</v>
      </c>
      <c r="J41" s="4" t="s">
        <v>10</v>
      </c>
      <c r="K41" s="4" t="s">
        <v>11</v>
      </c>
      <c r="L41" s="4" t="s">
        <v>12</v>
      </c>
      <c r="M41" s="31" t="s">
        <v>13</v>
      </c>
      <c r="N41" s="91"/>
      <c r="O41" s="62"/>
    </row>
    <row r="42" spans="1:15" ht="15" customHeight="1" x14ac:dyDescent="0.3">
      <c r="A42" s="108">
        <v>41894</v>
      </c>
      <c r="B42" s="20" t="s">
        <v>14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31"/>
      <c r="N42" s="36">
        <f>C42*1+D42*5+E42*1+F42*1.5+G42*2+H42*1.5+I42*0.5+J42*2.5+K42*5+L42*1.5+M42*2</f>
        <v>0</v>
      </c>
      <c r="O42" s="62">
        <f>SUM(N42:N48)</f>
        <v>0</v>
      </c>
    </row>
    <row r="43" spans="1:15" ht="15" customHeight="1" x14ac:dyDescent="0.3">
      <c r="A43" s="109"/>
      <c r="B43" s="21" t="s">
        <v>15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4"/>
      <c r="N43" s="36">
        <f>C43*2+D43*5+E43*0+F43*0+G43*4+H43*4+I43*0+J43*0+K43*0+L43*0+M43*0</f>
        <v>0</v>
      </c>
      <c r="O43" s="62"/>
    </row>
    <row r="44" spans="1:15" ht="15" customHeight="1" x14ac:dyDescent="0.3">
      <c r="A44" s="109"/>
      <c r="B44" s="22" t="s">
        <v>16</v>
      </c>
      <c r="C44" s="9"/>
      <c r="D44" s="9"/>
      <c r="E44" s="17"/>
      <c r="F44" s="9"/>
      <c r="G44" s="9"/>
      <c r="H44" s="9"/>
      <c r="I44" s="9"/>
      <c r="J44" s="9"/>
      <c r="K44" s="9"/>
      <c r="L44" s="9"/>
      <c r="M44" s="19"/>
      <c r="N44" s="36">
        <f>C44*2+D44*5+E44*0+F44*0+G44*8+H44*8+I44*0+J44*0+K44*0+L44*0+M44*0</f>
        <v>0</v>
      </c>
      <c r="O44" s="62"/>
    </row>
    <row r="45" spans="1:15" ht="15" customHeight="1" x14ac:dyDescent="0.3">
      <c r="A45" s="109"/>
      <c r="B45" s="20" t="s">
        <v>31</v>
      </c>
      <c r="C45" s="4"/>
      <c r="D45" s="4"/>
      <c r="E45" s="4"/>
      <c r="F45" s="4"/>
      <c r="G45" s="4"/>
      <c r="H45" s="4"/>
      <c r="I45" s="4"/>
      <c r="J45" s="4"/>
      <c r="K45" s="4"/>
      <c r="L45" s="32"/>
      <c r="M45" s="31"/>
      <c r="N45" s="36">
        <f>C45*0+D45*14+E45*0+F45*0+G45*20+H45*10+I45*0+J45*0+K45*0+L45*0+M45*0</f>
        <v>0</v>
      </c>
      <c r="O45" s="62"/>
    </row>
    <row r="46" spans="1:15" ht="15" customHeight="1" x14ac:dyDescent="0.3">
      <c r="A46" s="109"/>
      <c r="B46" s="100" t="s">
        <v>17</v>
      </c>
      <c r="C46" s="102"/>
      <c r="D46" s="103"/>
      <c r="E46" s="103"/>
      <c r="F46" s="103"/>
      <c r="G46" s="103"/>
      <c r="H46" s="103"/>
      <c r="I46" s="103"/>
      <c r="J46" s="103"/>
      <c r="K46" s="103"/>
      <c r="L46" s="103"/>
      <c r="M46" s="104"/>
      <c r="N46" s="87"/>
      <c r="O46" s="62"/>
    </row>
    <row r="47" spans="1:15" ht="15" customHeight="1" x14ac:dyDescent="0.3">
      <c r="A47" s="109"/>
      <c r="B47" s="101"/>
      <c r="C47" s="105"/>
      <c r="D47" s="106"/>
      <c r="E47" s="106"/>
      <c r="F47" s="106"/>
      <c r="G47" s="106"/>
      <c r="H47" s="106"/>
      <c r="I47" s="106"/>
      <c r="J47" s="106"/>
      <c r="K47" s="106"/>
      <c r="L47" s="106"/>
      <c r="M47" s="107"/>
      <c r="N47" s="88"/>
      <c r="O47" s="62"/>
    </row>
    <row r="48" spans="1:15" ht="15" customHeight="1" thickBot="1" x14ac:dyDescent="0.35">
      <c r="A48" s="110"/>
      <c r="B48" s="12" t="s">
        <v>18</v>
      </c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89"/>
      <c r="O48" s="86"/>
    </row>
    <row r="49" spans="1:15" ht="18.75" customHeight="1" x14ac:dyDescent="0.35">
      <c r="A49" s="95" t="s">
        <v>1</v>
      </c>
      <c r="B49" s="56" t="s">
        <v>2</v>
      </c>
      <c r="C49" s="58" t="s">
        <v>3</v>
      </c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90" t="s">
        <v>4</v>
      </c>
      <c r="O49" s="61" t="s">
        <v>35</v>
      </c>
    </row>
    <row r="50" spans="1:15" ht="73.5" customHeight="1" x14ac:dyDescent="0.3">
      <c r="A50" s="96"/>
      <c r="B50" s="57"/>
      <c r="C50" s="7" t="s">
        <v>19</v>
      </c>
      <c r="D50" s="7" t="s">
        <v>5</v>
      </c>
      <c r="E50" s="4" t="s">
        <v>6</v>
      </c>
      <c r="F50" s="4" t="s">
        <v>7</v>
      </c>
      <c r="G50" s="4" t="s">
        <v>58</v>
      </c>
      <c r="H50" s="4" t="s">
        <v>57</v>
      </c>
      <c r="I50" s="4" t="s">
        <v>9</v>
      </c>
      <c r="J50" s="4" t="s">
        <v>10</v>
      </c>
      <c r="K50" s="4" t="s">
        <v>11</v>
      </c>
      <c r="L50" s="4" t="s">
        <v>12</v>
      </c>
      <c r="M50" s="31" t="s">
        <v>13</v>
      </c>
      <c r="N50" s="91"/>
      <c r="O50" s="62"/>
    </row>
    <row r="51" spans="1:15" ht="15" customHeight="1" x14ac:dyDescent="0.3">
      <c r="A51" s="108">
        <v>41895</v>
      </c>
      <c r="B51" s="20" t="s">
        <v>14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31"/>
      <c r="N51" s="36">
        <f>C51*1+D51*5+E51*1+F51*1.5+G51*2+H51*1.5+I51*0.5+J51*2.5+K51*5+L51*1.5+M51*2</f>
        <v>0</v>
      </c>
      <c r="O51" s="62">
        <f>SUM(N51:N57)</f>
        <v>0</v>
      </c>
    </row>
    <row r="52" spans="1:15" ht="15" customHeight="1" x14ac:dyDescent="0.3">
      <c r="A52" s="109"/>
      <c r="B52" s="21" t="s">
        <v>15</v>
      </c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4"/>
      <c r="N52" s="36">
        <f>C52*2+D52*5+E52*0+F52*0+G52*4+H52*4+I52*0+J52*0+K52*0+L52*0+M52*0</f>
        <v>0</v>
      </c>
      <c r="O52" s="62"/>
    </row>
    <row r="53" spans="1:15" ht="15" customHeight="1" x14ac:dyDescent="0.3">
      <c r="A53" s="109"/>
      <c r="B53" s="22" t="s">
        <v>16</v>
      </c>
      <c r="C53" s="9"/>
      <c r="D53" s="9"/>
      <c r="E53" s="17"/>
      <c r="F53" s="9"/>
      <c r="G53" s="9"/>
      <c r="H53" s="9"/>
      <c r="I53" s="9"/>
      <c r="J53" s="9"/>
      <c r="K53" s="9"/>
      <c r="L53" s="9"/>
      <c r="M53" s="19"/>
      <c r="N53" s="36">
        <f>C53*2+D53*5+E53*0+F53*0+G53*8+H53*8+I53*0+J53*0+K53*0+L53*0+M53*0</f>
        <v>0</v>
      </c>
      <c r="O53" s="62"/>
    </row>
    <row r="54" spans="1:15" ht="15" customHeight="1" x14ac:dyDescent="0.3">
      <c r="A54" s="109"/>
      <c r="B54" s="20" t="s">
        <v>31</v>
      </c>
      <c r="C54" s="4"/>
      <c r="D54" s="4"/>
      <c r="E54" s="4"/>
      <c r="F54" s="4"/>
      <c r="G54" s="4"/>
      <c r="H54" s="4"/>
      <c r="I54" s="4"/>
      <c r="J54" s="4"/>
      <c r="K54" s="4"/>
      <c r="L54" s="32"/>
      <c r="M54" s="31"/>
      <c r="N54" s="36">
        <f>C54*0+D54*14+E54*0+F54*0+G54*20+H54*10+I54*0+J54*0+K54*0+L54*0+M54*0</f>
        <v>0</v>
      </c>
      <c r="O54" s="62"/>
    </row>
    <row r="55" spans="1:15" ht="15" customHeight="1" x14ac:dyDescent="0.3">
      <c r="A55" s="109"/>
      <c r="B55" s="100" t="s">
        <v>17</v>
      </c>
      <c r="C55" s="102"/>
      <c r="D55" s="103"/>
      <c r="E55" s="103"/>
      <c r="F55" s="103"/>
      <c r="G55" s="103"/>
      <c r="H55" s="103"/>
      <c r="I55" s="103"/>
      <c r="J55" s="103"/>
      <c r="K55" s="103"/>
      <c r="L55" s="103"/>
      <c r="M55" s="104"/>
      <c r="N55" s="87"/>
      <c r="O55" s="62"/>
    </row>
    <row r="56" spans="1:15" ht="15" customHeight="1" x14ac:dyDescent="0.3">
      <c r="A56" s="109"/>
      <c r="B56" s="101"/>
      <c r="C56" s="105"/>
      <c r="D56" s="106"/>
      <c r="E56" s="106"/>
      <c r="F56" s="106"/>
      <c r="G56" s="106"/>
      <c r="H56" s="106"/>
      <c r="I56" s="106"/>
      <c r="J56" s="106"/>
      <c r="K56" s="106"/>
      <c r="L56" s="106"/>
      <c r="M56" s="107"/>
      <c r="N56" s="88"/>
      <c r="O56" s="62"/>
    </row>
    <row r="57" spans="1:15" ht="15" customHeight="1" thickBot="1" x14ac:dyDescent="0.35">
      <c r="A57" s="110"/>
      <c r="B57" s="12" t="s">
        <v>18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89"/>
      <c r="O57" s="86"/>
    </row>
    <row r="58" spans="1:15" ht="18.75" customHeight="1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</row>
    <row r="59" spans="1:15" ht="15" customHeight="1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</row>
    <row r="60" spans="1:15" ht="15" customHeight="1" thickBot="1" x14ac:dyDescent="0.3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</row>
    <row r="61" spans="1:15" ht="15" customHeight="1" x14ac:dyDescent="0.35">
      <c r="A61" s="95" t="s">
        <v>1</v>
      </c>
      <c r="B61" s="56" t="s">
        <v>2</v>
      </c>
      <c r="C61" s="58" t="s">
        <v>3</v>
      </c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90" t="s">
        <v>4</v>
      </c>
      <c r="O61" s="61" t="s">
        <v>35</v>
      </c>
    </row>
    <row r="62" spans="1:15" ht="73.5" customHeight="1" x14ac:dyDescent="0.3">
      <c r="A62" s="96"/>
      <c r="B62" s="57"/>
      <c r="C62" s="7" t="s">
        <v>19</v>
      </c>
      <c r="D62" s="7" t="s">
        <v>5</v>
      </c>
      <c r="E62" s="4" t="s">
        <v>6</v>
      </c>
      <c r="F62" s="4" t="s">
        <v>7</v>
      </c>
      <c r="G62" s="4" t="s">
        <v>58</v>
      </c>
      <c r="H62" s="4" t="s">
        <v>57</v>
      </c>
      <c r="I62" s="4" t="s">
        <v>9</v>
      </c>
      <c r="J62" s="4" t="s">
        <v>10</v>
      </c>
      <c r="K62" s="4" t="s">
        <v>11</v>
      </c>
      <c r="L62" s="4" t="s">
        <v>12</v>
      </c>
      <c r="M62" s="31" t="s">
        <v>13</v>
      </c>
      <c r="N62" s="91"/>
      <c r="O62" s="62"/>
    </row>
    <row r="63" spans="1:15" ht="15" customHeight="1" x14ac:dyDescent="0.3">
      <c r="A63" s="108">
        <v>41900</v>
      </c>
      <c r="B63" s="20" t="s">
        <v>14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31"/>
      <c r="N63" s="36">
        <f>C63*1+D63*5+E63*1+F63*1.5+G63*2+H63*1.5+I63*0.5+J63*2.5+K63*5+L63*1.5+M63*2</f>
        <v>0</v>
      </c>
      <c r="O63" s="62">
        <f>SUM(N63:N69)</f>
        <v>0</v>
      </c>
    </row>
    <row r="64" spans="1:15" ht="15" customHeight="1" x14ac:dyDescent="0.3">
      <c r="A64" s="109"/>
      <c r="B64" s="21" t="s">
        <v>15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4"/>
      <c r="N64" s="36">
        <f>C64*2+D64*5+E64*0+F64*0+G64*4+H64*4+I64*0+J64*0+K64*0+L64*0+M64*0</f>
        <v>0</v>
      </c>
      <c r="O64" s="62"/>
    </row>
    <row r="65" spans="1:15" ht="15" customHeight="1" x14ac:dyDescent="0.3">
      <c r="A65" s="109"/>
      <c r="B65" s="22" t="s">
        <v>16</v>
      </c>
      <c r="C65" s="9"/>
      <c r="D65" s="9"/>
      <c r="E65" s="17"/>
      <c r="F65" s="9"/>
      <c r="G65" s="9"/>
      <c r="H65" s="9"/>
      <c r="I65" s="9"/>
      <c r="J65" s="9"/>
      <c r="K65" s="9"/>
      <c r="L65" s="9"/>
      <c r="M65" s="19"/>
      <c r="N65" s="36">
        <f>C65*2+D65*5+E65*0+F65*0+G65*8+H65*8+I65*0+J65*0+K65*0+L65*0+M65*0</f>
        <v>0</v>
      </c>
      <c r="O65" s="62"/>
    </row>
    <row r="66" spans="1:15" ht="15" customHeight="1" x14ac:dyDescent="0.3">
      <c r="A66" s="109"/>
      <c r="B66" s="20" t="s">
        <v>31</v>
      </c>
      <c r="C66" s="4"/>
      <c r="D66" s="4"/>
      <c r="E66" s="4"/>
      <c r="F66" s="4"/>
      <c r="G66" s="4"/>
      <c r="H66" s="4"/>
      <c r="I66" s="4"/>
      <c r="J66" s="4"/>
      <c r="K66" s="4"/>
      <c r="L66" s="32"/>
      <c r="M66" s="31"/>
      <c r="N66" s="36">
        <f>C66*0+D66*14+E66*0+F66*0+G66*20+H66*10+I66*0+J66*0+K66*0+L66*0+M66*0</f>
        <v>0</v>
      </c>
      <c r="O66" s="62"/>
    </row>
    <row r="67" spans="1:15" ht="18.75" customHeight="1" x14ac:dyDescent="0.3">
      <c r="A67" s="109"/>
      <c r="B67" s="100" t="s">
        <v>17</v>
      </c>
      <c r="C67" s="102"/>
      <c r="D67" s="103"/>
      <c r="E67" s="103"/>
      <c r="F67" s="103"/>
      <c r="G67" s="103"/>
      <c r="H67" s="103"/>
      <c r="I67" s="103"/>
      <c r="J67" s="103"/>
      <c r="K67" s="103"/>
      <c r="L67" s="103"/>
      <c r="M67" s="104"/>
      <c r="N67" s="87"/>
      <c r="O67" s="62"/>
    </row>
    <row r="68" spans="1:15" ht="15" customHeight="1" x14ac:dyDescent="0.3">
      <c r="A68" s="109"/>
      <c r="B68" s="101"/>
      <c r="C68" s="105"/>
      <c r="D68" s="106"/>
      <c r="E68" s="106"/>
      <c r="F68" s="106"/>
      <c r="G68" s="106"/>
      <c r="H68" s="106"/>
      <c r="I68" s="106"/>
      <c r="J68" s="106"/>
      <c r="K68" s="106"/>
      <c r="L68" s="106"/>
      <c r="M68" s="107"/>
      <c r="N68" s="88"/>
      <c r="O68" s="62"/>
    </row>
    <row r="69" spans="1:15" ht="15" customHeight="1" thickBot="1" x14ac:dyDescent="0.35">
      <c r="A69" s="110"/>
      <c r="B69" s="12" t="s">
        <v>18</v>
      </c>
      <c r="C69" s="33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89"/>
      <c r="O69" s="86"/>
    </row>
    <row r="70" spans="1:15" ht="15" customHeight="1" x14ac:dyDescent="0.35">
      <c r="A70" s="95" t="s">
        <v>1</v>
      </c>
      <c r="B70" s="56" t="s">
        <v>2</v>
      </c>
      <c r="C70" s="58" t="s">
        <v>3</v>
      </c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90" t="s">
        <v>4</v>
      </c>
      <c r="O70" s="61" t="s">
        <v>35</v>
      </c>
    </row>
    <row r="71" spans="1:15" ht="73.5" customHeight="1" x14ac:dyDescent="0.3">
      <c r="A71" s="96"/>
      <c r="B71" s="57"/>
      <c r="C71" s="7" t="s">
        <v>19</v>
      </c>
      <c r="D71" s="7" t="s">
        <v>5</v>
      </c>
      <c r="E71" s="4" t="s">
        <v>6</v>
      </c>
      <c r="F71" s="4" t="s">
        <v>7</v>
      </c>
      <c r="G71" s="4" t="s">
        <v>58</v>
      </c>
      <c r="H71" s="4" t="s">
        <v>57</v>
      </c>
      <c r="I71" s="4" t="s">
        <v>9</v>
      </c>
      <c r="J71" s="4" t="s">
        <v>10</v>
      </c>
      <c r="K71" s="4" t="s">
        <v>11</v>
      </c>
      <c r="L71" s="4" t="s">
        <v>12</v>
      </c>
      <c r="M71" s="31" t="s">
        <v>13</v>
      </c>
      <c r="N71" s="91"/>
      <c r="O71" s="62"/>
    </row>
    <row r="72" spans="1:15" ht="15" customHeight="1" x14ac:dyDescent="0.3">
      <c r="A72" s="108">
        <v>41902</v>
      </c>
      <c r="B72" s="20" t="s">
        <v>14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31"/>
      <c r="N72" s="36">
        <f>C72*1+D72*5+E72*1+F72*1.5+G72*2+H72*1.5+I72*0.5+J72*2.5+K72*5+L72*1.5+M72*2</f>
        <v>0</v>
      </c>
      <c r="O72" s="62">
        <f>SUM(N72:N78)</f>
        <v>0</v>
      </c>
    </row>
    <row r="73" spans="1:15" ht="15" customHeight="1" x14ac:dyDescent="0.3">
      <c r="A73" s="109"/>
      <c r="B73" s="21" t="s">
        <v>15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4"/>
      <c r="N73" s="36">
        <f>C73*2+D73*5+E73*0+F73*0+G73*4+H73*4+I73*0+J73*0+K73*0+L73*0+M73*0</f>
        <v>0</v>
      </c>
      <c r="O73" s="62"/>
    </row>
    <row r="74" spans="1:15" ht="15" customHeight="1" x14ac:dyDescent="0.3">
      <c r="A74" s="109"/>
      <c r="B74" s="22" t="s">
        <v>16</v>
      </c>
      <c r="C74" s="9"/>
      <c r="D74" s="9"/>
      <c r="E74" s="17"/>
      <c r="F74" s="9"/>
      <c r="G74" s="9"/>
      <c r="H74" s="9"/>
      <c r="I74" s="9"/>
      <c r="J74" s="9"/>
      <c r="K74" s="9"/>
      <c r="L74" s="9"/>
      <c r="M74" s="19"/>
      <c r="N74" s="36">
        <f>C74*2+D74*5+E74*0+F74*0+G74*8+H74*8+I74*0+J74*0+K74*0+L74*0+M74*0</f>
        <v>0</v>
      </c>
      <c r="O74" s="62"/>
    </row>
    <row r="75" spans="1:15" ht="15" customHeight="1" x14ac:dyDescent="0.3">
      <c r="A75" s="109"/>
      <c r="B75" s="20" t="s">
        <v>31</v>
      </c>
      <c r="C75" s="4"/>
      <c r="D75" s="4"/>
      <c r="E75" s="4"/>
      <c r="F75" s="4"/>
      <c r="G75" s="4"/>
      <c r="H75" s="4"/>
      <c r="I75" s="4"/>
      <c r="J75" s="4"/>
      <c r="K75" s="4"/>
      <c r="L75" s="32"/>
      <c r="M75" s="31"/>
      <c r="N75" s="36">
        <f>C75*0+D75*14+E75*0+F75*0+G75*20+H75*10+I75*0+J75*0+K75*0+L75*0+M75*0</f>
        <v>0</v>
      </c>
      <c r="O75" s="62"/>
    </row>
    <row r="76" spans="1:15" ht="18.75" customHeight="1" x14ac:dyDescent="0.3">
      <c r="A76" s="109"/>
      <c r="B76" s="100" t="s">
        <v>17</v>
      </c>
      <c r="C76" s="102"/>
      <c r="D76" s="103"/>
      <c r="E76" s="103"/>
      <c r="F76" s="103"/>
      <c r="G76" s="103"/>
      <c r="H76" s="103"/>
      <c r="I76" s="103"/>
      <c r="J76" s="103"/>
      <c r="K76" s="103"/>
      <c r="L76" s="103"/>
      <c r="M76" s="104"/>
      <c r="N76" s="87"/>
      <c r="O76" s="62"/>
    </row>
    <row r="77" spans="1:15" ht="15" customHeight="1" x14ac:dyDescent="0.3">
      <c r="A77" s="109"/>
      <c r="B77" s="101"/>
      <c r="C77" s="105"/>
      <c r="D77" s="106"/>
      <c r="E77" s="106"/>
      <c r="F77" s="106"/>
      <c r="G77" s="106"/>
      <c r="H77" s="106"/>
      <c r="I77" s="106"/>
      <c r="J77" s="106"/>
      <c r="K77" s="106"/>
      <c r="L77" s="106"/>
      <c r="M77" s="107"/>
      <c r="N77" s="88"/>
      <c r="O77" s="62"/>
    </row>
    <row r="78" spans="1:15" ht="15" customHeight="1" thickBot="1" x14ac:dyDescent="0.35">
      <c r="A78" s="110"/>
      <c r="B78" s="12" t="s">
        <v>18</v>
      </c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89"/>
      <c r="O78" s="86"/>
    </row>
    <row r="79" spans="1:15" ht="15" customHeight="1" x14ac:dyDescent="0.35">
      <c r="A79" s="95" t="s">
        <v>1</v>
      </c>
      <c r="B79" s="56" t="s">
        <v>2</v>
      </c>
      <c r="C79" s="58" t="s">
        <v>3</v>
      </c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90" t="s">
        <v>4</v>
      </c>
      <c r="O79" s="61" t="s">
        <v>35</v>
      </c>
    </row>
    <row r="80" spans="1:15" ht="73.5" customHeight="1" x14ac:dyDescent="0.3">
      <c r="A80" s="96"/>
      <c r="B80" s="57"/>
      <c r="C80" s="7" t="s">
        <v>19</v>
      </c>
      <c r="D80" s="7" t="s">
        <v>5</v>
      </c>
      <c r="E80" s="4" t="s">
        <v>6</v>
      </c>
      <c r="F80" s="4" t="s">
        <v>7</v>
      </c>
      <c r="G80" s="4" t="s">
        <v>58</v>
      </c>
      <c r="H80" s="4" t="s">
        <v>57</v>
      </c>
      <c r="I80" s="4" t="s">
        <v>9</v>
      </c>
      <c r="J80" s="4" t="s">
        <v>10</v>
      </c>
      <c r="K80" s="4" t="s">
        <v>11</v>
      </c>
      <c r="L80" s="4" t="s">
        <v>12</v>
      </c>
      <c r="M80" s="31" t="s">
        <v>13</v>
      </c>
      <c r="N80" s="91"/>
      <c r="O80" s="62"/>
    </row>
    <row r="81" spans="1:15" ht="15" customHeight="1" x14ac:dyDescent="0.3">
      <c r="A81" s="108">
        <v>41903</v>
      </c>
      <c r="B81" s="20" t="s">
        <v>14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31"/>
      <c r="N81" s="36">
        <f>C81*1+D81*5+E81*1+F81*1.5+G81*2+H81*1.5+I81*0.5+J81*2.5+K81*5+L81*1.5+M81*2</f>
        <v>0</v>
      </c>
      <c r="O81" s="62">
        <f>SUM(N81:N87)</f>
        <v>0</v>
      </c>
    </row>
    <row r="82" spans="1:15" ht="15" customHeight="1" x14ac:dyDescent="0.3">
      <c r="A82" s="109"/>
      <c r="B82" s="21" t="s">
        <v>15</v>
      </c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4"/>
      <c r="N82" s="36">
        <f>C82*2+D82*5+E82*0+F82*0+G82*4+H82*4+I82*0+J82*0+K82*0+L82*0+M82*0</f>
        <v>0</v>
      </c>
      <c r="O82" s="62"/>
    </row>
    <row r="83" spans="1:15" ht="15" customHeight="1" x14ac:dyDescent="0.3">
      <c r="A83" s="109"/>
      <c r="B83" s="22" t="s">
        <v>16</v>
      </c>
      <c r="C83" s="9"/>
      <c r="D83" s="9"/>
      <c r="E83" s="17"/>
      <c r="F83" s="9"/>
      <c r="G83" s="9"/>
      <c r="H83" s="9"/>
      <c r="I83" s="9"/>
      <c r="J83" s="9"/>
      <c r="K83" s="9"/>
      <c r="L83" s="9"/>
      <c r="M83" s="19"/>
      <c r="N83" s="36">
        <f>C83*2+D83*5+E83*0+F83*0+G83*8+H83*8+I83*0+J83*0+K83*0+L83*0+M83*0</f>
        <v>0</v>
      </c>
      <c r="O83" s="62"/>
    </row>
    <row r="84" spans="1:15" ht="15" customHeight="1" x14ac:dyDescent="0.3">
      <c r="A84" s="109"/>
      <c r="B84" s="20" t="s">
        <v>31</v>
      </c>
      <c r="C84" s="4"/>
      <c r="D84" s="4"/>
      <c r="E84" s="4"/>
      <c r="F84" s="4"/>
      <c r="G84" s="4"/>
      <c r="H84" s="4"/>
      <c r="I84" s="4"/>
      <c r="J84" s="4"/>
      <c r="K84" s="4"/>
      <c r="L84" s="32"/>
      <c r="M84" s="31"/>
      <c r="N84" s="36">
        <f>C84*0+D84*14+E84*0+F84*0+G84*20+H84*10+I84*0+J84*0+K84*0+L84*0+M84*0</f>
        <v>0</v>
      </c>
      <c r="O84" s="62"/>
    </row>
    <row r="85" spans="1:15" ht="15" customHeight="1" x14ac:dyDescent="0.3">
      <c r="A85" s="109"/>
      <c r="B85" s="100" t="s">
        <v>17</v>
      </c>
      <c r="C85" s="102"/>
      <c r="D85" s="103"/>
      <c r="E85" s="103"/>
      <c r="F85" s="103"/>
      <c r="G85" s="103"/>
      <c r="H85" s="103"/>
      <c r="I85" s="103"/>
      <c r="J85" s="103"/>
      <c r="K85" s="103"/>
      <c r="L85" s="103"/>
      <c r="M85" s="104"/>
      <c r="N85" s="87"/>
      <c r="O85" s="62"/>
    </row>
    <row r="86" spans="1:15" ht="18.75" customHeight="1" x14ac:dyDescent="0.3">
      <c r="A86" s="109"/>
      <c r="B86" s="101"/>
      <c r="C86" s="105"/>
      <c r="D86" s="106"/>
      <c r="E86" s="106"/>
      <c r="F86" s="106"/>
      <c r="G86" s="106"/>
      <c r="H86" s="106"/>
      <c r="I86" s="106"/>
      <c r="J86" s="106"/>
      <c r="K86" s="106"/>
      <c r="L86" s="106"/>
      <c r="M86" s="107"/>
      <c r="N86" s="88"/>
      <c r="O86" s="62"/>
    </row>
    <row r="87" spans="1:15" ht="15" customHeight="1" thickBot="1" x14ac:dyDescent="0.35">
      <c r="A87" s="110"/>
      <c r="B87" s="12" t="s">
        <v>18</v>
      </c>
      <c r="C87" s="33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89"/>
      <c r="O87" s="86"/>
    </row>
    <row r="88" spans="1:15" ht="15" customHeight="1" x14ac:dyDescent="0.3"/>
    <row r="89" spans="1:15" ht="15" customHeight="1" x14ac:dyDescent="0.3"/>
    <row r="90" spans="1:15" ht="15" customHeight="1" x14ac:dyDescent="0.3"/>
    <row r="91" spans="1:15" ht="15" customHeight="1" thickBot="1" x14ac:dyDescent="0.35"/>
    <row r="92" spans="1:15" ht="15" customHeight="1" x14ac:dyDescent="0.35">
      <c r="A92" s="95" t="s">
        <v>1</v>
      </c>
      <c r="B92" s="56" t="s">
        <v>2</v>
      </c>
      <c r="C92" s="58" t="s">
        <v>3</v>
      </c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90" t="s">
        <v>4</v>
      </c>
      <c r="O92" s="61" t="s">
        <v>35</v>
      </c>
    </row>
    <row r="93" spans="1:15" ht="73.5" customHeight="1" x14ac:dyDescent="0.3">
      <c r="A93" s="96"/>
      <c r="B93" s="57"/>
      <c r="C93" s="7" t="s">
        <v>19</v>
      </c>
      <c r="D93" s="7" t="s">
        <v>5</v>
      </c>
      <c r="E93" s="4" t="s">
        <v>6</v>
      </c>
      <c r="F93" s="4" t="s">
        <v>7</v>
      </c>
      <c r="G93" s="4" t="s">
        <v>58</v>
      </c>
      <c r="H93" s="4" t="s">
        <v>57</v>
      </c>
      <c r="I93" s="4" t="s">
        <v>9</v>
      </c>
      <c r="J93" s="4" t="s">
        <v>10</v>
      </c>
      <c r="K93" s="4" t="s">
        <v>11</v>
      </c>
      <c r="L93" s="4" t="s">
        <v>12</v>
      </c>
      <c r="M93" s="31" t="s">
        <v>13</v>
      </c>
      <c r="N93" s="91"/>
      <c r="O93" s="62"/>
    </row>
    <row r="94" spans="1:15" ht="15" customHeight="1" x14ac:dyDescent="0.3">
      <c r="A94" s="108">
        <v>41906</v>
      </c>
      <c r="B94" s="20" t="s">
        <v>14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31"/>
      <c r="N94" s="36">
        <f>C94*1+D94*5+E94*1+F94*1.5+G94*2+H94*1.5+I94*0.5+J94*2.5+K94*5+L94*1.5+M94*2</f>
        <v>0</v>
      </c>
      <c r="O94" s="62">
        <f>SUM(N94:N100)</f>
        <v>0</v>
      </c>
    </row>
    <row r="95" spans="1:15" ht="14.25" customHeight="1" x14ac:dyDescent="0.3">
      <c r="A95" s="109"/>
      <c r="B95" s="21" t="s">
        <v>15</v>
      </c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4"/>
      <c r="N95" s="36">
        <f>C95*2+D95*5+E95*0+F95*0+G95*4+H95*4+I95*0+J95*0+K95*0+L95*0+M95*0</f>
        <v>0</v>
      </c>
      <c r="O95" s="62"/>
    </row>
    <row r="96" spans="1:15" ht="15" customHeight="1" x14ac:dyDescent="0.3">
      <c r="A96" s="109"/>
      <c r="B96" s="22" t="s">
        <v>16</v>
      </c>
      <c r="C96" s="9"/>
      <c r="D96" s="9"/>
      <c r="E96" s="17"/>
      <c r="F96" s="9"/>
      <c r="G96" s="9"/>
      <c r="H96" s="9"/>
      <c r="I96" s="9"/>
      <c r="J96" s="9"/>
      <c r="K96" s="9"/>
      <c r="L96" s="9"/>
      <c r="M96" s="19"/>
      <c r="N96" s="36">
        <f>C96*2+D96*5+E96*0+F96*0+G96*8+H96*8+I96*0+J96*0+K96*0+L96*0+M96*0</f>
        <v>0</v>
      </c>
      <c r="O96" s="62"/>
    </row>
    <row r="97" spans="1:15" ht="15" customHeight="1" x14ac:dyDescent="0.3">
      <c r="A97" s="109"/>
      <c r="B97" s="20" t="s">
        <v>31</v>
      </c>
      <c r="C97" s="4"/>
      <c r="D97" s="4"/>
      <c r="E97" s="4"/>
      <c r="F97" s="4"/>
      <c r="G97" s="4"/>
      <c r="H97" s="4"/>
      <c r="I97" s="4"/>
      <c r="J97" s="4"/>
      <c r="K97" s="4"/>
      <c r="L97" s="32"/>
      <c r="M97" s="31"/>
      <c r="N97" s="36">
        <f>C97*0+D97*14+E97*0+F97*0+G97*20+H97*10+I97*0+J97*0+K97*0+L97*0+M97*0</f>
        <v>0</v>
      </c>
      <c r="O97" s="62"/>
    </row>
    <row r="98" spans="1:15" ht="15" customHeight="1" x14ac:dyDescent="0.3">
      <c r="A98" s="109"/>
      <c r="B98" s="100" t="s">
        <v>17</v>
      </c>
      <c r="C98" s="102"/>
      <c r="D98" s="103"/>
      <c r="E98" s="103"/>
      <c r="F98" s="103"/>
      <c r="G98" s="103"/>
      <c r="H98" s="103"/>
      <c r="I98" s="103"/>
      <c r="J98" s="103"/>
      <c r="K98" s="103"/>
      <c r="L98" s="103"/>
      <c r="M98" s="104"/>
      <c r="N98" s="87"/>
      <c r="O98" s="62"/>
    </row>
    <row r="99" spans="1:15" ht="15" customHeight="1" x14ac:dyDescent="0.3">
      <c r="A99" s="109"/>
      <c r="B99" s="101"/>
      <c r="C99" s="105"/>
      <c r="D99" s="106"/>
      <c r="E99" s="106"/>
      <c r="F99" s="106"/>
      <c r="G99" s="106"/>
      <c r="H99" s="106"/>
      <c r="I99" s="106"/>
      <c r="J99" s="106"/>
      <c r="K99" s="106"/>
      <c r="L99" s="106"/>
      <c r="M99" s="107"/>
      <c r="N99" s="88"/>
      <c r="O99" s="62"/>
    </row>
    <row r="100" spans="1:15" ht="15" customHeight="1" thickBot="1" x14ac:dyDescent="0.35">
      <c r="A100" s="110"/>
      <c r="B100" s="12" t="s">
        <v>18</v>
      </c>
      <c r="C100" s="33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89"/>
      <c r="O100" s="86"/>
    </row>
    <row r="101" spans="1:15" ht="15" customHeight="1" x14ac:dyDescent="0.35">
      <c r="A101" s="95" t="s">
        <v>1</v>
      </c>
      <c r="B101" s="56" t="s">
        <v>2</v>
      </c>
      <c r="C101" s="58" t="s">
        <v>3</v>
      </c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90" t="s">
        <v>4</v>
      </c>
      <c r="O101" s="61" t="s">
        <v>35</v>
      </c>
    </row>
    <row r="102" spans="1:15" ht="73.5" customHeight="1" x14ac:dyDescent="0.3">
      <c r="A102" s="96"/>
      <c r="B102" s="57"/>
      <c r="C102" s="7" t="s">
        <v>19</v>
      </c>
      <c r="D102" s="7" t="s">
        <v>5</v>
      </c>
      <c r="E102" s="4" t="s">
        <v>6</v>
      </c>
      <c r="F102" s="4" t="s">
        <v>7</v>
      </c>
      <c r="G102" s="4" t="s">
        <v>58</v>
      </c>
      <c r="H102" s="4" t="s">
        <v>57</v>
      </c>
      <c r="I102" s="4" t="s">
        <v>9</v>
      </c>
      <c r="J102" s="4" t="s">
        <v>10</v>
      </c>
      <c r="K102" s="4" t="s">
        <v>11</v>
      </c>
      <c r="L102" s="4" t="s">
        <v>12</v>
      </c>
      <c r="M102" s="31" t="s">
        <v>13</v>
      </c>
      <c r="N102" s="91"/>
      <c r="O102" s="62"/>
    </row>
    <row r="103" spans="1:15" ht="15" customHeight="1" x14ac:dyDescent="0.3">
      <c r="A103" s="97">
        <v>41907</v>
      </c>
      <c r="B103" s="20" t="s">
        <v>14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31"/>
      <c r="N103" s="35">
        <f>C103*1+D103*5+E103*1+F103*1.5+H103*1.5+I103*0.5+J103*2.5+K103*5+L103*1.5+M103*2</f>
        <v>0</v>
      </c>
      <c r="O103" s="62">
        <f>SUM(N103:N109)</f>
        <v>0</v>
      </c>
    </row>
    <row r="104" spans="1:15" ht="12.75" customHeight="1" x14ac:dyDescent="0.3">
      <c r="A104" s="98"/>
      <c r="B104" s="21" t="s">
        <v>15</v>
      </c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4"/>
      <c r="N104" s="35">
        <f>C104*2+D104*5+E104*0+F104*0+H104*4+I104*0+J104*0+K104*0+L104*0+M104*0</f>
        <v>0</v>
      </c>
      <c r="O104" s="62"/>
    </row>
    <row r="105" spans="1:15" ht="15" customHeight="1" x14ac:dyDescent="0.3">
      <c r="A105" s="98"/>
      <c r="B105" s="22" t="s">
        <v>16</v>
      </c>
      <c r="C105" s="9"/>
      <c r="D105" s="9"/>
      <c r="E105" s="17"/>
      <c r="F105" s="9"/>
      <c r="G105" s="9"/>
      <c r="H105" s="9"/>
      <c r="I105" s="9"/>
      <c r="J105" s="9"/>
      <c r="K105" s="9"/>
      <c r="L105" s="9"/>
      <c r="M105" s="19"/>
      <c r="N105" s="35">
        <f>C105*3+D105*5+E105*0+F105*0+H105*8+I105*0+J105*0+K105*0+L105*0+M105*0</f>
        <v>0</v>
      </c>
      <c r="O105" s="62"/>
    </row>
    <row r="106" spans="1:15" ht="15" customHeight="1" x14ac:dyDescent="0.3">
      <c r="A106" s="98"/>
      <c r="B106" s="20" t="s">
        <v>31</v>
      </c>
      <c r="C106" s="4"/>
      <c r="D106" s="4"/>
      <c r="E106" s="4"/>
      <c r="F106" s="4"/>
      <c r="G106" s="4"/>
      <c r="H106" s="4"/>
      <c r="I106" s="4"/>
      <c r="J106" s="4"/>
      <c r="K106" s="4"/>
      <c r="L106" s="32"/>
      <c r="M106" s="31"/>
      <c r="N106" s="35">
        <f>C106*0+D106*14+E106*0+F106*0+H106*10+I106*0+J106*0+K106*0+L106*0+M106*0</f>
        <v>0</v>
      </c>
      <c r="O106" s="62"/>
    </row>
    <row r="107" spans="1:15" ht="15" customHeight="1" x14ac:dyDescent="0.3">
      <c r="A107" s="98"/>
      <c r="B107" s="100" t="s">
        <v>17</v>
      </c>
      <c r="C107" s="102"/>
      <c r="D107" s="103"/>
      <c r="E107" s="103"/>
      <c r="F107" s="103"/>
      <c r="G107" s="103"/>
      <c r="H107" s="103"/>
      <c r="I107" s="103"/>
      <c r="J107" s="103"/>
      <c r="K107" s="103"/>
      <c r="L107" s="103"/>
      <c r="M107" s="104"/>
      <c r="N107" s="87"/>
      <c r="O107" s="62"/>
    </row>
    <row r="108" spans="1:15" ht="15" customHeight="1" x14ac:dyDescent="0.3">
      <c r="A108" s="98"/>
      <c r="B108" s="101"/>
      <c r="C108" s="105"/>
      <c r="D108" s="106"/>
      <c r="E108" s="106"/>
      <c r="F108" s="106"/>
      <c r="G108" s="106"/>
      <c r="H108" s="106"/>
      <c r="I108" s="106"/>
      <c r="J108" s="106"/>
      <c r="K108" s="106"/>
      <c r="L108" s="106"/>
      <c r="M108" s="107"/>
      <c r="N108" s="88"/>
      <c r="O108" s="62"/>
    </row>
    <row r="109" spans="1:15" ht="15" customHeight="1" thickBot="1" x14ac:dyDescent="0.35">
      <c r="A109" s="99"/>
      <c r="B109" s="12" t="s">
        <v>18</v>
      </c>
      <c r="C109" s="33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89"/>
      <c r="O109" s="86"/>
    </row>
    <row r="110" spans="1:15" ht="15" customHeight="1" x14ac:dyDescent="0.35">
      <c r="A110" s="95" t="s">
        <v>1</v>
      </c>
      <c r="B110" s="56" t="s">
        <v>2</v>
      </c>
      <c r="C110" s="58" t="s">
        <v>3</v>
      </c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90" t="s">
        <v>4</v>
      </c>
      <c r="O110" s="61" t="s">
        <v>35</v>
      </c>
    </row>
    <row r="111" spans="1:15" ht="73.5" customHeight="1" x14ac:dyDescent="0.3">
      <c r="A111" s="96"/>
      <c r="B111" s="57"/>
      <c r="C111" s="7" t="s">
        <v>19</v>
      </c>
      <c r="D111" s="7" t="s">
        <v>5</v>
      </c>
      <c r="E111" s="4" t="s">
        <v>6</v>
      </c>
      <c r="F111" s="4" t="s">
        <v>7</v>
      </c>
      <c r="G111" s="4" t="s">
        <v>58</v>
      </c>
      <c r="H111" s="4" t="s">
        <v>57</v>
      </c>
      <c r="I111" s="4" t="s">
        <v>9</v>
      </c>
      <c r="J111" s="4" t="s">
        <v>10</v>
      </c>
      <c r="K111" s="4" t="s">
        <v>11</v>
      </c>
      <c r="L111" s="4" t="s">
        <v>12</v>
      </c>
      <c r="M111" s="31" t="s">
        <v>13</v>
      </c>
      <c r="N111" s="91"/>
      <c r="O111" s="62"/>
    </row>
    <row r="112" spans="1:15" ht="15" customHeight="1" x14ac:dyDescent="0.3">
      <c r="A112" s="108">
        <v>41910</v>
      </c>
      <c r="B112" s="20" t="s">
        <v>14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31"/>
      <c r="N112" s="35">
        <f>C112*1+D112*5+E112*1+F112*1.5+H112*1.5+I112*0.5+J112*2.5+K112*5+L112*1.5+M112*2</f>
        <v>0</v>
      </c>
      <c r="O112" s="62">
        <f>SUM(N112:N118)</f>
        <v>0</v>
      </c>
    </row>
    <row r="113" spans="1:15" ht="15" customHeight="1" x14ac:dyDescent="0.3">
      <c r="A113" s="109"/>
      <c r="B113" s="21" t="s">
        <v>15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4"/>
      <c r="N113" s="35">
        <f>C113*2+D113*5+E113*0+F113*0+H113*4+I113*0+J113*0+K113*0+L113*0+M113*0</f>
        <v>0</v>
      </c>
      <c r="O113" s="62"/>
    </row>
    <row r="114" spans="1:15" x14ac:dyDescent="0.3">
      <c r="A114" s="109"/>
      <c r="B114" s="22" t="s">
        <v>16</v>
      </c>
      <c r="C114" s="9"/>
      <c r="D114" s="9"/>
      <c r="E114" s="17"/>
      <c r="F114" s="9"/>
      <c r="G114" s="9"/>
      <c r="H114" s="9"/>
      <c r="I114" s="9"/>
      <c r="J114" s="9"/>
      <c r="K114" s="9"/>
      <c r="L114" s="9"/>
      <c r="M114" s="19"/>
      <c r="N114" s="35">
        <f>C114*3+D114*5+E114*0+F114*0+H114*8+I114*0+J114*0+K114*0+L114*0+M114*0</f>
        <v>0</v>
      </c>
      <c r="O114" s="62"/>
    </row>
    <row r="115" spans="1:15" ht="15" customHeight="1" x14ac:dyDescent="0.3">
      <c r="A115" s="109"/>
      <c r="B115" s="20" t="s">
        <v>31</v>
      </c>
      <c r="C115" s="4"/>
      <c r="D115" s="4"/>
      <c r="E115" s="4"/>
      <c r="F115" s="4"/>
      <c r="G115" s="4"/>
      <c r="H115" s="4"/>
      <c r="I115" s="4"/>
      <c r="J115" s="4"/>
      <c r="K115" s="4"/>
      <c r="L115" s="32"/>
      <c r="M115" s="31"/>
      <c r="N115" s="35">
        <f>C115*0+D115*14+E115*0+F115*0+H115*10+I115*0+J115*0+K115*0+L115*0+M115*0</f>
        <v>0</v>
      </c>
      <c r="O115" s="62"/>
    </row>
    <row r="116" spans="1:15" ht="15" customHeight="1" x14ac:dyDescent="0.3">
      <c r="A116" s="109"/>
      <c r="B116" s="100" t="s">
        <v>17</v>
      </c>
      <c r="C116" s="102"/>
      <c r="D116" s="103"/>
      <c r="E116" s="103"/>
      <c r="F116" s="103"/>
      <c r="G116" s="103"/>
      <c r="H116" s="103"/>
      <c r="I116" s="103"/>
      <c r="J116" s="103"/>
      <c r="K116" s="103"/>
      <c r="L116" s="103"/>
      <c r="M116" s="104"/>
      <c r="N116" s="87"/>
      <c r="O116" s="62"/>
    </row>
    <row r="117" spans="1:15" ht="15" customHeight="1" x14ac:dyDescent="0.3">
      <c r="A117" s="109"/>
      <c r="B117" s="101"/>
      <c r="C117" s="105"/>
      <c r="D117" s="106"/>
      <c r="E117" s="106"/>
      <c r="F117" s="106"/>
      <c r="G117" s="106"/>
      <c r="H117" s="106"/>
      <c r="I117" s="106"/>
      <c r="J117" s="106"/>
      <c r="K117" s="106"/>
      <c r="L117" s="106"/>
      <c r="M117" s="107"/>
      <c r="N117" s="88"/>
      <c r="O117" s="62"/>
    </row>
    <row r="118" spans="1:15" ht="15" customHeight="1" thickBot="1" x14ac:dyDescent="0.35">
      <c r="A118" s="110"/>
      <c r="B118" s="12" t="s">
        <v>18</v>
      </c>
      <c r="C118" s="33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89"/>
      <c r="O118" s="86"/>
    </row>
    <row r="119" spans="1:15" ht="15" customHeight="1" x14ac:dyDescent="0.3"/>
    <row r="120" spans="1:15" ht="15" customHeight="1" x14ac:dyDescent="0.3"/>
    <row r="121" spans="1:15" ht="15" customHeight="1" x14ac:dyDescent="0.3"/>
    <row r="122" spans="1:15" ht="15" customHeight="1" thickBot="1" x14ac:dyDescent="0.35"/>
    <row r="123" spans="1:15" ht="18.75" customHeight="1" x14ac:dyDescent="0.35">
      <c r="A123" s="95" t="s">
        <v>1</v>
      </c>
      <c r="B123" s="56" t="s">
        <v>2</v>
      </c>
      <c r="C123" s="58" t="s">
        <v>3</v>
      </c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90" t="s">
        <v>4</v>
      </c>
      <c r="O123" s="61" t="s">
        <v>35</v>
      </c>
    </row>
    <row r="124" spans="1:15" ht="73.5" customHeight="1" x14ac:dyDescent="0.3">
      <c r="A124" s="96"/>
      <c r="B124" s="57"/>
      <c r="C124" s="7" t="s">
        <v>19</v>
      </c>
      <c r="D124" s="7" t="s">
        <v>5</v>
      </c>
      <c r="E124" s="4" t="s">
        <v>6</v>
      </c>
      <c r="F124" s="4" t="s">
        <v>7</v>
      </c>
      <c r="G124" s="4" t="s">
        <v>58</v>
      </c>
      <c r="H124" s="4" t="s">
        <v>57</v>
      </c>
      <c r="I124" s="4" t="s">
        <v>9</v>
      </c>
      <c r="J124" s="4" t="s">
        <v>10</v>
      </c>
      <c r="K124" s="4" t="s">
        <v>11</v>
      </c>
      <c r="L124" s="4" t="s">
        <v>12</v>
      </c>
      <c r="M124" s="31" t="s">
        <v>13</v>
      </c>
      <c r="N124" s="91"/>
      <c r="O124" s="62"/>
    </row>
    <row r="125" spans="1:15" ht="15" customHeight="1" x14ac:dyDescent="0.3">
      <c r="A125" s="97">
        <v>41911</v>
      </c>
      <c r="B125" s="20" t="s">
        <v>14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31"/>
      <c r="N125" s="35">
        <f>C125*1+D125*5+E125*1+F125*1.5+H125*1.5+I125*0.5+J125*2.5+K125*5+L125*1.5+M125*2</f>
        <v>0</v>
      </c>
      <c r="O125" s="62">
        <f>SUM(N125:N131)</f>
        <v>0</v>
      </c>
    </row>
    <row r="126" spans="1:15" ht="15" customHeight="1" x14ac:dyDescent="0.3">
      <c r="A126" s="98"/>
      <c r="B126" s="21" t="s">
        <v>15</v>
      </c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4"/>
      <c r="N126" s="35">
        <f>C126*2+D126*5+E126*0+F126*0+H126*4+I126*0+J126*0+K126*0+L126*0+M126*0</f>
        <v>0</v>
      </c>
      <c r="O126" s="62"/>
    </row>
    <row r="127" spans="1:15" ht="15" customHeight="1" x14ac:dyDescent="0.3">
      <c r="A127" s="98"/>
      <c r="B127" s="22" t="s">
        <v>16</v>
      </c>
      <c r="C127" s="9"/>
      <c r="D127" s="9"/>
      <c r="E127" s="17"/>
      <c r="F127" s="9"/>
      <c r="G127" s="9"/>
      <c r="H127" s="9"/>
      <c r="I127" s="9"/>
      <c r="J127" s="9"/>
      <c r="K127" s="9"/>
      <c r="L127" s="9"/>
      <c r="M127" s="19"/>
      <c r="N127" s="35">
        <f>C127*3+D127*5+E127*0+F127*0+H127*8+I127*0+J127*0+K127*0+L127*0+M127*0</f>
        <v>0</v>
      </c>
      <c r="O127" s="62"/>
    </row>
    <row r="128" spans="1:15" ht="15" customHeight="1" x14ac:dyDescent="0.3">
      <c r="A128" s="98"/>
      <c r="B128" s="20" t="s">
        <v>31</v>
      </c>
      <c r="C128" s="4"/>
      <c r="D128" s="4"/>
      <c r="E128" s="4"/>
      <c r="F128" s="4"/>
      <c r="G128" s="4"/>
      <c r="H128" s="4"/>
      <c r="I128" s="4"/>
      <c r="J128" s="4"/>
      <c r="K128" s="4"/>
      <c r="L128" s="32"/>
      <c r="M128" s="31"/>
      <c r="N128" s="35">
        <f>C128*0+D128*14+E128*0+F128*0+H128*10+I128*0+J128*0+K128*0+L128*0+M128*0</f>
        <v>0</v>
      </c>
      <c r="O128" s="62"/>
    </row>
    <row r="129" spans="1:15" ht="15" customHeight="1" x14ac:dyDescent="0.3">
      <c r="A129" s="98"/>
      <c r="B129" s="100" t="s">
        <v>17</v>
      </c>
      <c r="C129" s="102"/>
      <c r="D129" s="103"/>
      <c r="E129" s="103"/>
      <c r="F129" s="103"/>
      <c r="G129" s="103"/>
      <c r="H129" s="103"/>
      <c r="I129" s="103"/>
      <c r="J129" s="103"/>
      <c r="K129" s="103"/>
      <c r="L129" s="103"/>
      <c r="M129" s="104"/>
      <c r="N129" s="87"/>
      <c r="O129" s="62"/>
    </row>
    <row r="130" spans="1:15" ht="15" customHeight="1" x14ac:dyDescent="0.3">
      <c r="A130" s="98"/>
      <c r="B130" s="101"/>
      <c r="C130" s="105"/>
      <c r="D130" s="106"/>
      <c r="E130" s="106"/>
      <c r="F130" s="106"/>
      <c r="G130" s="106"/>
      <c r="H130" s="106"/>
      <c r="I130" s="106"/>
      <c r="J130" s="106"/>
      <c r="K130" s="106"/>
      <c r="L130" s="106"/>
      <c r="M130" s="107"/>
      <c r="N130" s="88"/>
      <c r="O130" s="62"/>
    </row>
    <row r="131" spans="1:15" ht="15" customHeight="1" thickBot="1" x14ac:dyDescent="0.35">
      <c r="A131" s="99"/>
      <c r="B131" s="12" t="s">
        <v>18</v>
      </c>
      <c r="C131" s="33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89"/>
      <c r="O131" s="86"/>
    </row>
    <row r="132" spans="1:15" ht="18.75" customHeight="1" x14ac:dyDescent="0.35">
      <c r="A132" s="95" t="s">
        <v>1</v>
      </c>
      <c r="B132" s="56" t="s">
        <v>2</v>
      </c>
      <c r="C132" s="58" t="s">
        <v>3</v>
      </c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90" t="s">
        <v>4</v>
      </c>
      <c r="O132" s="61" t="s">
        <v>35</v>
      </c>
    </row>
    <row r="133" spans="1:15" ht="73.5" customHeight="1" x14ac:dyDescent="0.3">
      <c r="A133" s="96"/>
      <c r="B133" s="57"/>
      <c r="C133" s="7" t="s">
        <v>19</v>
      </c>
      <c r="D133" s="7" t="s">
        <v>5</v>
      </c>
      <c r="E133" s="4" t="s">
        <v>6</v>
      </c>
      <c r="F133" s="4" t="s">
        <v>7</v>
      </c>
      <c r="G133" s="4" t="s">
        <v>58</v>
      </c>
      <c r="H133" s="4" t="s">
        <v>57</v>
      </c>
      <c r="I133" s="4" t="s">
        <v>9</v>
      </c>
      <c r="J133" s="4" t="s">
        <v>10</v>
      </c>
      <c r="K133" s="4" t="s">
        <v>11</v>
      </c>
      <c r="L133" s="4" t="s">
        <v>12</v>
      </c>
      <c r="M133" s="31" t="s">
        <v>13</v>
      </c>
      <c r="N133" s="91"/>
      <c r="O133" s="62"/>
    </row>
    <row r="134" spans="1:15" ht="15" customHeight="1" x14ac:dyDescent="0.3">
      <c r="A134" s="97">
        <v>41453</v>
      </c>
      <c r="B134" s="20" t="s">
        <v>14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31"/>
      <c r="N134" s="35">
        <f>C134*1+D134*5+E134*1+F134*1.5+H134*1.5+I134*0.5+J134*2.5+K134*5+L134*1.5+M134*2</f>
        <v>0</v>
      </c>
      <c r="O134" s="62">
        <f>SUM(N134:N140)</f>
        <v>0</v>
      </c>
    </row>
    <row r="135" spans="1:15" ht="15" customHeight="1" x14ac:dyDescent="0.3">
      <c r="A135" s="98"/>
      <c r="B135" s="21" t="s">
        <v>15</v>
      </c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4"/>
      <c r="N135" s="35">
        <f>C135*2+D135*5+E135*0+F135*0+H135*4+I135*0+J135*0+K135*0+L135*0+M135*0</f>
        <v>0</v>
      </c>
      <c r="O135" s="62"/>
    </row>
    <row r="136" spans="1:15" ht="15" customHeight="1" x14ac:dyDescent="0.3">
      <c r="A136" s="98"/>
      <c r="B136" s="22" t="s">
        <v>16</v>
      </c>
      <c r="C136" s="9"/>
      <c r="D136" s="9"/>
      <c r="E136" s="17"/>
      <c r="F136" s="9"/>
      <c r="G136" s="9"/>
      <c r="H136" s="9"/>
      <c r="I136" s="9"/>
      <c r="J136" s="9"/>
      <c r="K136" s="9"/>
      <c r="L136" s="9"/>
      <c r="M136" s="19"/>
      <c r="N136" s="35">
        <f>C136*3+D136*5+E136*0+F136*0+H136*8+I136*0+J136*0+K136*0+L136*0+M136*0</f>
        <v>0</v>
      </c>
      <c r="O136" s="62"/>
    </row>
    <row r="137" spans="1:15" ht="15" customHeight="1" x14ac:dyDescent="0.3">
      <c r="A137" s="98"/>
      <c r="B137" s="20" t="s">
        <v>31</v>
      </c>
      <c r="C137" s="4"/>
      <c r="D137" s="4"/>
      <c r="E137" s="4"/>
      <c r="F137" s="4"/>
      <c r="G137" s="4"/>
      <c r="H137" s="4"/>
      <c r="I137" s="4"/>
      <c r="J137" s="4"/>
      <c r="K137" s="4"/>
      <c r="L137" s="32"/>
      <c r="M137" s="31"/>
      <c r="N137" s="35">
        <f>C137*0+D137*14+E137*0+F137*0+H137*10+I137*0+J137*0+K137*0+L137*0+M137*0</f>
        <v>0</v>
      </c>
      <c r="O137" s="62"/>
    </row>
    <row r="138" spans="1:15" ht="15" customHeight="1" x14ac:dyDescent="0.3">
      <c r="A138" s="98"/>
      <c r="B138" s="100" t="s">
        <v>17</v>
      </c>
      <c r="C138" s="102"/>
      <c r="D138" s="103"/>
      <c r="E138" s="103"/>
      <c r="F138" s="103"/>
      <c r="G138" s="103"/>
      <c r="H138" s="103"/>
      <c r="I138" s="103"/>
      <c r="J138" s="103"/>
      <c r="K138" s="103"/>
      <c r="L138" s="103"/>
      <c r="M138" s="104"/>
      <c r="N138" s="87"/>
      <c r="O138" s="62"/>
    </row>
    <row r="139" spans="1:15" ht="15" customHeight="1" x14ac:dyDescent="0.3">
      <c r="A139" s="98"/>
      <c r="B139" s="101"/>
      <c r="C139" s="105"/>
      <c r="D139" s="106"/>
      <c r="E139" s="106"/>
      <c r="F139" s="106"/>
      <c r="G139" s="106"/>
      <c r="H139" s="106"/>
      <c r="I139" s="106"/>
      <c r="J139" s="106"/>
      <c r="K139" s="106"/>
      <c r="L139" s="106"/>
      <c r="M139" s="107"/>
      <c r="N139" s="88"/>
      <c r="O139" s="62"/>
    </row>
    <row r="140" spans="1:15" ht="15" customHeight="1" thickBot="1" x14ac:dyDescent="0.35">
      <c r="A140" s="99"/>
      <c r="B140" s="12" t="s">
        <v>18</v>
      </c>
      <c r="C140" s="33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89"/>
      <c r="O140" s="86"/>
    </row>
    <row r="141" spans="1:15" ht="18.75" customHeight="1" x14ac:dyDescent="0.35">
      <c r="A141" s="95" t="s">
        <v>1</v>
      </c>
      <c r="B141" s="56" t="s">
        <v>2</v>
      </c>
      <c r="C141" s="58" t="s">
        <v>3</v>
      </c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90" t="s">
        <v>4</v>
      </c>
      <c r="O141" s="61" t="s">
        <v>35</v>
      </c>
    </row>
    <row r="142" spans="1:15" ht="73.5" customHeight="1" x14ac:dyDescent="0.3">
      <c r="A142" s="96"/>
      <c r="B142" s="57"/>
      <c r="C142" s="7" t="s">
        <v>19</v>
      </c>
      <c r="D142" s="7" t="s">
        <v>5</v>
      </c>
      <c r="E142" s="4" t="s">
        <v>6</v>
      </c>
      <c r="F142" s="4" t="s">
        <v>7</v>
      </c>
      <c r="G142" s="4" t="s">
        <v>58</v>
      </c>
      <c r="H142" s="4" t="s">
        <v>57</v>
      </c>
      <c r="I142" s="4" t="s">
        <v>9</v>
      </c>
      <c r="J142" s="4" t="s">
        <v>10</v>
      </c>
      <c r="K142" s="4" t="s">
        <v>11</v>
      </c>
      <c r="L142" s="4" t="s">
        <v>12</v>
      </c>
      <c r="M142" s="31" t="s">
        <v>13</v>
      </c>
      <c r="N142" s="91"/>
      <c r="O142" s="62"/>
    </row>
    <row r="143" spans="1:15" ht="15" customHeight="1" x14ac:dyDescent="0.3">
      <c r="A143" s="97">
        <v>41210</v>
      </c>
      <c r="B143" s="20" t="s">
        <v>14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31"/>
      <c r="N143" s="35">
        <f>C143*1+D143*5+E143*1+F143*1.5+H143*1.5+I143*0.5+J143*2.5+K143*5+L143*1.5+M143*2</f>
        <v>0</v>
      </c>
      <c r="O143" s="62">
        <f>SUM(N143:N149)</f>
        <v>0</v>
      </c>
    </row>
    <row r="144" spans="1:15" ht="15" customHeight="1" x14ac:dyDescent="0.3">
      <c r="A144" s="98"/>
      <c r="B144" s="21" t="s">
        <v>15</v>
      </c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4"/>
      <c r="N144" s="35">
        <f>C144*2+D144*5+E144*0+F144*0+H144*4+I144*0+J144*0+K144*0+L144*0+M144*0</f>
        <v>0</v>
      </c>
      <c r="O144" s="62"/>
    </row>
    <row r="145" spans="1:15" ht="15" customHeight="1" x14ac:dyDescent="0.3">
      <c r="A145" s="98"/>
      <c r="B145" s="22" t="s">
        <v>16</v>
      </c>
      <c r="C145" s="9"/>
      <c r="D145" s="9"/>
      <c r="E145" s="17"/>
      <c r="F145" s="9"/>
      <c r="G145" s="9"/>
      <c r="H145" s="9"/>
      <c r="I145" s="9"/>
      <c r="J145" s="9"/>
      <c r="K145" s="9"/>
      <c r="L145" s="9"/>
      <c r="M145" s="19"/>
      <c r="N145" s="35">
        <f>C145*3+D145*5+E145*0+F145*0+H145*8+I145*0+J145*0+K145*0+L145*0+M145*0</f>
        <v>0</v>
      </c>
      <c r="O145" s="62"/>
    </row>
    <row r="146" spans="1:15" ht="15" customHeight="1" x14ac:dyDescent="0.3">
      <c r="A146" s="98"/>
      <c r="B146" s="20" t="s">
        <v>31</v>
      </c>
      <c r="C146" s="4"/>
      <c r="D146" s="4"/>
      <c r="E146" s="4"/>
      <c r="F146" s="4"/>
      <c r="G146" s="4"/>
      <c r="H146" s="4"/>
      <c r="I146" s="4"/>
      <c r="J146" s="4"/>
      <c r="K146" s="4"/>
      <c r="L146" s="32"/>
      <c r="M146" s="31"/>
      <c r="N146" s="35">
        <f>C146*0+D146*14+E146*0+F146*0+H146*10+I146*0+J146*0+K146*0+L146*0+M146*0</f>
        <v>0</v>
      </c>
      <c r="O146" s="62"/>
    </row>
    <row r="147" spans="1:15" ht="15" customHeight="1" x14ac:dyDescent="0.3">
      <c r="A147" s="98"/>
      <c r="B147" s="100" t="s">
        <v>17</v>
      </c>
      <c r="C147" s="102"/>
      <c r="D147" s="103"/>
      <c r="E147" s="103"/>
      <c r="F147" s="103"/>
      <c r="G147" s="103"/>
      <c r="H147" s="103"/>
      <c r="I147" s="103"/>
      <c r="J147" s="103"/>
      <c r="K147" s="103"/>
      <c r="L147" s="103"/>
      <c r="M147" s="104"/>
      <c r="N147" s="87"/>
      <c r="O147" s="62"/>
    </row>
    <row r="148" spans="1:15" ht="15" customHeight="1" x14ac:dyDescent="0.3">
      <c r="A148" s="98"/>
      <c r="B148" s="101"/>
      <c r="C148" s="105"/>
      <c r="D148" s="106"/>
      <c r="E148" s="106"/>
      <c r="F148" s="106"/>
      <c r="G148" s="106"/>
      <c r="H148" s="106"/>
      <c r="I148" s="106"/>
      <c r="J148" s="106"/>
      <c r="K148" s="106"/>
      <c r="L148" s="106"/>
      <c r="M148" s="107"/>
      <c r="N148" s="88"/>
      <c r="O148" s="62"/>
    </row>
    <row r="149" spans="1:15" ht="15" customHeight="1" thickBot="1" x14ac:dyDescent="0.35">
      <c r="A149" s="99"/>
      <c r="B149" s="12" t="s">
        <v>18</v>
      </c>
      <c r="C149" s="33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89"/>
      <c r="O149" s="86"/>
    </row>
    <row r="150" spans="1:15" ht="15" customHeight="1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</row>
    <row r="151" spans="1:15" ht="15" customHeight="1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</row>
    <row r="152" spans="1:15" ht="15" customHeight="1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</row>
    <row r="153" spans="1:15" ht="15" customHeight="1" thickBot="1" x14ac:dyDescent="0.3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</row>
    <row r="154" spans="1:15" ht="15" customHeight="1" x14ac:dyDescent="0.35">
      <c r="A154" s="95" t="s">
        <v>1</v>
      </c>
      <c r="B154" s="56" t="s">
        <v>2</v>
      </c>
      <c r="C154" s="58" t="s">
        <v>3</v>
      </c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90" t="s">
        <v>4</v>
      </c>
      <c r="O154" s="61" t="s">
        <v>35</v>
      </c>
    </row>
    <row r="155" spans="1:15" ht="73.5" customHeight="1" x14ac:dyDescent="0.3">
      <c r="A155" s="96"/>
      <c r="B155" s="57"/>
      <c r="C155" s="7" t="s">
        <v>19</v>
      </c>
      <c r="D155" s="7" t="s">
        <v>5</v>
      </c>
      <c r="E155" s="4" t="s">
        <v>6</v>
      </c>
      <c r="F155" s="4" t="s">
        <v>7</v>
      </c>
      <c r="G155" s="4" t="s">
        <v>58</v>
      </c>
      <c r="H155" s="4" t="s">
        <v>57</v>
      </c>
      <c r="I155" s="4" t="s">
        <v>9</v>
      </c>
      <c r="J155" s="4" t="s">
        <v>10</v>
      </c>
      <c r="K155" s="4" t="s">
        <v>11</v>
      </c>
      <c r="L155" s="4" t="s">
        <v>12</v>
      </c>
      <c r="M155" s="31" t="s">
        <v>13</v>
      </c>
      <c r="N155" s="91"/>
      <c r="O155" s="62"/>
    </row>
    <row r="156" spans="1:15" ht="15" customHeight="1" x14ac:dyDescent="0.3">
      <c r="A156" s="97">
        <v>41213</v>
      </c>
      <c r="B156" s="20" t="s">
        <v>14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31"/>
      <c r="N156" s="35">
        <f>C156*1+D156*5+E156*1+F156*1.5+H156*1.5+I156*0.5+J156*2.5+K156*5+L156*1.5+M156*2</f>
        <v>0</v>
      </c>
      <c r="O156" s="62">
        <f>SUM(N156:N162)</f>
        <v>0</v>
      </c>
    </row>
    <row r="157" spans="1:15" ht="15" customHeight="1" x14ac:dyDescent="0.3">
      <c r="A157" s="98"/>
      <c r="B157" s="21" t="s">
        <v>15</v>
      </c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4"/>
      <c r="N157" s="35">
        <f>C157*2+D157*5+E157*0+F157*0+H157*4+I157*0+J157*0+K157*0+L157*0+M157*0</f>
        <v>0</v>
      </c>
      <c r="O157" s="62"/>
    </row>
    <row r="158" spans="1:15" ht="15" customHeight="1" x14ac:dyDescent="0.3">
      <c r="A158" s="98"/>
      <c r="B158" s="22" t="s">
        <v>16</v>
      </c>
      <c r="C158" s="9"/>
      <c r="D158" s="9"/>
      <c r="E158" s="17"/>
      <c r="F158" s="9"/>
      <c r="G158" s="9"/>
      <c r="H158" s="9"/>
      <c r="I158" s="9"/>
      <c r="J158" s="9"/>
      <c r="K158" s="9"/>
      <c r="L158" s="9"/>
      <c r="M158" s="19"/>
      <c r="N158" s="35">
        <f>C158*3+D158*5+E158*0+F158*0+H158*8+I158*0+J158*0+K158*0+L158*0+M158*0</f>
        <v>0</v>
      </c>
      <c r="O158" s="62"/>
    </row>
    <row r="159" spans="1:15" ht="15" customHeight="1" x14ac:dyDescent="0.3">
      <c r="A159" s="98"/>
      <c r="B159" s="20" t="s">
        <v>31</v>
      </c>
      <c r="C159" s="4"/>
      <c r="D159" s="4"/>
      <c r="E159" s="4"/>
      <c r="F159" s="4"/>
      <c r="G159" s="4"/>
      <c r="H159" s="4"/>
      <c r="I159" s="4"/>
      <c r="J159" s="4"/>
      <c r="K159" s="4"/>
      <c r="L159" s="32"/>
      <c r="M159" s="31"/>
      <c r="N159" s="35">
        <f>C159*0+D159*14+E159*0+F159*0+H159*10+I159*0+J159*0+K159*0+L159*0+M159*0</f>
        <v>0</v>
      </c>
      <c r="O159" s="62"/>
    </row>
    <row r="160" spans="1:15" ht="15" customHeight="1" x14ac:dyDescent="0.3">
      <c r="A160" s="98"/>
      <c r="B160" s="100" t="s">
        <v>17</v>
      </c>
      <c r="C160" s="102"/>
      <c r="D160" s="103"/>
      <c r="E160" s="103"/>
      <c r="F160" s="103"/>
      <c r="G160" s="103"/>
      <c r="H160" s="103"/>
      <c r="I160" s="103"/>
      <c r="J160" s="103"/>
      <c r="K160" s="103"/>
      <c r="L160" s="103"/>
      <c r="M160" s="104"/>
      <c r="N160" s="87"/>
      <c r="O160" s="62"/>
    </row>
    <row r="161" spans="1:15" ht="15" customHeight="1" x14ac:dyDescent="0.3">
      <c r="A161" s="98"/>
      <c r="B161" s="101"/>
      <c r="C161" s="105"/>
      <c r="D161" s="106"/>
      <c r="E161" s="106"/>
      <c r="F161" s="106"/>
      <c r="G161" s="106"/>
      <c r="H161" s="106"/>
      <c r="I161" s="106"/>
      <c r="J161" s="106"/>
      <c r="K161" s="106"/>
      <c r="L161" s="106"/>
      <c r="M161" s="107"/>
      <c r="N161" s="88"/>
      <c r="O161" s="62"/>
    </row>
    <row r="162" spans="1:15" ht="15" customHeight="1" thickBot="1" x14ac:dyDescent="0.35">
      <c r="A162" s="99"/>
      <c r="B162" s="12" t="s">
        <v>18</v>
      </c>
      <c r="C162" s="33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89"/>
      <c r="O162" s="86"/>
    </row>
    <row r="163" spans="1:15" ht="15" customHeight="1" thickBot="1" x14ac:dyDescent="0.35">
      <c r="K163" s="27" t="s">
        <v>43</v>
      </c>
      <c r="L163" s="27"/>
      <c r="M163" s="27"/>
      <c r="N163" s="27"/>
      <c r="O163" s="27">
        <f>O5+O14+O23+O33+O42+O51+O63+O72+O81+O94+O103+O112+O125+O134+O143+O156</f>
        <v>1207.5</v>
      </c>
    </row>
    <row r="164" spans="1:15" ht="15" customHeight="1" thickBot="1" x14ac:dyDescent="0.35">
      <c r="K164" s="28" t="s">
        <v>33</v>
      </c>
      <c r="L164" s="29"/>
      <c r="M164" s="29"/>
      <c r="N164" s="29"/>
      <c r="O164" s="30">
        <f>AVERAGEIF(O2:O162,"&gt;0")</f>
        <v>301.875</v>
      </c>
    </row>
    <row r="165" spans="1:15" ht="15" customHeight="1" thickBot="1" x14ac:dyDescent="0.35">
      <c r="D165" s="43" t="s">
        <v>36</v>
      </c>
    </row>
    <row r="166" spans="1:15" ht="15" customHeight="1" x14ac:dyDescent="0.35">
      <c r="B166" s="56" t="s">
        <v>2</v>
      </c>
      <c r="C166" s="58" t="s">
        <v>3</v>
      </c>
      <c r="D166" s="59"/>
      <c r="E166" s="59"/>
      <c r="F166" s="59"/>
      <c r="G166" s="59"/>
      <c r="H166" s="59"/>
      <c r="I166" s="59"/>
      <c r="J166" s="59"/>
      <c r="K166" s="59"/>
      <c r="L166" s="59"/>
      <c r="M166" s="60"/>
    </row>
    <row r="167" spans="1:15" ht="15" customHeight="1" x14ac:dyDescent="0.3">
      <c r="B167" s="57"/>
      <c r="C167" s="7" t="s">
        <v>19</v>
      </c>
      <c r="D167" s="7" t="s">
        <v>5</v>
      </c>
      <c r="E167" s="4" t="s">
        <v>6</v>
      </c>
      <c r="F167" s="4" t="s">
        <v>7</v>
      </c>
      <c r="G167" s="4"/>
      <c r="H167" s="4" t="s">
        <v>8</v>
      </c>
      <c r="I167" s="4" t="s">
        <v>9</v>
      </c>
      <c r="J167" s="4" t="s">
        <v>10</v>
      </c>
      <c r="K167" s="4" t="s">
        <v>11</v>
      </c>
      <c r="L167" s="4" t="s">
        <v>12</v>
      </c>
      <c r="M167" s="6" t="s">
        <v>13</v>
      </c>
    </row>
    <row r="168" spans="1:15" ht="15" customHeight="1" x14ac:dyDescent="0.3">
      <c r="B168" s="37" t="s">
        <v>14</v>
      </c>
      <c r="C168" s="4">
        <f>SUMIF($B2:$B162,"Пескоструйка",C2:C162)</f>
        <v>0</v>
      </c>
      <c r="D168" s="4">
        <f>SUMIF($B2:$B162,"Пескоструйка",D2:D162)</f>
        <v>17</v>
      </c>
      <c r="E168" s="4">
        <f>SUMIF($B2:$B162,"Пескоструйка",E2:E162)</f>
        <v>0</v>
      </c>
      <c r="F168" s="4">
        <f t="shared" ref="F168:M168" si="0">SUMIF($B2:$B162,"Пескоструйка",F2:F162)</f>
        <v>0</v>
      </c>
      <c r="G168" s="4"/>
      <c r="H168" s="4">
        <f t="shared" si="0"/>
        <v>0</v>
      </c>
      <c r="I168" s="4">
        <f t="shared" si="0"/>
        <v>0</v>
      </c>
      <c r="J168" s="4">
        <f t="shared" si="0"/>
        <v>0</v>
      </c>
      <c r="K168" s="4">
        <f t="shared" si="0"/>
        <v>0</v>
      </c>
      <c r="L168" s="4">
        <f t="shared" si="0"/>
        <v>15</v>
      </c>
      <c r="M168" s="4">
        <f t="shared" si="0"/>
        <v>0</v>
      </c>
    </row>
    <row r="169" spans="1:15" ht="15" customHeight="1" x14ac:dyDescent="0.3">
      <c r="B169" s="38" t="s">
        <v>15</v>
      </c>
      <c r="C169" s="4">
        <f>SUMIF($B3:$B163,"Подготовка к наплавке",C3:C163)</f>
        <v>0</v>
      </c>
      <c r="D169" s="4">
        <f t="shared" ref="D169:M169" si="1">SUMIF($B3:$B163,"Подготовка к наплавке",D3:D163)</f>
        <v>0</v>
      </c>
      <c r="E169" s="4">
        <f t="shared" si="1"/>
        <v>0</v>
      </c>
      <c r="F169" s="4">
        <f t="shared" si="1"/>
        <v>0</v>
      </c>
      <c r="G169" s="4"/>
      <c r="H169" s="4">
        <f t="shared" si="1"/>
        <v>0</v>
      </c>
      <c r="I169" s="4">
        <f t="shared" si="1"/>
        <v>0</v>
      </c>
      <c r="J169" s="4">
        <f t="shared" si="1"/>
        <v>0</v>
      </c>
      <c r="K169" s="4">
        <f t="shared" si="1"/>
        <v>0</v>
      </c>
      <c r="L169" s="4">
        <f t="shared" si="1"/>
        <v>0</v>
      </c>
      <c r="M169" s="4">
        <f t="shared" si="1"/>
        <v>0</v>
      </c>
    </row>
    <row r="170" spans="1:15" ht="15" customHeight="1" x14ac:dyDescent="0.3">
      <c r="B170" s="39" t="s">
        <v>16</v>
      </c>
      <c r="C170" s="4">
        <f>SUMIF($B4:$B164,"Шлифовка+полировка",C4:C164)</f>
        <v>0</v>
      </c>
      <c r="D170" s="4">
        <f t="shared" ref="D170:M170" si="2">SUMIF($B4:$B164,"Шлифовка+полировка",D4:D164)</f>
        <v>0</v>
      </c>
      <c r="E170" s="4">
        <f t="shared" si="2"/>
        <v>0</v>
      </c>
      <c r="F170" s="4">
        <f t="shared" si="2"/>
        <v>0</v>
      </c>
      <c r="G170" s="4"/>
      <c r="H170" s="4">
        <f t="shared" si="2"/>
        <v>3</v>
      </c>
      <c r="I170" s="4">
        <f t="shared" si="2"/>
        <v>0</v>
      </c>
      <c r="J170" s="4">
        <f t="shared" si="2"/>
        <v>0</v>
      </c>
      <c r="K170" s="4">
        <f t="shared" si="2"/>
        <v>0</v>
      </c>
      <c r="L170" s="4">
        <f t="shared" si="2"/>
        <v>0</v>
      </c>
      <c r="M170" s="4">
        <f t="shared" si="2"/>
        <v>0</v>
      </c>
    </row>
    <row r="171" spans="1:15" ht="15" customHeight="1" thickBot="1" x14ac:dyDescent="0.35">
      <c r="B171" s="40" t="s">
        <v>31</v>
      </c>
      <c r="C171" s="4">
        <f>SUMIF($B5:$B165,"Обработка наплавки",C5:C165)</f>
        <v>0</v>
      </c>
      <c r="D171" s="4">
        <f t="shared" ref="D171:M171" si="3">SUMIF($B5:$B165,"Обработка наплавки",D5:D165)</f>
        <v>0</v>
      </c>
      <c r="E171" s="4">
        <f t="shared" si="3"/>
        <v>0</v>
      </c>
      <c r="F171" s="4">
        <f t="shared" si="3"/>
        <v>0</v>
      </c>
      <c r="G171" s="4"/>
      <c r="H171" s="4">
        <f t="shared" si="3"/>
        <v>0</v>
      </c>
      <c r="I171" s="4">
        <f t="shared" si="3"/>
        <v>0</v>
      </c>
      <c r="J171" s="4">
        <f t="shared" si="3"/>
        <v>0</v>
      </c>
      <c r="K171" s="4">
        <f t="shared" si="3"/>
        <v>0</v>
      </c>
      <c r="L171" s="4">
        <f t="shared" si="3"/>
        <v>0</v>
      </c>
      <c r="M171" s="4">
        <f t="shared" si="3"/>
        <v>0</v>
      </c>
    </row>
    <row r="172" spans="1:15" ht="15" customHeight="1" x14ac:dyDescent="0.3"/>
    <row r="173" spans="1:15" ht="15" customHeight="1" x14ac:dyDescent="0.3"/>
    <row r="174" spans="1:15" ht="15" customHeight="1" x14ac:dyDescent="0.3"/>
    <row r="175" spans="1:15" ht="15" customHeight="1" x14ac:dyDescent="0.3"/>
    <row r="176" spans="1:15" ht="15" customHeight="1" x14ac:dyDescent="0.3"/>
    <row r="177" spans="1:14" ht="15" customHeight="1" x14ac:dyDescent="0.3"/>
    <row r="178" spans="1:14" ht="15" customHeight="1" x14ac:dyDescent="0.3"/>
    <row r="179" spans="1:14" ht="15" customHeight="1" x14ac:dyDescent="0.3"/>
    <row r="180" spans="1:14" ht="15" customHeight="1" x14ac:dyDescent="0.3"/>
    <row r="181" spans="1:14" ht="15" customHeight="1" x14ac:dyDescent="0.3"/>
    <row r="182" spans="1:14" ht="15" customHeight="1" x14ac:dyDescent="0.3"/>
    <row r="183" spans="1:14" ht="15" customHeight="1" x14ac:dyDescent="0.3"/>
    <row r="184" spans="1:14" ht="15" customHeight="1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</row>
    <row r="185" spans="1:14" ht="15" customHeight="1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</row>
    <row r="186" spans="1:14" ht="15" customHeight="1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</row>
    <row r="187" spans="1:14" ht="15" customHeight="1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</row>
    <row r="188" spans="1:14" ht="15" customHeight="1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</row>
    <row r="189" spans="1:14" ht="15" customHeight="1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</row>
    <row r="190" spans="1:14" ht="15" customHeight="1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</row>
    <row r="191" spans="1:14" ht="15" customHeight="1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</row>
    <row r="192" spans="1:14" ht="15" customHeight="1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</row>
    <row r="193" spans="1:14" ht="15" customHeight="1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</row>
    <row r="194" spans="1:14" ht="15" customHeight="1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</row>
    <row r="195" spans="1:14" ht="15" customHeight="1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</row>
    <row r="196" spans="1:14" ht="15" customHeight="1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</row>
    <row r="197" spans="1:14" ht="15" customHeight="1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</row>
    <row r="198" spans="1:14" ht="15" customHeight="1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</row>
    <row r="199" spans="1:14" ht="15" customHeight="1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</row>
    <row r="200" spans="1:14" ht="15" customHeight="1" x14ac:dyDescent="0.3"/>
    <row r="201" spans="1:14" ht="15" customHeight="1" x14ac:dyDescent="0.3"/>
    <row r="202" spans="1:14" ht="15" customHeight="1" x14ac:dyDescent="0.3"/>
    <row r="203" spans="1:14" ht="15" customHeight="1" x14ac:dyDescent="0.3"/>
    <row r="204" spans="1:14" ht="15" customHeight="1" x14ac:dyDescent="0.3"/>
    <row r="205" spans="1:14" ht="15" customHeight="1" x14ac:dyDescent="0.3"/>
    <row r="206" spans="1:14" ht="15" customHeight="1" x14ac:dyDescent="0.3"/>
    <row r="207" spans="1:14" ht="15" customHeight="1" x14ac:dyDescent="0.3"/>
    <row r="208" spans="1:14" ht="15" customHeight="1" x14ac:dyDescent="0.3"/>
    <row r="209" spans="1:14" ht="15" customHeight="1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</row>
    <row r="210" spans="1:14" ht="15" customHeight="1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</row>
    <row r="211" spans="1:14" ht="15" customHeight="1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</row>
    <row r="212" spans="1:14" ht="15" customHeight="1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</row>
    <row r="213" spans="1:14" ht="15" customHeight="1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</row>
    <row r="214" spans="1:14" ht="15" customHeight="1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</row>
    <row r="215" spans="1:14" ht="15" customHeight="1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</row>
    <row r="216" spans="1:14" ht="15" customHeight="1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</row>
    <row r="217" spans="1:14" ht="15" customHeight="1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</row>
    <row r="218" spans="1:14" ht="15" customHeight="1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</row>
    <row r="219" spans="1:14" ht="15" customHeight="1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</row>
    <row r="220" spans="1:14" ht="15" customHeight="1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</row>
    <row r="221" spans="1:14" ht="15" customHeight="1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</row>
    <row r="222" spans="1:14" ht="15" customHeight="1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</row>
    <row r="223" spans="1:14" ht="15" customHeight="1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</row>
    <row r="224" spans="1:14" ht="15" customHeight="1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</row>
    <row r="225" spans="1:14" ht="15" customHeight="1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</row>
    <row r="226" spans="1:14" ht="15" customHeight="1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</row>
    <row r="227" spans="1:14" ht="15" customHeight="1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</row>
    <row r="228" spans="1:14" ht="15" customHeight="1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</row>
    <row r="229" spans="1:14" ht="15" customHeight="1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</row>
    <row r="230" spans="1:14" ht="15" customHeight="1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</row>
    <row r="231" spans="1:14" ht="15" customHeight="1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</row>
    <row r="232" spans="1:14" ht="15" customHeight="1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</row>
    <row r="233" spans="1:14" ht="15" customHeight="1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</row>
    <row r="234" spans="1:14" ht="15" customHeight="1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</row>
    <row r="235" spans="1:14" ht="15" customHeight="1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</row>
    <row r="236" spans="1:14" ht="15" customHeight="1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</row>
    <row r="237" spans="1:14" ht="15" customHeight="1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</row>
    <row r="238" spans="1:14" ht="15" customHeight="1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</row>
    <row r="239" spans="1:14" ht="15" customHeight="1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</row>
    <row r="240" spans="1:14" ht="15" customHeight="1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</row>
    <row r="241" spans="1:14" ht="15" customHeight="1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</row>
    <row r="242" spans="1:14" ht="15" customHeight="1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</row>
    <row r="243" spans="1:14" ht="15" customHeight="1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</row>
    <row r="244" spans="1:14" ht="15" customHeight="1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</row>
    <row r="245" spans="1:14" ht="15" customHeight="1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</row>
    <row r="246" spans="1:14" ht="15" customHeight="1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</row>
    <row r="247" spans="1:14" ht="15" customHeight="1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</row>
    <row r="248" spans="1:14" ht="15" customHeight="1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</row>
    <row r="249" spans="1:14" ht="15" customHeight="1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</row>
    <row r="250" spans="1:14" ht="15" customHeight="1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</row>
    <row r="251" spans="1:14" ht="15" customHeight="1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</row>
    <row r="252" spans="1:14" ht="15" customHeight="1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</row>
    <row r="253" spans="1:14" ht="15" customHeight="1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</row>
    <row r="254" spans="1:14" ht="15" customHeight="1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</row>
    <row r="255" spans="1:14" ht="15" customHeight="1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</row>
    <row r="256" spans="1:14" ht="15" customHeight="1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</row>
    <row r="257" spans="1:14" ht="15" customHeight="1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</row>
    <row r="258" spans="1:14" ht="15" customHeight="1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</row>
    <row r="259" spans="1:14" ht="15" customHeight="1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</row>
    <row r="260" spans="1:14" ht="15" customHeight="1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</row>
    <row r="261" spans="1:14" ht="15" customHeight="1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</row>
    <row r="262" spans="1:14" ht="15" customHeight="1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</row>
    <row r="263" spans="1:14" ht="15" customHeight="1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</row>
    <row r="264" spans="1:14" ht="15" customHeight="1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</row>
    <row r="265" spans="1:14" ht="15" customHeight="1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</row>
    <row r="266" spans="1:14" ht="15" customHeight="1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</row>
    <row r="267" spans="1:14" ht="15" customHeight="1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</row>
    <row r="268" spans="1:14" ht="15" customHeight="1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</row>
    <row r="269" spans="1:14" ht="15" customHeight="1" x14ac:dyDescent="0.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</row>
    <row r="270" spans="1:14" ht="15" customHeight="1" x14ac:dyDescent="0.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</row>
    <row r="271" spans="1:14" ht="15" customHeight="1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</row>
    <row r="272" spans="1:14" ht="15" customHeight="1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</row>
    <row r="273" spans="1:14" ht="15" customHeight="1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</row>
    <row r="274" spans="1:14" ht="15" customHeight="1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</row>
    <row r="275" spans="1:14" ht="15" customHeight="1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</row>
    <row r="276" spans="1:14" ht="15" customHeight="1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</row>
    <row r="277" spans="1:14" ht="15" customHeight="1" x14ac:dyDescent="0.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</row>
    <row r="278" spans="1:14" ht="15" customHeight="1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</row>
    <row r="279" spans="1:14" ht="15" customHeight="1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</row>
    <row r="280" spans="1:14" ht="15" customHeight="1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</row>
    <row r="281" spans="1:14" ht="15" customHeight="1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</row>
    <row r="282" spans="1:14" ht="15" customHeight="1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</row>
    <row r="283" spans="1:14" ht="15" customHeight="1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</row>
    <row r="284" spans="1:14" ht="15" customHeight="1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</row>
    <row r="285" spans="1:14" ht="15" customHeight="1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</row>
    <row r="286" spans="1:14" ht="15" customHeight="1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</row>
    <row r="287" spans="1:14" ht="15" customHeight="1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</row>
    <row r="288" spans="1:14" ht="15" customHeight="1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</row>
    <row r="289" spans="1:14" ht="15" customHeight="1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</row>
    <row r="290" spans="1:14" ht="15" customHeight="1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</row>
    <row r="291" spans="1:14" ht="15" customHeight="1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</row>
    <row r="292" spans="1:14" ht="15" customHeight="1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</row>
    <row r="293" spans="1:14" ht="15" customHeight="1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</row>
    <row r="294" spans="1:14" ht="15" customHeight="1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</row>
    <row r="295" spans="1:14" ht="15" customHeight="1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</row>
    <row r="296" spans="1:14" ht="15" customHeight="1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</row>
    <row r="297" spans="1:14" ht="15" customHeight="1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</row>
    <row r="298" spans="1:14" ht="15" customHeight="1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</row>
    <row r="299" spans="1:14" ht="15" customHeight="1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</row>
    <row r="300" spans="1:14" ht="15" customHeight="1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</row>
    <row r="301" spans="1:14" ht="15" customHeight="1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</row>
    <row r="302" spans="1:14" ht="15" customHeight="1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</row>
    <row r="303" spans="1:14" ht="15" customHeight="1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</row>
    <row r="304" spans="1:14" ht="15" customHeight="1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</row>
    <row r="305" spans="1:14" ht="15" customHeight="1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</row>
    <row r="306" spans="1:14" ht="15" customHeight="1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</row>
    <row r="307" spans="1:14" ht="15" customHeight="1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</row>
    <row r="308" spans="1:14" ht="15" customHeight="1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</row>
    <row r="309" spans="1:14" ht="15" customHeight="1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</row>
    <row r="310" spans="1:14" ht="15" customHeight="1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</row>
    <row r="311" spans="1:14" ht="15" customHeight="1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</row>
    <row r="312" spans="1:14" ht="15" customHeight="1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</row>
    <row r="313" spans="1:14" ht="15" customHeight="1" x14ac:dyDescent="0.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</row>
    <row r="314" spans="1:14" ht="15" customHeight="1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</row>
    <row r="315" spans="1:14" ht="15" customHeight="1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</row>
    <row r="316" spans="1:14" ht="15" customHeight="1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</row>
    <row r="317" spans="1:14" ht="15" customHeight="1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</row>
    <row r="318" spans="1:14" ht="15" customHeight="1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</row>
    <row r="319" spans="1:14" ht="15" customHeight="1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</row>
    <row r="320" spans="1:14" ht="15" customHeight="1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</row>
    <row r="321" spans="1:14" ht="15" customHeight="1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</row>
    <row r="322" spans="1:14" ht="15" customHeight="1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</row>
    <row r="323" spans="1:14" ht="15" customHeight="1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</row>
    <row r="324" spans="1:14" ht="15" customHeight="1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</row>
    <row r="325" spans="1:14" ht="15" customHeight="1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</row>
    <row r="326" spans="1:14" ht="15" customHeight="1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</row>
    <row r="327" spans="1:14" ht="15" customHeight="1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</row>
    <row r="328" spans="1:14" ht="15" customHeight="1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</row>
    <row r="329" spans="1:14" ht="15" customHeight="1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</row>
    <row r="330" spans="1:14" ht="15" customHeight="1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</row>
    <row r="331" spans="1:14" ht="15" customHeight="1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</row>
    <row r="332" spans="1:14" ht="15" customHeight="1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</row>
    <row r="333" spans="1:14" ht="15" customHeight="1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</row>
    <row r="334" spans="1:14" ht="15" customHeight="1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</row>
    <row r="335" spans="1:14" ht="15" customHeight="1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</row>
    <row r="336" spans="1:14" ht="15" customHeight="1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</row>
    <row r="337" spans="1:14" ht="15" customHeight="1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</row>
    <row r="338" spans="1:14" ht="15" customHeight="1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</row>
    <row r="339" spans="1:14" ht="15" customHeight="1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</row>
    <row r="340" spans="1:14" ht="15" customHeight="1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</row>
    <row r="341" spans="1:14" ht="15" customHeight="1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</row>
    <row r="342" spans="1:14" ht="15" customHeight="1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</row>
    <row r="343" spans="1:14" ht="15" customHeight="1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</row>
    <row r="344" spans="1:14" ht="15" customHeight="1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</row>
    <row r="345" spans="1:14" ht="15" customHeight="1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</row>
    <row r="346" spans="1:14" ht="15" customHeight="1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</row>
    <row r="347" spans="1:14" ht="15" customHeight="1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</row>
    <row r="348" spans="1:14" ht="15" customHeight="1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</row>
    <row r="349" spans="1:14" ht="15" customHeight="1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</row>
    <row r="350" spans="1:14" ht="15" customHeight="1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</row>
    <row r="351" spans="1:14" ht="15" customHeight="1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</row>
    <row r="352" spans="1:14" ht="15" customHeight="1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</row>
    <row r="353" spans="1:14" ht="15" customHeight="1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</row>
    <row r="354" spans="1:14" ht="15" customHeight="1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</row>
    <row r="355" spans="1:14" ht="15" customHeight="1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</row>
    <row r="356" spans="1:14" ht="15" customHeight="1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</row>
    <row r="357" spans="1:14" ht="15" customHeight="1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</row>
    <row r="358" spans="1:14" ht="15" customHeight="1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</row>
    <row r="359" spans="1:14" ht="15" customHeight="1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</row>
    <row r="360" spans="1:14" ht="15" customHeight="1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</row>
    <row r="361" spans="1:14" ht="15" customHeight="1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</row>
    <row r="362" spans="1:14" ht="15" customHeight="1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</row>
    <row r="363" spans="1:14" ht="15" customHeight="1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</row>
    <row r="364" spans="1:14" ht="15" customHeight="1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</row>
    <row r="365" spans="1:14" ht="15" customHeight="1" x14ac:dyDescent="0.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</row>
    <row r="366" spans="1:14" ht="15" customHeight="1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</row>
    <row r="367" spans="1:14" ht="15" customHeight="1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</row>
    <row r="368" spans="1:14" ht="15" customHeight="1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</row>
    <row r="369" spans="1:14" ht="15" customHeight="1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</row>
    <row r="370" spans="1:14" ht="15" customHeight="1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</row>
    <row r="371" spans="1:14" ht="15" customHeight="1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</row>
    <row r="372" spans="1:14" ht="15" customHeight="1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</row>
    <row r="373" spans="1:14" ht="15" customHeight="1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</row>
    <row r="374" spans="1:14" ht="15" customHeight="1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</row>
    <row r="375" spans="1:14" ht="15" customHeight="1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</row>
    <row r="376" spans="1:14" ht="15" customHeight="1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</row>
    <row r="377" spans="1:14" ht="15" customHeight="1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</row>
    <row r="378" spans="1:14" ht="15" customHeight="1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</row>
    <row r="379" spans="1:14" ht="15" customHeight="1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</row>
    <row r="380" spans="1:14" ht="15" customHeight="1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</row>
    <row r="381" spans="1:14" ht="15" customHeight="1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</row>
  </sheetData>
  <mergeCells count="179">
    <mergeCell ref="A1:N1"/>
    <mergeCell ref="A3:A4"/>
    <mergeCell ref="B3:B4"/>
    <mergeCell ref="C3:M3"/>
    <mergeCell ref="N3:N4"/>
    <mergeCell ref="C40:M40"/>
    <mergeCell ref="N40:N41"/>
    <mergeCell ref="B27:B28"/>
    <mergeCell ref="A23:A29"/>
    <mergeCell ref="A14:A20"/>
    <mergeCell ref="B18:B19"/>
    <mergeCell ref="A21:A22"/>
    <mergeCell ref="B21:B22"/>
    <mergeCell ref="C21:M21"/>
    <mergeCell ref="N21:N22"/>
    <mergeCell ref="B9:B10"/>
    <mergeCell ref="N31:N32"/>
    <mergeCell ref="A33:A39"/>
    <mergeCell ref="B37:B38"/>
    <mergeCell ref="C18:M18"/>
    <mergeCell ref="C19:M19"/>
    <mergeCell ref="C27:M27"/>
    <mergeCell ref="C28:M28"/>
    <mergeCell ref="C37:M37"/>
    <mergeCell ref="A5:A11"/>
    <mergeCell ref="C9:M9"/>
    <mergeCell ref="C10:M10"/>
    <mergeCell ref="A49:A50"/>
    <mergeCell ref="B49:B50"/>
    <mergeCell ref="C49:M49"/>
    <mergeCell ref="N49:N50"/>
    <mergeCell ref="A31:A32"/>
    <mergeCell ref="B31:B32"/>
    <mergeCell ref="C31:M31"/>
    <mergeCell ref="C38:M38"/>
    <mergeCell ref="C46:M46"/>
    <mergeCell ref="C47:M47"/>
    <mergeCell ref="A12:A13"/>
    <mergeCell ref="B12:B13"/>
    <mergeCell ref="C12:M12"/>
    <mergeCell ref="N12:N13"/>
    <mergeCell ref="A40:A41"/>
    <mergeCell ref="B40:B41"/>
    <mergeCell ref="C70:M70"/>
    <mergeCell ref="B70:B71"/>
    <mergeCell ref="A63:A69"/>
    <mergeCell ref="N70:N71"/>
    <mergeCell ref="A72:A78"/>
    <mergeCell ref="B76:B77"/>
    <mergeCell ref="A79:A80"/>
    <mergeCell ref="B79:B80"/>
    <mergeCell ref="C67:M67"/>
    <mergeCell ref="C92:M92"/>
    <mergeCell ref="B85:B86"/>
    <mergeCell ref="C85:M85"/>
    <mergeCell ref="C86:M86"/>
    <mergeCell ref="C98:M98"/>
    <mergeCell ref="C99:M99"/>
    <mergeCell ref="C55:M55"/>
    <mergeCell ref="A42:A48"/>
    <mergeCell ref="B46:B47"/>
    <mergeCell ref="C68:M68"/>
    <mergeCell ref="C76:M76"/>
    <mergeCell ref="C77:M77"/>
    <mergeCell ref="B55:B56"/>
    <mergeCell ref="A61:A62"/>
    <mergeCell ref="C61:M61"/>
    <mergeCell ref="C56:M56"/>
    <mergeCell ref="A92:A93"/>
    <mergeCell ref="B92:B93"/>
    <mergeCell ref="A81:A87"/>
    <mergeCell ref="C79:M79"/>
    <mergeCell ref="B67:B68"/>
    <mergeCell ref="B61:B62"/>
    <mergeCell ref="A51:A57"/>
    <mergeCell ref="A70:A71"/>
    <mergeCell ref="A112:A118"/>
    <mergeCell ref="B116:B117"/>
    <mergeCell ref="A103:A109"/>
    <mergeCell ref="B107:B108"/>
    <mergeCell ref="B98:B99"/>
    <mergeCell ref="A110:A111"/>
    <mergeCell ref="B110:B111"/>
    <mergeCell ref="C110:M110"/>
    <mergeCell ref="N110:N111"/>
    <mergeCell ref="C107:M107"/>
    <mergeCell ref="C108:M108"/>
    <mergeCell ref="C116:M116"/>
    <mergeCell ref="C117:M117"/>
    <mergeCell ref="A101:A102"/>
    <mergeCell ref="B101:B102"/>
    <mergeCell ref="C101:M101"/>
    <mergeCell ref="A94:A100"/>
    <mergeCell ref="A123:A124"/>
    <mergeCell ref="B123:B124"/>
    <mergeCell ref="C123:M123"/>
    <mergeCell ref="N123:N124"/>
    <mergeCell ref="A125:A131"/>
    <mergeCell ref="B129:B130"/>
    <mergeCell ref="A132:A133"/>
    <mergeCell ref="B132:B133"/>
    <mergeCell ref="C132:M132"/>
    <mergeCell ref="N132:N133"/>
    <mergeCell ref="C130:M130"/>
    <mergeCell ref="C129:M129"/>
    <mergeCell ref="A154:A155"/>
    <mergeCell ref="B154:B155"/>
    <mergeCell ref="C154:M154"/>
    <mergeCell ref="N154:N155"/>
    <mergeCell ref="A156:A162"/>
    <mergeCell ref="B160:B161"/>
    <mergeCell ref="A134:A140"/>
    <mergeCell ref="B138:B139"/>
    <mergeCell ref="A141:A142"/>
    <mergeCell ref="B141:B142"/>
    <mergeCell ref="C141:M141"/>
    <mergeCell ref="N141:N142"/>
    <mergeCell ref="A143:A149"/>
    <mergeCell ref="B147:B148"/>
    <mergeCell ref="C138:M138"/>
    <mergeCell ref="C139:M139"/>
    <mergeCell ref="C147:M147"/>
    <mergeCell ref="C148:M148"/>
    <mergeCell ref="C160:M160"/>
    <mergeCell ref="C161:M161"/>
    <mergeCell ref="O3:O4"/>
    <mergeCell ref="O5:O11"/>
    <mergeCell ref="N9:N11"/>
    <mergeCell ref="O12:O13"/>
    <mergeCell ref="O14:O20"/>
    <mergeCell ref="N18:N20"/>
    <mergeCell ref="O21:O22"/>
    <mergeCell ref="O23:O29"/>
    <mergeCell ref="N27:N29"/>
    <mergeCell ref="O31:O32"/>
    <mergeCell ref="O33:O39"/>
    <mergeCell ref="N37:N39"/>
    <mergeCell ref="O40:O41"/>
    <mergeCell ref="O42:O48"/>
    <mergeCell ref="N46:N48"/>
    <mergeCell ref="O49:O50"/>
    <mergeCell ref="O51:O57"/>
    <mergeCell ref="N55:N57"/>
    <mergeCell ref="O61:O62"/>
    <mergeCell ref="O63:O69"/>
    <mergeCell ref="N67:N69"/>
    <mergeCell ref="O70:O71"/>
    <mergeCell ref="O72:O78"/>
    <mergeCell ref="N76:N78"/>
    <mergeCell ref="O79:O80"/>
    <mergeCell ref="O81:O87"/>
    <mergeCell ref="N85:N87"/>
    <mergeCell ref="N79:N80"/>
    <mergeCell ref="N61:N62"/>
    <mergeCell ref="O92:O93"/>
    <mergeCell ref="O94:O100"/>
    <mergeCell ref="N98:N100"/>
    <mergeCell ref="O101:O102"/>
    <mergeCell ref="O103:O109"/>
    <mergeCell ref="N107:N109"/>
    <mergeCell ref="O110:O111"/>
    <mergeCell ref="O112:O118"/>
    <mergeCell ref="N116:N118"/>
    <mergeCell ref="N101:N102"/>
    <mergeCell ref="N92:N93"/>
    <mergeCell ref="O154:O155"/>
    <mergeCell ref="O156:O162"/>
    <mergeCell ref="N160:N162"/>
    <mergeCell ref="B166:B167"/>
    <mergeCell ref="C166:M166"/>
    <mergeCell ref="O123:O124"/>
    <mergeCell ref="O125:O131"/>
    <mergeCell ref="N129:N131"/>
    <mergeCell ref="O132:O133"/>
    <mergeCell ref="O134:O140"/>
    <mergeCell ref="N138:N140"/>
    <mergeCell ref="O141:O142"/>
    <mergeCell ref="O143:O149"/>
    <mergeCell ref="N147:N14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83" orientation="landscape" r:id="rId1"/>
  <rowBreaks count="5" manualBreakCount="5">
    <brk id="30" max="16383" man="1"/>
    <brk id="60" max="16383" man="1"/>
    <brk id="91" max="16383" man="1"/>
    <brk id="122" max="16383" man="1"/>
    <brk id="15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1"/>
  <sheetViews>
    <sheetView view="pageBreakPreview" topLeftCell="A19" zoomScale="90" zoomScaleNormal="110" zoomScaleSheetLayoutView="90" workbookViewId="0">
      <selection activeCell="C37" sqref="C37:L37"/>
    </sheetView>
  </sheetViews>
  <sheetFormatPr defaultColWidth="9.109375" defaultRowHeight="14.4" x14ac:dyDescent="0.3"/>
  <cols>
    <col min="1" max="1" width="9" style="2" customWidth="1"/>
    <col min="2" max="2" width="31.5546875" style="2" customWidth="1"/>
    <col min="3" max="3" width="10.6640625" style="2" customWidth="1"/>
    <col min="4" max="4" width="10.109375" style="2" customWidth="1"/>
    <col min="5" max="5" width="10.5546875" style="2" customWidth="1"/>
    <col min="6" max="7" width="10.88671875" style="2" customWidth="1"/>
    <col min="8" max="8" width="10.109375" style="2" customWidth="1"/>
    <col min="9" max="9" width="11.109375" style="2" customWidth="1"/>
    <col min="10" max="16384" width="9.109375" style="2"/>
  </cols>
  <sheetData>
    <row r="1" spans="1:14" ht="23.4" x14ac:dyDescent="0.4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16"/>
    </row>
    <row r="2" spans="1:14" ht="18.600000000000001" thickBot="1" x14ac:dyDescent="0.4">
      <c r="A2" s="3" t="s">
        <v>66</v>
      </c>
      <c r="F2" s="14"/>
      <c r="G2" s="14"/>
      <c r="H2" s="15"/>
      <c r="I2" s="14"/>
      <c r="J2" s="15"/>
    </row>
    <row r="3" spans="1:14" s="1" customFormat="1" ht="18.75" customHeight="1" x14ac:dyDescent="0.35">
      <c r="A3" s="95" t="s">
        <v>1</v>
      </c>
      <c r="B3" s="56" t="s">
        <v>2</v>
      </c>
      <c r="C3" s="58" t="s">
        <v>3</v>
      </c>
      <c r="D3" s="59"/>
      <c r="E3" s="59"/>
      <c r="F3" s="59"/>
      <c r="G3" s="59"/>
      <c r="H3" s="59"/>
      <c r="I3" s="59"/>
      <c r="J3" s="59"/>
      <c r="K3" s="59"/>
      <c r="L3" s="59"/>
      <c r="M3" s="111" t="s">
        <v>4</v>
      </c>
      <c r="N3" s="61" t="s">
        <v>35</v>
      </c>
    </row>
    <row r="4" spans="1:14" s="1" customFormat="1" ht="72" x14ac:dyDescent="0.3">
      <c r="A4" s="96"/>
      <c r="B4" s="57"/>
      <c r="C4" s="7" t="s">
        <v>19</v>
      </c>
      <c r="D4" s="7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31" t="s">
        <v>13</v>
      </c>
      <c r="M4" s="112"/>
      <c r="N4" s="62"/>
    </row>
    <row r="5" spans="1:14" s="1" customFormat="1" ht="15" customHeight="1" x14ac:dyDescent="0.3">
      <c r="A5" s="108">
        <v>41914</v>
      </c>
      <c r="B5" s="20" t="s">
        <v>14</v>
      </c>
      <c r="C5" s="4"/>
      <c r="D5" s="4">
        <v>5</v>
      </c>
      <c r="E5" s="4"/>
      <c r="F5" s="4"/>
      <c r="G5" s="4"/>
      <c r="H5" s="4"/>
      <c r="I5" s="4"/>
      <c r="J5" s="4"/>
      <c r="K5" s="4"/>
      <c r="L5" s="31"/>
      <c r="M5" s="36">
        <f>C5*1+D5*5+E5*1+F5*1.5+G5*1.5+H5*0.5+I5*2.5+J5*5+K5*1.5+L5*2</f>
        <v>25</v>
      </c>
      <c r="N5" s="62">
        <f>SUM(M5:M11)</f>
        <v>306</v>
      </c>
    </row>
    <row r="6" spans="1:14" s="1" customFormat="1" x14ac:dyDescent="0.3">
      <c r="A6" s="109"/>
      <c r="B6" s="21" t="s">
        <v>15</v>
      </c>
      <c r="C6" s="23"/>
      <c r="D6" s="23">
        <v>15</v>
      </c>
      <c r="E6" s="23"/>
      <c r="F6" s="23"/>
      <c r="G6" s="23"/>
      <c r="H6" s="23"/>
      <c r="I6" s="23"/>
      <c r="J6" s="23"/>
      <c r="K6" s="23"/>
      <c r="L6" s="24"/>
      <c r="M6" s="36">
        <f>C6*2+D6*5+E6*0+F6*0+G6*4+H6*0+I6*0+J6*0+K6*0+L6*0</f>
        <v>75</v>
      </c>
      <c r="N6" s="62"/>
    </row>
    <row r="7" spans="1:14" s="1" customFormat="1" x14ac:dyDescent="0.3">
      <c r="A7" s="109"/>
      <c r="B7" s="22" t="s">
        <v>16</v>
      </c>
      <c r="C7" s="9"/>
      <c r="D7" s="9">
        <v>16</v>
      </c>
      <c r="E7" s="17"/>
      <c r="F7" s="9"/>
      <c r="G7" s="9"/>
      <c r="H7" s="9"/>
      <c r="I7" s="9"/>
      <c r="J7" s="9"/>
      <c r="K7" s="9"/>
      <c r="L7" s="19"/>
      <c r="M7" s="36">
        <f>C7*3+D7*5+E7*0+F7*0+G7*8+H7*0+I7*0+J7*0+K7*0+L7*0</f>
        <v>80</v>
      </c>
      <c r="N7" s="62"/>
    </row>
    <row r="8" spans="1:14" s="1" customFormat="1" x14ac:dyDescent="0.3">
      <c r="A8" s="109"/>
      <c r="B8" s="20" t="s">
        <v>31</v>
      </c>
      <c r="C8" s="4"/>
      <c r="D8" s="4">
        <v>9</v>
      </c>
      <c r="E8" s="4"/>
      <c r="F8" s="4"/>
      <c r="G8" s="4"/>
      <c r="H8" s="4"/>
      <c r="I8" s="4"/>
      <c r="J8" s="4"/>
      <c r="K8" s="32"/>
      <c r="L8" s="31"/>
      <c r="M8" s="36">
        <f>C8*0+D8*14+E8*0+F8*0+G8*10+H8*0+I8*0+J8*0+K8*0+L8*0</f>
        <v>126</v>
      </c>
      <c r="N8" s="62"/>
    </row>
    <row r="9" spans="1:14" s="1" customFormat="1" x14ac:dyDescent="0.3">
      <c r="A9" s="109"/>
      <c r="B9" s="100" t="s">
        <v>17</v>
      </c>
      <c r="C9" s="102"/>
      <c r="D9" s="103"/>
      <c r="E9" s="103"/>
      <c r="F9" s="103"/>
      <c r="G9" s="103"/>
      <c r="H9" s="103"/>
      <c r="I9" s="103"/>
      <c r="J9" s="103"/>
      <c r="K9" s="103"/>
      <c r="L9" s="104"/>
      <c r="M9" s="92"/>
      <c r="N9" s="62"/>
    </row>
    <row r="10" spans="1:14" s="1" customFormat="1" x14ac:dyDescent="0.3">
      <c r="A10" s="109"/>
      <c r="B10" s="101"/>
      <c r="C10" s="105"/>
      <c r="D10" s="106"/>
      <c r="E10" s="106"/>
      <c r="F10" s="106"/>
      <c r="G10" s="106"/>
      <c r="H10" s="106"/>
      <c r="I10" s="106"/>
      <c r="J10" s="106"/>
      <c r="K10" s="106"/>
      <c r="L10" s="107"/>
      <c r="M10" s="93"/>
      <c r="N10" s="62"/>
    </row>
    <row r="11" spans="1:14" s="1" customFormat="1" ht="15" thickBot="1" x14ac:dyDescent="0.35">
      <c r="A11" s="110"/>
      <c r="B11" s="12" t="s">
        <v>18</v>
      </c>
      <c r="C11" s="33"/>
      <c r="D11" s="34"/>
      <c r="E11" s="34"/>
      <c r="F11" s="34"/>
      <c r="G11" s="34"/>
      <c r="H11" s="34"/>
      <c r="I11" s="34"/>
      <c r="J11" s="34"/>
      <c r="K11" s="34"/>
      <c r="L11" s="34"/>
      <c r="M11" s="94"/>
      <c r="N11" s="86"/>
    </row>
    <row r="12" spans="1:14" s="1" customFormat="1" ht="15" customHeight="1" x14ac:dyDescent="0.35">
      <c r="A12" s="95" t="s">
        <v>1</v>
      </c>
      <c r="B12" s="56" t="s">
        <v>2</v>
      </c>
      <c r="C12" s="58" t="s">
        <v>3</v>
      </c>
      <c r="D12" s="59"/>
      <c r="E12" s="59"/>
      <c r="F12" s="59"/>
      <c r="G12" s="59"/>
      <c r="H12" s="59"/>
      <c r="I12" s="59"/>
      <c r="J12" s="59"/>
      <c r="K12" s="59"/>
      <c r="L12" s="59"/>
      <c r="M12" s="90" t="s">
        <v>4</v>
      </c>
      <c r="N12" s="61" t="s">
        <v>35</v>
      </c>
    </row>
    <row r="13" spans="1:14" ht="74.25" customHeight="1" x14ac:dyDescent="0.3">
      <c r="A13" s="96"/>
      <c r="B13" s="57"/>
      <c r="C13" s="7" t="s">
        <v>19</v>
      </c>
      <c r="D13" s="7" t="s">
        <v>5</v>
      </c>
      <c r="E13" s="4" t="s">
        <v>6</v>
      </c>
      <c r="F13" s="4" t="s">
        <v>7</v>
      </c>
      <c r="G13" s="4" t="s">
        <v>8</v>
      </c>
      <c r="H13" s="4" t="s">
        <v>9</v>
      </c>
      <c r="I13" s="4" t="s">
        <v>10</v>
      </c>
      <c r="J13" s="4" t="s">
        <v>11</v>
      </c>
      <c r="K13" s="4" t="s">
        <v>12</v>
      </c>
      <c r="L13" s="31" t="s">
        <v>13</v>
      </c>
      <c r="M13" s="91"/>
      <c r="N13" s="62"/>
    </row>
    <row r="14" spans="1:14" ht="15" customHeight="1" x14ac:dyDescent="0.3">
      <c r="A14" s="108">
        <v>41915</v>
      </c>
      <c r="B14" s="20" t="s">
        <v>14</v>
      </c>
      <c r="C14" s="4"/>
      <c r="D14" s="4">
        <v>14</v>
      </c>
      <c r="E14" s="4"/>
      <c r="F14" s="4"/>
      <c r="G14" s="4"/>
      <c r="H14" s="4"/>
      <c r="I14" s="4"/>
      <c r="J14" s="4"/>
      <c r="K14" s="4"/>
      <c r="L14" s="31"/>
      <c r="M14" s="35">
        <f>C14*1+D14*5+E14*1+F14*1.5+G14*1.5+H14*0.5+I14*2.5+J14*5+K14*1.5+L14*2</f>
        <v>70</v>
      </c>
      <c r="N14" s="62">
        <f>SUM(M14:M20)</f>
        <v>282</v>
      </c>
    </row>
    <row r="15" spans="1:14" ht="15" customHeight="1" x14ac:dyDescent="0.3">
      <c r="A15" s="109"/>
      <c r="B15" s="21" t="s">
        <v>15</v>
      </c>
      <c r="C15" s="23"/>
      <c r="D15" s="23">
        <v>11</v>
      </c>
      <c r="E15" s="23"/>
      <c r="F15" s="23"/>
      <c r="G15" s="23"/>
      <c r="H15" s="23"/>
      <c r="I15" s="23"/>
      <c r="J15" s="23"/>
      <c r="K15" s="23"/>
      <c r="L15" s="24"/>
      <c r="M15" s="35">
        <f>C15*2+D15*5+E15*0+F15*0+G15*4+H15*0+I15*0+J15*0+K15*0+L15*0</f>
        <v>55</v>
      </c>
      <c r="N15" s="62"/>
    </row>
    <row r="16" spans="1:14" ht="15" customHeight="1" x14ac:dyDescent="0.3">
      <c r="A16" s="109"/>
      <c r="B16" s="22" t="s">
        <v>16</v>
      </c>
      <c r="C16" s="9"/>
      <c r="D16" s="9">
        <v>23</v>
      </c>
      <c r="E16" s="17"/>
      <c r="F16" s="9"/>
      <c r="G16" s="9"/>
      <c r="H16" s="9"/>
      <c r="I16" s="9"/>
      <c r="J16" s="9"/>
      <c r="K16" s="9"/>
      <c r="L16" s="19"/>
      <c r="M16" s="35">
        <f>C16*3+D16*5+E16*0+F16*0+G16*8+H16*0+I16*0+J16*0+K16*0+L16*0</f>
        <v>115</v>
      </c>
      <c r="N16" s="62"/>
    </row>
    <row r="17" spans="1:14" x14ac:dyDescent="0.3">
      <c r="A17" s="109"/>
      <c r="B17" s="20" t="s">
        <v>31</v>
      </c>
      <c r="C17" s="4"/>
      <c r="D17" s="4">
        <v>3</v>
      </c>
      <c r="E17" s="4"/>
      <c r="F17" s="4"/>
      <c r="G17" s="4"/>
      <c r="H17" s="4"/>
      <c r="I17" s="4"/>
      <c r="J17" s="4"/>
      <c r="K17" s="32"/>
      <c r="L17" s="31"/>
      <c r="M17" s="35">
        <f>C17*0+D17*14+E17*0+F17*0+G17*10+H17*0+I17*0+J17*0+K17*0+L17*0</f>
        <v>42</v>
      </c>
      <c r="N17" s="62"/>
    </row>
    <row r="18" spans="1:14" ht="15" customHeight="1" x14ac:dyDescent="0.3">
      <c r="A18" s="109"/>
      <c r="B18" s="100" t="s">
        <v>17</v>
      </c>
      <c r="C18" s="102"/>
      <c r="D18" s="103"/>
      <c r="E18" s="103"/>
      <c r="F18" s="103"/>
      <c r="G18" s="103"/>
      <c r="H18" s="103"/>
      <c r="I18" s="103"/>
      <c r="J18" s="103"/>
      <c r="K18" s="103"/>
      <c r="L18" s="104"/>
      <c r="M18" s="87"/>
      <c r="N18" s="62"/>
    </row>
    <row r="19" spans="1:14" x14ac:dyDescent="0.3">
      <c r="A19" s="109"/>
      <c r="B19" s="101"/>
      <c r="C19" s="105"/>
      <c r="D19" s="106"/>
      <c r="E19" s="106"/>
      <c r="F19" s="106"/>
      <c r="G19" s="106"/>
      <c r="H19" s="106"/>
      <c r="I19" s="106"/>
      <c r="J19" s="106"/>
      <c r="K19" s="106"/>
      <c r="L19" s="107"/>
      <c r="M19" s="88"/>
      <c r="N19" s="62"/>
    </row>
    <row r="20" spans="1:14" ht="15" thickBot="1" x14ac:dyDescent="0.35">
      <c r="A20" s="110"/>
      <c r="B20" s="12" t="s">
        <v>18</v>
      </c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89"/>
      <c r="N20" s="86"/>
    </row>
    <row r="21" spans="1:14" ht="18.75" customHeight="1" x14ac:dyDescent="0.35">
      <c r="A21" s="95" t="s">
        <v>1</v>
      </c>
      <c r="B21" s="56" t="s">
        <v>2</v>
      </c>
      <c r="C21" s="58" t="s">
        <v>3</v>
      </c>
      <c r="D21" s="59"/>
      <c r="E21" s="59"/>
      <c r="F21" s="59"/>
      <c r="G21" s="59"/>
      <c r="H21" s="59"/>
      <c r="I21" s="59"/>
      <c r="J21" s="59"/>
      <c r="K21" s="59"/>
      <c r="L21" s="59"/>
      <c r="M21" s="90" t="s">
        <v>4</v>
      </c>
      <c r="N21" s="61" t="s">
        <v>35</v>
      </c>
    </row>
    <row r="22" spans="1:14" ht="72" x14ac:dyDescent="0.3">
      <c r="A22" s="96"/>
      <c r="B22" s="57"/>
      <c r="C22" s="7" t="s">
        <v>19</v>
      </c>
      <c r="D22" s="7" t="s">
        <v>5</v>
      </c>
      <c r="E22" s="4" t="s">
        <v>6</v>
      </c>
      <c r="F22" s="4" t="s">
        <v>7</v>
      </c>
      <c r="G22" s="4" t="s">
        <v>8</v>
      </c>
      <c r="H22" s="4" t="s">
        <v>9</v>
      </c>
      <c r="I22" s="4" t="s">
        <v>10</v>
      </c>
      <c r="J22" s="4" t="s">
        <v>11</v>
      </c>
      <c r="K22" s="4" t="s">
        <v>12</v>
      </c>
      <c r="L22" s="31" t="s">
        <v>13</v>
      </c>
      <c r="M22" s="91"/>
      <c r="N22" s="62"/>
    </row>
    <row r="23" spans="1:14" ht="15" customHeight="1" x14ac:dyDescent="0.3">
      <c r="A23" s="97">
        <v>41918</v>
      </c>
      <c r="B23" s="20" t="s">
        <v>14</v>
      </c>
      <c r="C23" s="4"/>
      <c r="D23" s="4">
        <v>17</v>
      </c>
      <c r="E23" s="4"/>
      <c r="F23" s="4"/>
      <c r="G23" s="4"/>
      <c r="H23" s="4"/>
      <c r="I23" s="4"/>
      <c r="J23" s="4"/>
      <c r="K23" s="4"/>
      <c r="L23" s="31"/>
      <c r="M23" s="35">
        <f>C23*1+D23*5+E23*1+F23*1.5+G23*1.5+H23*0.5+I23*2.5+J23*5+K23*1.5+L23*2</f>
        <v>85</v>
      </c>
      <c r="N23" s="62">
        <f>SUM(M23:M29)</f>
        <v>336</v>
      </c>
    </row>
    <row r="24" spans="1:14" x14ac:dyDescent="0.3">
      <c r="A24" s="98"/>
      <c r="B24" s="21" t="s">
        <v>15</v>
      </c>
      <c r="C24" s="23"/>
      <c r="D24" s="23">
        <v>5</v>
      </c>
      <c r="E24" s="23"/>
      <c r="F24" s="23"/>
      <c r="G24" s="23"/>
      <c r="H24" s="23"/>
      <c r="I24" s="23"/>
      <c r="J24" s="23"/>
      <c r="K24" s="23"/>
      <c r="L24" s="24"/>
      <c r="M24" s="35">
        <f>C24*2+D24*5+E24*0+F24*0+G24*4+H24*0+I24*0+J24*0+K24*0+L24*0</f>
        <v>25</v>
      </c>
      <c r="N24" s="62"/>
    </row>
    <row r="25" spans="1:14" x14ac:dyDescent="0.3">
      <c r="A25" s="98"/>
      <c r="B25" s="22" t="s">
        <v>16</v>
      </c>
      <c r="C25" s="9"/>
      <c r="D25" s="9">
        <v>20</v>
      </c>
      <c r="E25" s="17"/>
      <c r="F25" s="9"/>
      <c r="G25" s="9"/>
      <c r="H25" s="9"/>
      <c r="I25" s="9"/>
      <c r="J25" s="9"/>
      <c r="K25" s="9"/>
      <c r="L25" s="19"/>
      <c r="M25" s="35">
        <f>C25*3+D25*5+E25*0+F25*0+G25*8+H25*0+I25*0+J25*0+K25*0+L25*0</f>
        <v>100</v>
      </c>
      <c r="N25" s="62"/>
    </row>
    <row r="26" spans="1:14" x14ac:dyDescent="0.3">
      <c r="A26" s="98"/>
      <c r="B26" s="20" t="s">
        <v>31</v>
      </c>
      <c r="C26" s="4"/>
      <c r="D26" s="4">
        <v>9</v>
      </c>
      <c r="E26" s="4"/>
      <c r="F26" s="4"/>
      <c r="G26" s="4"/>
      <c r="H26" s="4"/>
      <c r="I26" s="4"/>
      <c r="J26" s="4"/>
      <c r="K26" s="32"/>
      <c r="L26" s="31"/>
      <c r="M26" s="35">
        <f>C26*0+D26*14+E26*0+F26*0+G26*10+H26*0+I26*0+J26*0+K26*0+L26*0</f>
        <v>126</v>
      </c>
      <c r="N26" s="62"/>
    </row>
    <row r="27" spans="1:14" x14ac:dyDescent="0.3">
      <c r="A27" s="98"/>
      <c r="B27" s="100" t="s">
        <v>17</v>
      </c>
      <c r="C27" s="102"/>
      <c r="D27" s="103"/>
      <c r="E27" s="103"/>
      <c r="F27" s="103"/>
      <c r="G27" s="103"/>
      <c r="H27" s="103"/>
      <c r="I27" s="103"/>
      <c r="J27" s="103"/>
      <c r="K27" s="103"/>
      <c r="L27" s="104"/>
      <c r="M27" s="87"/>
      <c r="N27" s="62"/>
    </row>
    <row r="28" spans="1:14" x14ac:dyDescent="0.3">
      <c r="A28" s="98"/>
      <c r="B28" s="101"/>
      <c r="C28" s="105"/>
      <c r="D28" s="106"/>
      <c r="E28" s="106"/>
      <c r="F28" s="106"/>
      <c r="G28" s="106"/>
      <c r="H28" s="106"/>
      <c r="I28" s="106"/>
      <c r="J28" s="106"/>
      <c r="K28" s="106"/>
      <c r="L28" s="107"/>
      <c r="M28" s="88"/>
      <c r="N28" s="62"/>
    </row>
    <row r="29" spans="1:14" ht="15" thickBot="1" x14ac:dyDescent="0.35">
      <c r="A29" s="99"/>
      <c r="B29" s="12" t="s">
        <v>18</v>
      </c>
      <c r="C29" s="33"/>
      <c r="D29" s="34"/>
      <c r="E29" s="34"/>
      <c r="F29" s="34"/>
      <c r="G29" s="34"/>
      <c r="H29" s="34"/>
      <c r="I29" s="34"/>
      <c r="J29" s="34"/>
      <c r="K29" s="34"/>
      <c r="L29" s="34"/>
      <c r="M29" s="89"/>
      <c r="N29" s="86"/>
    </row>
    <row r="30" spans="1:14" ht="18.600000000000001" thickBot="1" x14ac:dyDescent="0.3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4" ht="18.75" customHeight="1" x14ac:dyDescent="0.35">
      <c r="A31" s="95" t="s">
        <v>1</v>
      </c>
      <c r="B31" s="56" t="s">
        <v>2</v>
      </c>
      <c r="C31" s="58" t="s">
        <v>3</v>
      </c>
      <c r="D31" s="59"/>
      <c r="E31" s="59"/>
      <c r="F31" s="59"/>
      <c r="G31" s="59"/>
      <c r="H31" s="59"/>
      <c r="I31" s="59"/>
      <c r="J31" s="59"/>
      <c r="K31" s="59"/>
      <c r="L31" s="59"/>
      <c r="M31" s="90" t="s">
        <v>4</v>
      </c>
      <c r="N31" s="61" t="s">
        <v>35</v>
      </c>
    </row>
    <row r="32" spans="1:14" ht="72" x14ac:dyDescent="0.3">
      <c r="A32" s="96"/>
      <c r="B32" s="57"/>
      <c r="C32" s="7" t="s">
        <v>19</v>
      </c>
      <c r="D32" s="7" t="s">
        <v>5</v>
      </c>
      <c r="E32" s="4" t="s">
        <v>6</v>
      </c>
      <c r="F32" s="4" t="s">
        <v>7</v>
      </c>
      <c r="G32" s="4" t="s">
        <v>8</v>
      </c>
      <c r="H32" s="4" t="s">
        <v>9</v>
      </c>
      <c r="I32" s="4" t="s">
        <v>10</v>
      </c>
      <c r="J32" s="4" t="s">
        <v>11</v>
      </c>
      <c r="K32" s="4" t="s">
        <v>12</v>
      </c>
      <c r="L32" s="31" t="s">
        <v>13</v>
      </c>
      <c r="M32" s="91"/>
      <c r="N32" s="62"/>
    </row>
    <row r="33" spans="1:14" ht="15" customHeight="1" x14ac:dyDescent="0.3">
      <c r="A33" s="108">
        <v>41919</v>
      </c>
      <c r="B33" s="20" t="s">
        <v>14</v>
      </c>
      <c r="C33" s="4"/>
      <c r="D33" s="4">
        <v>12</v>
      </c>
      <c r="E33" s="4"/>
      <c r="F33" s="4"/>
      <c r="G33" s="4"/>
      <c r="H33" s="4"/>
      <c r="I33" s="4"/>
      <c r="J33" s="4"/>
      <c r="K33" s="4"/>
      <c r="L33" s="31"/>
      <c r="M33" s="35">
        <f>C33*1+D33*5+E33*1+F33*1.5+G33*1.5+H33*0.5+I33*2.5+J33*5+K33*1.5+L33*2</f>
        <v>60</v>
      </c>
      <c r="N33" s="62">
        <f>SUM(M33:M39)</f>
        <v>174</v>
      </c>
    </row>
    <row r="34" spans="1:14" x14ac:dyDescent="0.3">
      <c r="A34" s="109"/>
      <c r="B34" s="21" t="s">
        <v>15</v>
      </c>
      <c r="C34" s="23"/>
      <c r="D34" s="23">
        <v>3</v>
      </c>
      <c r="E34" s="23"/>
      <c r="F34" s="23"/>
      <c r="G34" s="23"/>
      <c r="H34" s="23"/>
      <c r="I34" s="23"/>
      <c r="J34" s="23"/>
      <c r="K34" s="23"/>
      <c r="L34" s="24"/>
      <c r="M34" s="35">
        <f>C34*2+D34*5+E34*0+F34*0+G34*4+H34*0+I34*0+J34*0+K34*0+L34*0</f>
        <v>15</v>
      </c>
      <c r="N34" s="62"/>
    </row>
    <row r="35" spans="1:14" x14ac:dyDescent="0.3">
      <c r="A35" s="109"/>
      <c r="B35" s="22" t="s">
        <v>16</v>
      </c>
      <c r="C35" s="9"/>
      <c r="D35" s="9">
        <v>17</v>
      </c>
      <c r="E35" s="17"/>
      <c r="F35" s="9"/>
      <c r="G35" s="9"/>
      <c r="H35" s="9"/>
      <c r="I35" s="9"/>
      <c r="J35" s="9"/>
      <c r="K35" s="9"/>
      <c r="L35" s="19"/>
      <c r="M35" s="35">
        <f>C35*3+D35*5+E35*0+F35*0+G35*8+H35*0+I35*0+J35*0+K35*0+L35*0</f>
        <v>85</v>
      </c>
      <c r="N35" s="62"/>
    </row>
    <row r="36" spans="1:14" x14ac:dyDescent="0.3">
      <c r="A36" s="109"/>
      <c r="B36" s="20" t="s">
        <v>31</v>
      </c>
      <c r="C36" s="4"/>
      <c r="D36" s="4">
        <v>1</v>
      </c>
      <c r="E36" s="4"/>
      <c r="F36" s="4"/>
      <c r="G36" s="4"/>
      <c r="H36" s="4"/>
      <c r="I36" s="4"/>
      <c r="J36" s="4"/>
      <c r="K36" s="32"/>
      <c r="L36" s="31"/>
      <c r="M36" s="35">
        <f>C36*0+D36*14+E36*0+F36*0+G36*10+H36*0+I36*0+J36*0+K36*0+L36*0</f>
        <v>14</v>
      </c>
      <c r="N36" s="62"/>
    </row>
    <row r="37" spans="1:14" x14ac:dyDescent="0.3">
      <c r="A37" s="109"/>
      <c r="B37" s="100" t="s">
        <v>17</v>
      </c>
      <c r="C37" s="102"/>
      <c r="D37" s="103"/>
      <c r="E37" s="103"/>
      <c r="F37" s="103"/>
      <c r="G37" s="103"/>
      <c r="H37" s="103"/>
      <c r="I37" s="103"/>
      <c r="J37" s="103"/>
      <c r="K37" s="103"/>
      <c r="L37" s="104"/>
      <c r="M37" s="87"/>
      <c r="N37" s="62"/>
    </row>
    <row r="38" spans="1:14" x14ac:dyDescent="0.3">
      <c r="A38" s="109"/>
      <c r="B38" s="101"/>
      <c r="C38" s="105"/>
      <c r="D38" s="106"/>
      <c r="E38" s="106"/>
      <c r="F38" s="106"/>
      <c r="G38" s="106"/>
      <c r="H38" s="106"/>
      <c r="I38" s="106"/>
      <c r="J38" s="106"/>
      <c r="K38" s="106"/>
      <c r="L38" s="107"/>
      <c r="M38" s="88"/>
      <c r="N38" s="62"/>
    </row>
    <row r="39" spans="1:14" ht="15" thickBot="1" x14ac:dyDescent="0.35">
      <c r="A39" s="110"/>
      <c r="B39" s="12" t="s">
        <v>18</v>
      </c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89"/>
      <c r="N39" s="86"/>
    </row>
    <row r="40" spans="1:14" ht="18.75" customHeight="1" x14ac:dyDescent="0.35">
      <c r="A40" s="95" t="s">
        <v>1</v>
      </c>
      <c r="B40" s="56" t="s">
        <v>2</v>
      </c>
      <c r="C40" s="58" t="s">
        <v>3</v>
      </c>
      <c r="D40" s="59"/>
      <c r="E40" s="59"/>
      <c r="F40" s="59"/>
      <c r="G40" s="59"/>
      <c r="H40" s="59"/>
      <c r="I40" s="59"/>
      <c r="J40" s="59"/>
      <c r="K40" s="59"/>
      <c r="L40" s="59"/>
      <c r="M40" s="90" t="s">
        <v>4</v>
      </c>
      <c r="N40" s="61" t="s">
        <v>35</v>
      </c>
    </row>
    <row r="41" spans="1:14" ht="72" x14ac:dyDescent="0.3">
      <c r="A41" s="96"/>
      <c r="B41" s="57"/>
      <c r="C41" s="7" t="s">
        <v>19</v>
      </c>
      <c r="D41" s="7" t="s">
        <v>5</v>
      </c>
      <c r="E41" s="4" t="s">
        <v>6</v>
      </c>
      <c r="F41" s="4" t="s">
        <v>7</v>
      </c>
      <c r="G41" s="4" t="s">
        <v>8</v>
      </c>
      <c r="H41" s="4" t="s">
        <v>9</v>
      </c>
      <c r="I41" s="4" t="s">
        <v>10</v>
      </c>
      <c r="J41" s="4" t="s">
        <v>11</v>
      </c>
      <c r="K41" s="4" t="s">
        <v>12</v>
      </c>
      <c r="L41" s="31" t="s">
        <v>13</v>
      </c>
      <c r="M41" s="91"/>
      <c r="N41" s="62"/>
    </row>
    <row r="42" spans="1:14" ht="15" customHeight="1" x14ac:dyDescent="0.3">
      <c r="A42" s="108">
        <v>41891</v>
      </c>
      <c r="B42" s="20" t="s">
        <v>14</v>
      </c>
      <c r="C42" s="4"/>
      <c r="D42" s="4"/>
      <c r="E42" s="4"/>
      <c r="F42" s="4"/>
      <c r="G42" s="4"/>
      <c r="H42" s="4"/>
      <c r="I42" s="4"/>
      <c r="J42" s="4"/>
      <c r="K42" s="4"/>
      <c r="L42" s="31"/>
      <c r="M42" s="35">
        <f>C42*1+D42*5+E42*1+F42*1.5+G42*1.5+H42*0.5+I42*2.5+J42*5+K42*1.5+L42*2</f>
        <v>0</v>
      </c>
      <c r="N42" s="62">
        <f>SUM(M42:M48)</f>
        <v>0</v>
      </c>
    </row>
    <row r="43" spans="1:14" x14ac:dyDescent="0.3">
      <c r="A43" s="109"/>
      <c r="B43" s="21" t="s">
        <v>15</v>
      </c>
      <c r="C43" s="23"/>
      <c r="D43" s="23"/>
      <c r="E43" s="23"/>
      <c r="F43" s="23"/>
      <c r="G43" s="23"/>
      <c r="H43" s="23"/>
      <c r="I43" s="23"/>
      <c r="J43" s="23"/>
      <c r="K43" s="23"/>
      <c r="L43" s="24"/>
      <c r="M43" s="35">
        <f>C43*2+D43*5+E43*0+F43*0+G43*4+H43*0+I43*0+J43*0+K43*0+L43*0</f>
        <v>0</v>
      </c>
      <c r="N43" s="62"/>
    </row>
    <row r="44" spans="1:14" x14ac:dyDescent="0.3">
      <c r="A44" s="109"/>
      <c r="B44" s="22" t="s">
        <v>16</v>
      </c>
      <c r="C44" s="9"/>
      <c r="D44" s="9"/>
      <c r="E44" s="17"/>
      <c r="F44" s="9"/>
      <c r="G44" s="9"/>
      <c r="H44" s="9"/>
      <c r="I44" s="9"/>
      <c r="J44" s="9"/>
      <c r="K44" s="9"/>
      <c r="L44" s="19"/>
      <c r="M44" s="35">
        <f>C44*3+D44*5+E44*0+F44*0+G44*8+H44*0+I44*0+J44*0+K44*0+L44*0</f>
        <v>0</v>
      </c>
      <c r="N44" s="62"/>
    </row>
    <row r="45" spans="1:14" x14ac:dyDescent="0.3">
      <c r="A45" s="109"/>
      <c r="B45" s="20" t="s">
        <v>31</v>
      </c>
      <c r="C45" s="4"/>
      <c r="D45" s="4"/>
      <c r="E45" s="4"/>
      <c r="F45" s="4"/>
      <c r="G45" s="4"/>
      <c r="H45" s="4"/>
      <c r="I45" s="4"/>
      <c r="J45" s="4"/>
      <c r="K45" s="32"/>
      <c r="L45" s="31"/>
      <c r="M45" s="35">
        <f>C45*0+D45*14+E45*0+F45*0+G45*10+H45*0+I45*0+J45*0+K45*0+L45*0</f>
        <v>0</v>
      </c>
      <c r="N45" s="62"/>
    </row>
    <row r="46" spans="1:14" x14ac:dyDescent="0.3">
      <c r="A46" s="109"/>
      <c r="B46" s="100" t="s">
        <v>17</v>
      </c>
      <c r="C46" s="102"/>
      <c r="D46" s="103"/>
      <c r="E46" s="103"/>
      <c r="F46" s="103"/>
      <c r="G46" s="103"/>
      <c r="H46" s="103"/>
      <c r="I46" s="103"/>
      <c r="J46" s="103"/>
      <c r="K46" s="103"/>
      <c r="L46" s="104"/>
      <c r="M46" s="87"/>
      <c r="N46" s="62"/>
    </row>
    <row r="47" spans="1:14" x14ac:dyDescent="0.3">
      <c r="A47" s="109"/>
      <c r="B47" s="101"/>
      <c r="C47" s="105"/>
      <c r="D47" s="106"/>
      <c r="E47" s="106"/>
      <c r="F47" s="106"/>
      <c r="G47" s="106"/>
      <c r="H47" s="106"/>
      <c r="I47" s="106"/>
      <c r="J47" s="106"/>
      <c r="K47" s="106"/>
      <c r="L47" s="107"/>
      <c r="M47" s="88"/>
      <c r="N47" s="62"/>
    </row>
    <row r="48" spans="1:14" ht="15" thickBot="1" x14ac:dyDescent="0.35">
      <c r="A48" s="110"/>
      <c r="B48" s="12" t="s">
        <v>18</v>
      </c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89"/>
      <c r="N48" s="86"/>
    </row>
    <row r="49" spans="1:14" ht="18.75" customHeight="1" x14ac:dyDescent="0.35">
      <c r="A49" s="95" t="s">
        <v>1</v>
      </c>
      <c r="B49" s="56" t="s">
        <v>2</v>
      </c>
      <c r="C49" s="58" t="s">
        <v>3</v>
      </c>
      <c r="D49" s="59"/>
      <c r="E49" s="59"/>
      <c r="F49" s="59"/>
      <c r="G49" s="59"/>
      <c r="H49" s="59"/>
      <c r="I49" s="59"/>
      <c r="J49" s="59"/>
      <c r="K49" s="59"/>
      <c r="L49" s="59"/>
      <c r="M49" s="90" t="s">
        <v>4</v>
      </c>
      <c r="N49" s="61" t="s">
        <v>35</v>
      </c>
    </row>
    <row r="50" spans="1:14" ht="72" x14ac:dyDescent="0.3">
      <c r="A50" s="96"/>
      <c r="B50" s="57"/>
      <c r="C50" s="7" t="s">
        <v>19</v>
      </c>
      <c r="D50" s="7" t="s">
        <v>5</v>
      </c>
      <c r="E50" s="4" t="s">
        <v>6</v>
      </c>
      <c r="F50" s="4" t="s">
        <v>7</v>
      </c>
      <c r="G50" s="4" t="s">
        <v>8</v>
      </c>
      <c r="H50" s="4" t="s">
        <v>9</v>
      </c>
      <c r="I50" s="4" t="s">
        <v>10</v>
      </c>
      <c r="J50" s="4" t="s">
        <v>11</v>
      </c>
      <c r="K50" s="4" t="s">
        <v>12</v>
      </c>
      <c r="L50" s="31" t="s">
        <v>13</v>
      </c>
      <c r="M50" s="91"/>
      <c r="N50" s="62"/>
    </row>
    <row r="51" spans="1:14" ht="15" customHeight="1" x14ac:dyDescent="0.3">
      <c r="A51" s="108">
        <v>41894</v>
      </c>
      <c r="B51" s="20" t="s">
        <v>14</v>
      </c>
      <c r="C51" s="4"/>
      <c r="D51" s="4"/>
      <c r="E51" s="4"/>
      <c r="F51" s="4"/>
      <c r="G51" s="4"/>
      <c r="H51" s="4"/>
      <c r="I51" s="4"/>
      <c r="J51" s="4"/>
      <c r="K51" s="4"/>
      <c r="L51" s="31"/>
      <c r="M51" s="35">
        <f>C51*1+D51*5+E51*1+F51*1.5+G51*1.5+H51*0.5+I51*2.5+J51*5+K51*1.5+L51*2</f>
        <v>0</v>
      </c>
      <c r="N51" s="62">
        <f>SUM(M51:M57)</f>
        <v>0</v>
      </c>
    </row>
    <row r="52" spans="1:14" x14ac:dyDescent="0.3">
      <c r="A52" s="109"/>
      <c r="B52" s="21" t="s">
        <v>15</v>
      </c>
      <c r="C52" s="23"/>
      <c r="D52" s="23"/>
      <c r="E52" s="23"/>
      <c r="F52" s="23"/>
      <c r="G52" s="23"/>
      <c r="H52" s="23"/>
      <c r="I52" s="23"/>
      <c r="J52" s="23"/>
      <c r="K52" s="23"/>
      <c r="L52" s="24"/>
      <c r="M52" s="35">
        <f>C52*2+D52*5+E52*0+F52*0+G52*4+H52*0+I52*0+J52*0+K52*0+L52*0</f>
        <v>0</v>
      </c>
      <c r="N52" s="62"/>
    </row>
    <row r="53" spans="1:14" x14ac:dyDescent="0.3">
      <c r="A53" s="109"/>
      <c r="B53" s="22" t="s">
        <v>16</v>
      </c>
      <c r="C53" s="9"/>
      <c r="D53" s="9"/>
      <c r="E53" s="17"/>
      <c r="F53" s="9"/>
      <c r="G53" s="9"/>
      <c r="H53" s="9"/>
      <c r="I53" s="9"/>
      <c r="J53" s="9"/>
      <c r="K53" s="9"/>
      <c r="L53" s="19"/>
      <c r="M53" s="35">
        <f>C53*3+D53*5+E53*0+F53*0+G53*8+H53*0+I53*0+J53*0+K53*0+L53*0</f>
        <v>0</v>
      </c>
      <c r="N53" s="62"/>
    </row>
    <row r="54" spans="1:14" x14ac:dyDescent="0.3">
      <c r="A54" s="109"/>
      <c r="B54" s="20" t="s">
        <v>31</v>
      </c>
      <c r="C54" s="4"/>
      <c r="D54" s="4"/>
      <c r="E54" s="4"/>
      <c r="F54" s="4"/>
      <c r="G54" s="4"/>
      <c r="H54" s="4"/>
      <c r="I54" s="4"/>
      <c r="J54" s="4"/>
      <c r="K54" s="32"/>
      <c r="L54" s="31"/>
      <c r="M54" s="35">
        <f>C54*0+D54*14+E54*0+F54*0+G54*10+H54*0+I54*0+J54*0+K54*0+L54*0</f>
        <v>0</v>
      </c>
      <c r="N54" s="62"/>
    </row>
    <row r="55" spans="1:14" x14ac:dyDescent="0.3">
      <c r="A55" s="109"/>
      <c r="B55" s="100" t="s">
        <v>17</v>
      </c>
      <c r="C55" s="102"/>
      <c r="D55" s="103"/>
      <c r="E55" s="103"/>
      <c r="F55" s="103"/>
      <c r="G55" s="103"/>
      <c r="H55" s="103"/>
      <c r="I55" s="103"/>
      <c r="J55" s="103"/>
      <c r="K55" s="103"/>
      <c r="L55" s="104"/>
      <c r="M55" s="87"/>
      <c r="N55" s="62"/>
    </row>
    <row r="56" spans="1:14" x14ac:dyDescent="0.3">
      <c r="A56" s="109"/>
      <c r="B56" s="101"/>
      <c r="C56" s="105"/>
      <c r="D56" s="106"/>
      <c r="E56" s="106"/>
      <c r="F56" s="106"/>
      <c r="G56" s="106"/>
      <c r="H56" s="106"/>
      <c r="I56" s="106"/>
      <c r="J56" s="106"/>
      <c r="K56" s="106"/>
      <c r="L56" s="107"/>
      <c r="M56" s="88"/>
      <c r="N56" s="62"/>
    </row>
    <row r="57" spans="1:14" ht="15" thickBot="1" x14ac:dyDescent="0.35">
      <c r="A57" s="110"/>
      <c r="B57" s="12" t="s">
        <v>18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89"/>
      <c r="N57" s="86"/>
    </row>
    <row r="58" spans="1:14" ht="18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4" ht="18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</row>
    <row r="60" spans="1:14" ht="18.600000000000001" thickBot="1" x14ac:dyDescent="0.3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1:14" ht="18.75" customHeight="1" x14ac:dyDescent="0.35">
      <c r="A61" s="95" t="s">
        <v>1</v>
      </c>
      <c r="B61" s="56" t="s">
        <v>2</v>
      </c>
      <c r="C61" s="58" t="s">
        <v>3</v>
      </c>
      <c r="D61" s="59"/>
      <c r="E61" s="59"/>
      <c r="F61" s="59"/>
      <c r="G61" s="59"/>
      <c r="H61" s="59"/>
      <c r="I61" s="59"/>
      <c r="J61" s="59"/>
      <c r="K61" s="59"/>
      <c r="L61" s="59"/>
      <c r="M61" s="90" t="s">
        <v>4</v>
      </c>
      <c r="N61" s="61" t="s">
        <v>35</v>
      </c>
    </row>
    <row r="62" spans="1:14" ht="72" x14ac:dyDescent="0.3">
      <c r="A62" s="96"/>
      <c r="B62" s="57"/>
      <c r="C62" s="7" t="s">
        <v>19</v>
      </c>
      <c r="D62" s="7" t="s">
        <v>5</v>
      </c>
      <c r="E62" s="4" t="s">
        <v>6</v>
      </c>
      <c r="F62" s="4" t="s">
        <v>7</v>
      </c>
      <c r="G62" s="4" t="s">
        <v>8</v>
      </c>
      <c r="H62" s="4" t="s">
        <v>9</v>
      </c>
      <c r="I62" s="4" t="s">
        <v>10</v>
      </c>
      <c r="J62" s="4" t="s">
        <v>11</v>
      </c>
      <c r="K62" s="4" t="s">
        <v>12</v>
      </c>
      <c r="L62" s="31" t="s">
        <v>13</v>
      </c>
      <c r="M62" s="91"/>
      <c r="N62" s="62"/>
    </row>
    <row r="63" spans="1:14" ht="15" customHeight="1" x14ac:dyDescent="0.3">
      <c r="A63" s="108">
        <v>41895</v>
      </c>
      <c r="B63" s="20" t="s">
        <v>14</v>
      </c>
      <c r="C63" s="4"/>
      <c r="D63" s="4"/>
      <c r="E63" s="4"/>
      <c r="F63" s="4"/>
      <c r="G63" s="4"/>
      <c r="H63" s="4"/>
      <c r="I63" s="4"/>
      <c r="J63" s="4"/>
      <c r="K63" s="4"/>
      <c r="L63" s="31"/>
      <c r="M63" s="35">
        <f>C63*1+D63*5+E63*1+F63*1.5+G63*1.5+H63*0.5+I63*2.5+J63*5+K63*1.5+L63*2</f>
        <v>0</v>
      </c>
      <c r="N63" s="62">
        <f>SUM(M63:M69)</f>
        <v>0</v>
      </c>
    </row>
    <row r="64" spans="1:14" x14ac:dyDescent="0.3">
      <c r="A64" s="109"/>
      <c r="B64" s="21" t="s">
        <v>15</v>
      </c>
      <c r="C64" s="23"/>
      <c r="D64" s="23"/>
      <c r="E64" s="23"/>
      <c r="F64" s="23"/>
      <c r="G64" s="23"/>
      <c r="H64" s="23"/>
      <c r="I64" s="23"/>
      <c r="J64" s="23"/>
      <c r="K64" s="23"/>
      <c r="L64" s="24"/>
      <c r="M64" s="35">
        <f>C64*2+D64*5+E64*0+F64*0+G64*4+H64*0+I64*0+J64*0+K64*0+L64*0</f>
        <v>0</v>
      </c>
      <c r="N64" s="62"/>
    </row>
    <row r="65" spans="1:14" x14ac:dyDescent="0.3">
      <c r="A65" s="109"/>
      <c r="B65" s="22" t="s">
        <v>16</v>
      </c>
      <c r="C65" s="9"/>
      <c r="D65" s="9"/>
      <c r="E65" s="17"/>
      <c r="F65" s="9"/>
      <c r="G65" s="9"/>
      <c r="H65" s="9"/>
      <c r="I65" s="9"/>
      <c r="J65" s="9"/>
      <c r="K65" s="9"/>
      <c r="L65" s="19"/>
      <c r="M65" s="35">
        <f>C65*3+D65*5+E65*0+F65*0+G65*8+H65*0+I65*0+J65*0+K65*0+L65*0</f>
        <v>0</v>
      </c>
      <c r="N65" s="62"/>
    </row>
    <row r="66" spans="1:14" x14ac:dyDescent="0.3">
      <c r="A66" s="109"/>
      <c r="B66" s="20" t="s">
        <v>31</v>
      </c>
      <c r="C66" s="4"/>
      <c r="D66" s="4"/>
      <c r="E66" s="4"/>
      <c r="F66" s="4"/>
      <c r="G66" s="4"/>
      <c r="H66" s="4"/>
      <c r="I66" s="4"/>
      <c r="J66" s="4"/>
      <c r="K66" s="32"/>
      <c r="L66" s="31"/>
      <c r="M66" s="35">
        <f>C66*0+D66*14+E66*0+F66*0+G66*10+H66*0+I66*0+J66*0+K66*0+L66*0</f>
        <v>0</v>
      </c>
      <c r="N66" s="62"/>
    </row>
    <row r="67" spans="1:14" x14ac:dyDescent="0.3">
      <c r="A67" s="109"/>
      <c r="B67" s="100" t="s">
        <v>17</v>
      </c>
      <c r="C67" s="102"/>
      <c r="D67" s="103"/>
      <c r="E67" s="103"/>
      <c r="F67" s="103"/>
      <c r="G67" s="103"/>
      <c r="H67" s="103"/>
      <c r="I67" s="103"/>
      <c r="J67" s="103"/>
      <c r="K67" s="103"/>
      <c r="L67" s="104"/>
      <c r="M67" s="87"/>
      <c r="N67" s="62"/>
    </row>
    <row r="68" spans="1:14" x14ac:dyDescent="0.3">
      <c r="A68" s="109"/>
      <c r="B68" s="101"/>
      <c r="C68" s="105"/>
      <c r="D68" s="106"/>
      <c r="E68" s="106"/>
      <c r="F68" s="106"/>
      <c r="G68" s="106"/>
      <c r="H68" s="106"/>
      <c r="I68" s="106"/>
      <c r="J68" s="106"/>
      <c r="K68" s="106"/>
      <c r="L68" s="107"/>
      <c r="M68" s="88"/>
      <c r="N68" s="62"/>
    </row>
    <row r="69" spans="1:14" ht="15" thickBot="1" x14ac:dyDescent="0.35">
      <c r="A69" s="110"/>
      <c r="B69" s="12" t="s">
        <v>18</v>
      </c>
      <c r="C69" s="33"/>
      <c r="D69" s="34"/>
      <c r="E69" s="34"/>
      <c r="F69" s="34"/>
      <c r="G69" s="34"/>
      <c r="H69" s="34"/>
      <c r="I69" s="34"/>
      <c r="J69" s="34"/>
      <c r="K69" s="34"/>
      <c r="L69" s="34"/>
      <c r="M69" s="89"/>
      <c r="N69" s="86"/>
    </row>
    <row r="70" spans="1:14" ht="18.75" customHeight="1" x14ac:dyDescent="0.35">
      <c r="A70" s="95" t="s">
        <v>1</v>
      </c>
      <c r="B70" s="56" t="s">
        <v>2</v>
      </c>
      <c r="C70" s="58" t="s">
        <v>3</v>
      </c>
      <c r="D70" s="59"/>
      <c r="E70" s="59"/>
      <c r="F70" s="59"/>
      <c r="G70" s="59"/>
      <c r="H70" s="59"/>
      <c r="I70" s="59"/>
      <c r="J70" s="59"/>
      <c r="K70" s="59"/>
      <c r="L70" s="59"/>
      <c r="M70" s="90" t="s">
        <v>4</v>
      </c>
      <c r="N70" s="61" t="s">
        <v>35</v>
      </c>
    </row>
    <row r="71" spans="1:14" ht="72" x14ac:dyDescent="0.3">
      <c r="A71" s="96"/>
      <c r="B71" s="57"/>
      <c r="C71" s="7" t="s">
        <v>19</v>
      </c>
      <c r="D71" s="7" t="s">
        <v>5</v>
      </c>
      <c r="E71" s="4" t="s">
        <v>6</v>
      </c>
      <c r="F71" s="4" t="s">
        <v>7</v>
      </c>
      <c r="G71" s="4" t="s">
        <v>8</v>
      </c>
      <c r="H71" s="4" t="s">
        <v>9</v>
      </c>
      <c r="I71" s="4" t="s">
        <v>10</v>
      </c>
      <c r="J71" s="4" t="s">
        <v>11</v>
      </c>
      <c r="K71" s="4" t="s">
        <v>12</v>
      </c>
      <c r="L71" s="31" t="s">
        <v>13</v>
      </c>
      <c r="M71" s="91"/>
      <c r="N71" s="62"/>
    </row>
    <row r="72" spans="1:14" ht="15" customHeight="1" x14ac:dyDescent="0.3">
      <c r="A72" s="108">
        <v>41898</v>
      </c>
      <c r="B72" s="20" t="s">
        <v>14</v>
      </c>
      <c r="C72" s="4"/>
      <c r="D72" s="4"/>
      <c r="E72" s="4"/>
      <c r="F72" s="4"/>
      <c r="G72" s="4"/>
      <c r="H72" s="4"/>
      <c r="I72" s="4"/>
      <c r="J72" s="4"/>
      <c r="K72" s="4"/>
      <c r="L72" s="31"/>
      <c r="M72" s="35">
        <f>C72*1+D72*5+E72*1+F72*1.5+G72*1.5+H72*0.5+I72*2.5+J72*5+K72*1.5+L72*2</f>
        <v>0</v>
      </c>
      <c r="N72" s="62">
        <f>SUM(M72:M78)</f>
        <v>0</v>
      </c>
    </row>
    <row r="73" spans="1:14" x14ac:dyDescent="0.3">
      <c r="A73" s="109"/>
      <c r="B73" s="21" t="s">
        <v>15</v>
      </c>
      <c r="C73" s="23"/>
      <c r="D73" s="23"/>
      <c r="E73" s="23"/>
      <c r="F73" s="23"/>
      <c r="G73" s="23"/>
      <c r="H73" s="23"/>
      <c r="I73" s="23"/>
      <c r="J73" s="23"/>
      <c r="K73" s="23"/>
      <c r="L73" s="24"/>
      <c r="M73" s="35">
        <f>C73*2+D73*5+E73*0+F73*0+G73*4+H73*0+I73*0+J73*0+K73*0+L73*0</f>
        <v>0</v>
      </c>
      <c r="N73" s="62"/>
    </row>
    <row r="74" spans="1:14" x14ac:dyDescent="0.3">
      <c r="A74" s="109"/>
      <c r="B74" s="22" t="s">
        <v>16</v>
      </c>
      <c r="C74" s="9"/>
      <c r="D74" s="9"/>
      <c r="E74" s="17"/>
      <c r="F74" s="9"/>
      <c r="G74" s="9"/>
      <c r="H74" s="9"/>
      <c r="I74" s="9"/>
      <c r="J74" s="9"/>
      <c r="K74" s="9"/>
      <c r="L74" s="19"/>
      <c r="M74" s="35">
        <f>C74*3+D74*5+E74*0+F74*0+G74*8+H74*0+I74*0+J74*0+K74*0+L74*0</f>
        <v>0</v>
      </c>
      <c r="N74" s="62"/>
    </row>
    <row r="75" spans="1:14" x14ac:dyDescent="0.3">
      <c r="A75" s="109"/>
      <c r="B75" s="20" t="s">
        <v>31</v>
      </c>
      <c r="C75" s="4"/>
      <c r="D75" s="4"/>
      <c r="E75" s="4"/>
      <c r="F75" s="4"/>
      <c r="G75" s="4"/>
      <c r="H75" s="4"/>
      <c r="I75" s="4"/>
      <c r="J75" s="4"/>
      <c r="K75" s="32"/>
      <c r="L75" s="31"/>
      <c r="M75" s="35">
        <f>C75*0+D75*14+E75*0+F75*0+G75*10+H75*0+I75*0+J75*0+K75*0+L75*0</f>
        <v>0</v>
      </c>
      <c r="N75" s="62"/>
    </row>
    <row r="76" spans="1:14" x14ac:dyDescent="0.3">
      <c r="A76" s="109"/>
      <c r="B76" s="100" t="s">
        <v>17</v>
      </c>
      <c r="C76" s="102"/>
      <c r="D76" s="103"/>
      <c r="E76" s="103"/>
      <c r="F76" s="103"/>
      <c r="G76" s="103"/>
      <c r="H76" s="103"/>
      <c r="I76" s="103"/>
      <c r="J76" s="103"/>
      <c r="K76" s="103"/>
      <c r="L76" s="104"/>
      <c r="M76" s="87"/>
      <c r="N76" s="62"/>
    </row>
    <row r="77" spans="1:14" x14ac:dyDescent="0.3">
      <c r="A77" s="109"/>
      <c r="B77" s="101"/>
      <c r="C77" s="105"/>
      <c r="D77" s="106"/>
      <c r="E77" s="106"/>
      <c r="F77" s="106"/>
      <c r="G77" s="106"/>
      <c r="H77" s="106"/>
      <c r="I77" s="106"/>
      <c r="J77" s="106"/>
      <c r="K77" s="106"/>
      <c r="L77" s="107"/>
      <c r="M77" s="88"/>
      <c r="N77" s="62"/>
    </row>
    <row r="78" spans="1:14" ht="15" thickBot="1" x14ac:dyDescent="0.35">
      <c r="A78" s="110"/>
      <c r="B78" s="12" t="s">
        <v>18</v>
      </c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89"/>
      <c r="N78" s="86"/>
    </row>
    <row r="79" spans="1:14" ht="18.75" customHeight="1" x14ac:dyDescent="0.35">
      <c r="A79" s="95" t="s">
        <v>1</v>
      </c>
      <c r="B79" s="56" t="s">
        <v>2</v>
      </c>
      <c r="C79" s="58" t="s">
        <v>3</v>
      </c>
      <c r="D79" s="59"/>
      <c r="E79" s="59"/>
      <c r="F79" s="59"/>
      <c r="G79" s="59"/>
      <c r="H79" s="59"/>
      <c r="I79" s="59"/>
      <c r="J79" s="59"/>
      <c r="K79" s="59"/>
      <c r="L79" s="59"/>
      <c r="M79" s="90" t="s">
        <v>4</v>
      </c>
      <c r="N79" s="61" t="s">
        <v>35</v>
      </c>
    </row>
    <row r="80" spans="1:14" ht="72" x14ac:dyDescent="0.3">
      <c r="A80" s="96"/>
      <c r="B80" s="57"/>
      <c r="C80" s="7" t="s">
        <v>19</v>
      </c>
      <c r="D80" s="7" t="s">
        <v>5</v>
      </c>
      <c r="E80" s="4" t="s">
        <v>6</v>
      </c>
      <c r="F80" s="4" t="s">
        <v>7</v>
      </c>
      <c r="G80" s="4" t="s">
        <v>8</v>
      </c>
      <c r="H80" s="4" t="s">
        <v>9</v>
      </c>
      <c r="I80" s="4" t="s">
        <v>10</v>
      </c>
      <c r="J80" s="4" t="s">
        <v>11</v>
      </c>
      <c r="K80" s="4" t="s">
        <v>12</v>
      </c>
      <c r="L80" s="31" t="s">
        <v>13</v>
      </c>
      <c r="M80" s="91"/>
      <c r="N80" s="62"/>
    </row>
    <row r="81" spans="1:14" ht="15" customHeight="1" x14ac:dyDescent="0.3">
      <c r="A81" s="108">
        <v>41899</v>
      </c>
      <c r="B81" s="20" t="s">
        <v>14</v>
      </c>
      <c r="C81" s="4"/>
      <c r="D81" s="4"/>
      <c r="E81" s="4"/>
      <c r="F81" s="4"/>
      <c r="G81" s="4"/>
      <c r="H81" s="4"/>
      <c r="I81" s="4"/>
      <c r="J81" s="4"/>
      <c r="K81" s="4"/>
      <c r="L81" s="31"/>
      <c r="M81" s="35">
        <f>C81*1+D81*5+E81*1+F81*1.5+G81*1.5+H81*0.5+I81*2.5+J81*5+K81*1.5+L81*2</f>
        <v>0</v>
      </c>
      <c r="N81" s="62">
        <f>SUM(M81:M87)</f>
        <v>0</v>
      </c>
    </row>
    <row r="82" spans="1:14" x14ac:dyDescent="0.3">
      <c r="A82" s="109"/>
      <c r="B82" s="21" t="s">
        <v>15</v>
      </c>
      <c r="C82" s="23"/>
      <c r="D82" s="23"/>
      <c r="E82" s="23"/>
      <c r="F82" s="23"/>
      <c r="G82" s="23"/>
      <c r="H82" s="23"/>
      <c r="I82" s="23"/>
      <c r="J82" s="23"/>
      <c r="K82" s="23"/>
      <c r="L82" s="24"/>
      <c r="M82" s="35">
        <f>C82*2+D82*5+E82*0+F82*0+G82*4+H82*0+I82*0+J82*0+K82*0+L82*0</f>
        <v>0</v>
      </c>
      <c r="N82" s="62"/>
    </row>
    <row r="83" spans="1:14" x14ac:dyDescent="0.3">
      <c r="A83" s="109"/>
      <c r="B83" s="22" t="s">
        <v>16</v>
      </c>
      <c r="C83" s="9"/>
      <c r="D83" s="9"/>
      <c r="E83" s="17"/>
      <c r="F83" s="9"/>
      <c r="G83" s="9"/>
      <c r="H83" s="9"/>
      <c r="I83" s="9"/>
      <c r="J83" s="9"/>
      <c r="K83" s="9"/>
      <c r="L83" s="19"/>
      <c r="M83" s="35">
        <f>C83*3+D83*5+E83*0+F83*0+G83*8+H83*0+I83*0+J83*0+K83*0+L83*0</f>
        <v>0</v>
      </c>
      <c r="N83" s="62"/>
    </row>
    <row r="84" spans="1:14" x14ac:dyDescent="0.3">
      <c r="A84" s="109"/>
      <c r="B84" s="20" t="s">
        <v>31</v>
      </c>
      <c r="C84" s="4"/>
      <c r="D84" s="4"/>
      <c r="E84" s="4"/>
      <c r="F84" s="4"/>
      <c r="G84" s="4"/>
      <c r="H84" s="4"/>
      <c r="I84" s="4"/>
      <c r="J84" s="4"/>
      <c r="K84" s="32"/>
      <c r="L84" s="31"/>
      <c r="M84" s="35">
        <f>C84*0+D84*14+E84*0+F84*0+G84*10+H84*0+I84*0+J84*0+K84*0+L84*0</f>
        <v>0</v>
      </c>
      <c r="N84" s="62"/>
    </row>
    <row r="85" spans="1:14" x14ac:dyDescent="0.3">
      <c r="A85" s="109"/>
      <c r="B85" s="100" t="s">
        <v>17</v>
      </c>
      <c r="C85" s="102"/>
      <c r="D85" s="103"/>
      <c r="E85" s="103"/>
      <c r="F85" s="103"/>
      <c r="G85" s="103"/>
      <c r="H85" s="103"/>
      <c r="I85" s="103"/>
      <c r="J85" s="103"/>
      <c r="K85" s="103"/>
      <c r="L85" s="104"/>
      <c r="M85" s="87"/>
      <c r="N85" s="62"/>
    </row>
    <row r="86" spans="1:14" x14ac:dyDescent="0.3">
      <c r="A86" s="109"/>
      <c r="B86" s="101"/>
      <c r="C86" s="105"/>
      <c r="D86" s="106"/>
      <c r="E86" s="106"/>
      <c r="F86" s="106"/>
      <c r="G86" s="106"/>
      <c r="H86" s="106"/>
      <c r="I86" s="106"/>
      <c r="J86" s="106"/>
      <c r="K86" s="106"/>
      <c r="L86" s="107"/>
      <c r="M86" s="88"/>
      <c r="N86" s="62"/>
    </row>
    <row r="87" spans="1:14" ht="15" thickBot="1" x14ac:dyDescent="0.35">
      <c r="A87" s="110"/>
      <c r="B87" s="12" t="s">
        <v>18</v>
      </c>
      <c r="C87" s="33"/>
      <c r="D87" s="34"/>
      <c r="E87" s="34"/>
      <c r="F87" s="34"/>
      <c r="G87" s="34"/>
      <c r="H87" s="34"/>
      <c r="I87" s="34"/>
      <c r="J87" s="34"/>
      <c r="K87" s="34"/>
      <c r="L87" s="34"/>
      <c r="M87" s="89"/>
      <c r="N87" s="86"/>
    </row>
    <row r="91" spans="1:14" ht="15" thickBot="1" x14ac:dyDescent="0.35"/>
    <row r="92" spans="1:14" ht="18.75" customHeight="1" x14ac:dyDescent="0.35">
      <c r="A92" s="95" t="s">
        <v>1</v>
      </c>
      <c r="B92" s="56" t="s">
        <v>2</v>
      </c>
      <c r="C92" s="58" t="s">
        <v>3</v>
      </c>
      <c r="D92" s="59"/>
      <c r="E92" s="59"/>
      <c r="F92" s="59"/>
      <c r="G92" s="59"/>
      <c r="H92" s="59"/>
      <c r="I92" s="59"/>
      <c r="J92" s="59"/>
      <c r="K92" s="59"/>
      <c r="L92" s="59"/>
      <c r="M92" s="90" t="s">
        <v>4</v>
      </c>
      <c r="N92" s="61" t="s">
        <v>35</v>
      </c>
    </row>
    <row r="93" spans="1:14" ht="72" x14ac:dyDescent="0.3">
      <c r="A93" s="96"/>
      <c r="B93" s="57"/>
      <c r="C93" s="7" t="s">
        <v>19</v>
      </c>
      <c r="D93" s="7" t="s">
        <v>5</v>
      </c>
      <c r="E93" s="4" t="s">
        <v>6</v>
      </c>
      <c r="F93" s="4" t="s">
        <v>7</v>
      </c>
      <c r="G93" s="4" t="s">
        <v>8</v>
      </c>
      <c r="H93" s="4" t="s">
        <v>9</v>
      </c>
      <c r="I93" s="4" t="s">
        <v>10</v>
      </c>
      <c r="J93" s="4" t="s">
        <v>11</v>
      </c>
      <c r="K93" s="4" t="s">
        <v>12</v>
      </c>
      <c r="L93" s="31" t="s">
        <v>13</v>
      </c>
      <c r="M93" s="91"/>
      <c r="N93" s="62"/>
    </row>
    <row r="94" spans="1:14" ht="15" customHeight="1" x14ac:dyDescent="0.3">
      <c r="A94" s="108">
        <v>41902</v>
      </c>
      <c r="B94" s="20" t="s">
        <v>14</v>
      </c>
      <c r="C94" s="4"/>
      <c r="D94" s="4"/>
      <c r="E94" s="4"/>
      <c r="F94" s="4"/>
      <c r="G94" s="4"/>
      <c r="H94" s="4"/>
      <c r="I94" s="4"/>
      <c r="J94" s="4"/>
      <c r="K94" s="4"/>
      <c r="L94" s="31"/>
      <c r="M94" s="35">
        <f>C94*1+D94*5+E94*1+F94*1.5+G94*1.5+H94*0.5+I94*2.5+J94*5+K94*1.5+L94*2</f>
        <v>0</v>
      </c>
      <c r="N94" s="62">
        <f>SUM(M94:M100)</f>
        <v>0</v>
      </c>
    </row>
    <row r="95" spans="1:14" x14ac:dyDescent="0.3">
      <c r="A95" s="109"/>
      <c r="B95" s="21" t="s">
        <v>15</v>
      </c>
      <c r="C95" s="23"/>
      <c r="D95" s="23"/>
      <c r="E95" s="23"/>
      <c r="F95" s="23"/>
      <c r="G95" s="23"/>
      <c r="H95" s="23"/>
      <c r="I95" s="23"/>
      <c r="J95" s="23"/>
      <c r="K95" s="23"/>
      <c r="L95" s="24"/>
      <c r="M95" s="35">
        <f>C95*2+D95*5+E95*0+F95*0+G95*4+H95*0+I95*0+J95*0+K95*0+L95*0</f>
        <v>0</v>
      </c>
      <c r="N95" s="62"/>
    </row>
    <row r="96" spans="1:14" x14ac:dyDescent="0.3">
      <c r="A96" s="109"/>
      <c r="B96" s="22" t="s">
        <v>16</v>
      </c>
      <c r="C96" s="9"/>
      <c r="D96" s="9"/>
      <c r="E96" s="17"/>
      <c r="F96" s="9"/>
      <c r="G96" s="9"/>
      <c r="H96" s="9"/>
      <c r="I96" s="9"/>
      <c r="J96" s="9"/>
      <c r="K96" s="9"/>
      <c r="L96" s="19"/>
      <c r="M96" s="35">
        <f>C96*3+D96*5+E96*0+F96*0+G96*8+H96*0+I96*0+J96*0+K96*0+L96*0</f>
        <v>0</v>
      </c>
      <c r="N96" s="62"/>
    </row>
    <row r="97" spans="1:14" x14ac:dyDescent="0.3">
      <c r="A97" s="109"/>
      <c r="B97" s="20" t="s">
        <v>31</v>
      </c>
      <c r="C97" s="4"/>
      <c r="D97" s="4"/>
      <c r="E97" s="4"/>
      <c r="F97" s="4"/>
      <c r="G97" s="4"/>
      <c r="H97" s="4"/>
      <c r="I97" s="4"/>
      <c r="J97" s="4"/>
      <c r="K97" s="32"/>
      <c r="L97" s="31"/>
      <c r="M97" s="35">
        <f>C97*0+D97*14+E97*0+F97*0+G97*10+H97*0+I97*0+J97*0+K97*0+L97*0</f>
        <v>0</v>
      </c>
      <c r="N97" s="62"/>
    </row>
    <row r="98" spans="1:14" x14ac:dyDescent="0.3">
      <c r="A98" s="109"/>
      <c r="B98" s="100" t="s">
        <v>17</v>
      </c>
      <c r="C98" s="102"/>
      <c r="D98" s="103"/>
      <c r="E98" s="103"/>
      <c r="F98" s="103"/>
      <c r="G98" s="103"/>
      <c r="H98" s="103"/>
      <c r="I98" s="103"/>
      <c r="J98" s="103"/>
      <c r="K98" s="103"/>
      <c r="L98" s="104"/>
      <c r="M98" s="87"/>
      <c r="N98" s="62"/>
    </row>
    <row r="99" spans="1:14" x14ac:dyDescent="0.3">
      <c r="A99" s="109"/>
      <c r="B99" s="101"/>
      <c r="C99" s="105"/>
      <c r="D99" s="106"/>
      <c r="E99" s="106"/>
      <c r="F99" s="106"/>
      <c r="G99" s="106"/>
      <c r="H99" s="106"/>
      <c r="I99" s="106"/>
      <c r="J99" s="106"/>
      <c r="K99" s="106"/>
      <c r="L99" s="107"/>
      <c r="M99" s="88"/>
      <c r="N99" s="62"/>
    </row>
    <row r="100" spans="1:14" ht="15" thickBot="1" x14ac:dyDescent="0.35">
      <c r="A100" s="110"/>
      <c r="B100" s="12" t="s">
        <v>18</v>
      </c>
      <c r="C100" s="33"/>
      <c r="D100" s="34"/>
      <c r="E100" s="34"/>
      <c r="F100" s="34"/>
      <c r="G100" s="34"/>
      <c r="H100" s="34"/>
      <c r="I100" s="34"/>
      <c r="J100" s="34"/>
      <c r="K100" s="34"/>
      <c r="L100" s="34"/>
      <c r="M100" s="89"/>
      <c r="N100" s="86"/>
    </row>
    <row r="101" spans="1:14" ht="18.75" customHeight="1" x14ac:dyDescent="0.35">
      <c r="A101" s="95" t="s">
        <v>1</v>
      </c>
      <c r="B101" s="56" t="s">
        <v>2</v>
      </c>
      <c r="C101" s="58" t="s">
        <v>3</v>
      </c>
      <c r="D101" s="59"/>
      <c r="E101" s="59"/>
      <c r="F101" s="59"/>
      <c r="G101" s="59"/>
      <c r="H101" s="59"/>
      <c r="I101" s="59"/>
      <c r="J101" s="59"/>
      <c r="K101" s="59"/>
      <c r="L101" s="59"/>
      <c r="M101" s="90" t="s">
        <v>4</v>
      </c>
      <c r="N101" s="61" t="s">
        <v>35</v>
      </c>
    </row>
    <row r="102" spans="1:14" ht="72" x14ac:dyDescent="0.3">
      <c r="A102" s="96"/>
      <c r="B102" s="57"/>
      <c r="C102" s="7" t="s">
        <v>19</v>
      </c>
      <c r="D102" s="7" t="s">
        <v>5</v>
      </c>
      <c r="E102" s="4" t="s">
        <v>6</v>
      </c>
      <c r="F102" s="4" t="s">
        <v>7</v>
      </c>
      <c r="G102" s="4" t="s">
        <v>8</v>
      </c>
      <c r="H102" s="4" t="s">
        <v>9</v>
      </c>
      <c r="I102" s="4" t="s">
        <v>10</v>
      </c>
      <c r="J102" s="4" t="s">
        <v>11</v>
      </c>
      <c r="K102" s="4" t="s">
        <v>12</v>
      </c>
      <c r="L102" s="31" t="s">
        <v>13</v>
      </c>
      <c r="M102" s="91"/>
      <c r="N102" s="62"/>
    </row>
    <row r="103" spans="1:14" ht="15" customHeight="1" x14ac:dyDescent="0.3">
      <c r="A103" s="97">
        <v>41903</v>
      </c>
      <c r="B103" s="20" t="s">
        <v>14</v>
      </c>
      <c r="C103" s="4"/>
      <c r="D103" s="4"/>
      <c r="E103" s="4"/>
      <c r="F103" s="4"/>
      <c r="G103" s="4"/>
      <c r="H103" s="4"/>
      <c r="I103" s="4"/>
      <c r="J103" s="4"/>
      <c r="K103" s="4"/>
      <c r="L103" s="31"/>
      <c r="M103" s="35">
        <f>C103*1+D103*5+E103*1+F103*1.5+G103*1.5+H103*0.5+I103*2.5+J103*5+K103*1.5+L103*2</f>
        <v>0</v>
      </c>
      <c r="N103" s="62">
        <f>SUM(M103:M109)</f>
        <v>0</v>
      </c>
    </row>
    <row r="104" spans="1:14" x14ac:dyDescent="0.3">
      <c r="A104" s="98"/>
      <c r="B104" s="21" t="s">
        <v>15</v>
      </c>
      <c r="C104" s="23"/>
      <c r="D104" s="23"/>
      <c r="E104" s="23"/>
      <c r="F104" s="23"/>
      <c r="G104" s="23"/>
      <c r="H104" s="23"/>
      <c r="I104" s="23"/>
      <c r="J104" s="23"/>
      <c r="K104" s="23"/>
      <c r="L104" s="24"/>
      <c r="M104" s="35">
        <f>C104*2+D104*5+E104*0+F104*0+G104*4+H104*0+I104*0+J104*0+K104*0+L104*0</f>
        <v>0</v>
      </c>
      <c r="N104" s="62"/>
    </row>
    <row r="105" spans="1:14" x14ac:dyDescent="0.3">
      <c r="A105" s="98"/>
      <c r="B105" s="22" t="s">
        <v>16</v>
      </c>
      <c r="C105" s="9"/>
      <c r="D105" s="9"/>
      <c r="E105" s="17"/>
      <c r="F105" s="9"/>
      <c r="G105" s="9"/>
      <c r="H105" s="9"/>
      <c r="I105" s="9"/>
      <c r="J105" s="9"/>
      <c r="K105" s="9"/>
      <c r="L105" s="19"/>
      <c r="M105" s="35">
        <f>C105*3+D105*5+E105*0+F105*0+G105*8+H105*0+I105*0+J105*0+K105*0+L105*0</f>
        <v>0</v>
      </c>
      <c r="N105" s="62"/>
    </row>
    <row r="106" spans="1:14" x14ac:dyDescent="0.3">
      <c r="A106" s="98"/>
      <c r="B106" s="20" t="s">
        <v>31</v>
      </c>
      <c r="C106" s="4"/>
      <c r="D106" s="4"/>
      <c r="E106" s="4"/>
      <c r="F106" s="4"/>
      <c r="G106" s="4"/>
      <c r="H106" s="4"/>
      <c r="I106" s="4"/>
      <c r="J106" s="4"/>
      <c r="K106" s="32"/>
      <c r="L106" s="31"/>
      <c r="M106" s="35">
        <f>C106*0+D106*14+E106*0+F106*0+G106*10+H106*0+I106*0+J106*0+K106*0+L106*0</f>
        <v>0</v>
      </c>
      <c r="N106" s="62"/>
    </row>
    <row r="107" spans="1:14" x14ac:dyDescent="0.3">
      <c r="A107" s="98"/>
      <c r="B107" s="100" t="s">
        <v>17</v>
      </c>
      <c r="C107" s="102"/>
      <c r="D107" s="103"/>
      <c r="E107" s="103"/>
      <c r="F107" s="103"/>
      <c r="G107" s="103"/>
      <c r="H107" s="103"/>
      <c r="I107" s="103"/>
      <c r="J107" s="103"/>
      <c r="K107" s="103"/>
      <c r="L107" s="104"/>
      <c r="M107" s="87"/>
      <c r="N107" s="62"/>
    </row>
    <row r="108" spans="1:14" x14ac:dyDescent="0.3">
      <c r="A108" s="98"/>
      <c r="B108" s="101"/>
      <c r="C108" s="105"/>
      <c r="D108" s="106"/>
      <c r="E108" s="106"/>
      <c r="F108" s="106"/>
      <c r="G108" s="106"/>
      <c r="H108" s="106"/>
      <c r="I108" s="106"/>
      <c r="J108" s="106"/>
      <c r="K108" s="106"/>
      <c r="L108" s="107"/>
      <c r="M108" s="88"/>
      <c r="N108" s="62"/>
    </row>
    <row r="109" spans="1:14" ht="15" thickBot="1" x14ac:dyDescent="0.35">
      <c r="A109" s="99"/>
      <c r="B109" s="12" t="s">
        <v>18</v>
      </c>
      <c r="C109" s="33"/>
      <c r="D109" s="34"/>
      <c r="E109" s="34"/>
      <c r="F109" s="34"/>
      <c r="G109" s="34"/>
      <c r="H109" s="34"/>
      <c r="I109" s="34"/>
      <c r="J109" s="34"/>
      <c r="K109" s="34"/>
      <c r="L109" s="34"/>
      <c r="M109" s="89"/>
      <c r="N109" s="86"/>
    </row>
    <row r="110" spans="1:14" ht="18.75" customHeight="1" x14ac:dyDescent="0.35">
      <c r="A110" s="95" t="s">
        <v>1</v>
      </c>
      <c r="B110" s="56" t="s">
        <v>2</v>
      </c>
      <c r="C110" s="58" t="s">
        <v>3</v>
      </c>
      <c r="D110" s="59"/>
      <c r="E110" s="59"/>
      <c r="F110" s="59"/>
      <c r="G110" s="59"/>
      <c r="H110" s="59"/>
      <c r="I110" s="59"/>
      <c r="J110" s="59"/>
      <c r="K110" s="59"/>
      <c r="L110" s="59"/>
      <c r="M110" s="90" t="s">
        <v>4</v>
      </c>
      <c r="N110" s="61" t="s">
        <v>35</v>
      </c>
    </row>
    <row r="111" spans="1:14" ht="72" x14ac:dyDescent="0.3">
      <c r="A111" s="96"/>
      <c r="B111" s="57"/>
      <c r="C111" s="7" t="s">
        <v>19</v>
      </c>
      <c r="D111" s="7" t="s">
        <v>5</v>
      </c>
      <c r="E111" s="4" t="s">
        <v>6</v>
      </c>
      <c r="F111" s="4" t="s">
        <v>7</v>
      </c>
      <c r="G111" s="4" t="s">
        <v>8</v>
      </c>
      <c r="H111" s="4" t="s">
        <v>9</v>
      </c>
      <c r="I111" s="4" t="s">
        <v>10</v>
      </c>
      <c r="J111" s="4" t="s">
        <v>11</v>
      </c>
      <c r="K111" s="4" t="s">
        <v>12</v>
      </c>
      <c r="L111" s="31" t="s">
        <v>13</v>
      </c>
      <c r="M111" s="91"/>
      <c r="N111" s="62"/>
    </row>
    <row r="112" spans="1:14" ht="15" customHeight="1" x14ac:dyDescent="0.3">
      <c r="A112" s="108">
        <v>41906</v>
      </c>
      <c r="B112" s="20" t="s">
        <v>14</v>
      </c>
      <c r="C112" s="4"/>
      <c r="D112" s="4"/>
      <c r="E112" s="4"/>
      <c r="F112" s="4"/>
      <c r="G112" s="4"/>
      <c r="H112" s="4"/>
      <c r="I112" s="4"/>
      <c r="J112" s="4"/>
      <c r="K112" s="4"/>
      <c r="L112" s="31"/>
      <c r="M112" s="35">
        <f>C112*1+D112*5+E112*1+F112*1.5+G112*1.5+H112*0.5+I112*2.5+J112*5+K112*1.5+L112*2</f>
        <v>0</v>
      </c>
      <c r="N112" s="62">
        <f>SUM(M112:M118)</f>
        <v>0</v>
      </c>
    </row>
    <row r="113" spans="1:14" x14ac:dyDescent="0.3">
      <c r="A113" s="109"/>
      <c r="B113" s="21" t="s">
        <v>15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4"/>
      <c r="M113" s="35">
        <f>C113*2+D113*5+E113*0+F113*0+G113*4+H113*0+I113*0+J113*0+K113*0+L113*0</f>
        <v>0</v>
      </c>
      <c r="N113" s="62"/>
    </row>
    <row r="114" spans="1:14" x14ac:dyDescent="0.3">
      <c r="A114" s="109"/>
      <c r="B114" s="22" t="s">
        <v>16</v>
      </c>
      <c r="C114" s="9"/>
      <c r="D114" s="9"/>
      <c r="E114" s="17"/>
      <c r="F114" s="9"/>
      <c r="G114" s="9"/>
      <c r="H114" s="9"/>
      <c r="I114" s="9"/>
      <c r="J114" s="9"/>
      <c r="K114" s="9"/>
      <c r="L114" s="19"/>
      <c r="M114" s="35">
        <f>C114*3+D114*5+E114*0+F114*0+G114*8+H114*0+I114*0+J114*0+K114*0+L114*0</f>
        <v>0</v>
      </c>
      <c r="N114" s="62"/>
    </row>
    <row r="115" spans="1:14" x14ac:dyDescent="0.3">
      <c r="A115" s="109"/>
      <c r="B115" s="20" t="s">
        <v>31</v>
      </c>
      <c r="C115" s="4"/>
      <c r="D115" s="4"/>
      <c r="E115" s="4"/>
      <c r="F115" s="4"/>
      <c r="G115" s="4"/>
      <c r="H115" s="4"/>
      <c r="I115" s="4"/>
      <c r="J115" s="4"/>
      <c r="K115" s="32"/>
      <c r="L115" s="31"/>
      <c r="M115" s="35">
        <f>C115*0+D115*14+E115*0+F115*0+G115*10+H115*0+I115*0+J115*0+K115*0+L115*0</f>
        <v>0</v>
      </c>
      <c r="N115" s="62"/>
    </row>
    <row r="116" spans="1:14" x14ac:dyDescent="0.3">
      <c r="A116" s="109"/>
      <c r="B116" s="100" t="s">
        <v>17</v>
      </c>
      <c r="C116" s="102"/>
      <c r="D116" s="103"/>
      <c r="E116" s="103"/>
      <c r="F116" s="103"/>
      <c r="G116" s="103"/>
      <c r="H116" s="103"/>
      <c r="I116" s="103"/>
      <c r="J116" s="103"/>
      <c r="K116" s="103"/>
      <c r="L116" s="104"/>
      <c r="M116" s="87"/>
      <c r="N116" s="62"/>
    </row>
    <row r="117" spans="1:14" x14ac:dyDescent="0.3">
      <c r="A117" s="109"/>
      <c r="B117" s="101"/>
      <c r="C117" s="105"/>
      <c r="D117" s="106"/>
      <c r="E117" s="106"/>
      <c r="F117" s="106"/>
      <c r="G117" s="106"/>
      <c r="H117" s="106"/>
      <c r="I117" s="106"/>
      <c r="J117" s="106"/>
      <c r="K117" s="106"/>
      <c r="L117" s="107"/>
      <c r="M117" s="88"/>
      <c r="N117" s="62"/>
    </row>
    <row r="118" spans="1:14" ht="15" thickBot="1" x14ac:dyDescent="0.35">
      <c r="A118" s="110"/>
      <c r="B118" s="12" t="s">
        <v>18</v>
      </c>
      <c r="C118" s="33"/>
      <c r="D118" s="34"/>
      <c r="E118" s="34"/>
      <c r="F118" s="34"/>
      <c r="G118" s="34"/>
      <c r="H118" s="34"/>
      <c r="I118" s="34"/>
      <c r="J118" s="34"/>
      <c r="K118" s="34"/>
      <c r="L118" s="34"/>
      <c r="M118" s="89"/>
      <c r="N118" s="86"/>
    </row>
    <row r="122" spans="1:14" ht="15" thickBot="1" x14ac:dyDescent="0.35"/>
    <row r="123" spans="1:14" ht="18.75" customHeight="1" x14ac:dyDescent="0.35">
      <c r="A123" s="95" t="s">
        <v>1</v>
      </c>
      <c r="B123" s="56" t="s">
        <v>2</v>
      </c>
      <c r="C123" s="58" t="s">
        <v>3</v>
      </c>
      <c r="D123" s="59"/>
      <c r="E123" s="59"/>
      <c r="F123" s="59"/>
      <c r="G123" s="59"/>
      <c r="H123" s="59"/>
      <c r="I123" s="59"/>
      <c r="J123" s="59"/>
      <c r="K123" s="59"/>
      <c r="L123" s="59"/>
      <c r="M123" s="90" t="s">
        <v>4</v>
      </c>
      <c r="N123" s="61" t="s">
        <v>35</v>
      </c>
    </row>
    <row r="124" spans="1:14" ht="72" x14ac:dyDescent="0.3">
      <c r="A124" s="96"/>
      <c r="B124" s="57"/>
      <c r="C124" s="7" t="s">
        <v>19</v>
      </c>
      <c r="D124" s="7" t="s">
        <v>5</v>
      </c>
      <c r="E124" s="4" t="s">
        <v>6</v>
      </c>
      <c r="F124" s="4" t="s">
        <v>7</v>
      </c>
      <c r="G124" s="4" t="s">
        <v>8</v>
      </c>
      <c r="H124" s="4" t="s">
        <v>9</v>
      </c>
      <c r="I124" s="4" t="s">
        <v>10</v>
      </c>
      <c r="J124" s="4" t="s">
        <v>11</v>
      </c>
      <c r="K124" s="4" t="s">
        <v>12</v>
      </c>
      <c r="L124" s="31" t="s">
        <v>13</v>
      </c>
      <c r="M124" s="91"/>
      <c r="N124" s="62"/>
    </row>
    <row r="125" spans="1:14" ht="15" customHeight="1" x14ac:dyDescent="0.3">
      <c r="A125" s="97">
        <v>41907</v>
      </c>
      <c r="B125" s="20" t="s">
        <v>14</v>
      </c>
      <c r="C125" s="4"/>
      <c r="D125" s="4"/>
      <c r="E125" s="4"/>
      <c r="F125" s="4"/>
      <c r="G125" s="4"/>
      <c r="H125" s="4"/>
      <c r="I125" s="4"/>
      <c r="J125" s="4"/>
      <c r="K125" s="4"/>
      <c r="L125" s="31"/>
      <c r="M125" s="35">
        <f>C125*1+D125*5+E125*1+F125*1.5+G125*1.5+H125*0.5+I125*2.5+J125*5+K125*1.5+L125*2</f>
        <v>0</v>
      </c>
      <c r="N125" s="62">
        <f>SUM(M125:M131)</f>
        <v>0</v>
      </c>
    </row>
    <row r="126" spans="1:14" x14ac:dyDescent="0.3">
      <c r="A126" s="98"/>
      <c r="B126" s="21" t="s">
        <v>15</v>
      </c>
      <c r="C126" s="23"/>
      <c r="D126" s="23"/>
      <c r="E126" s="23"/>
      <c r="F126" s="23"/>
      <c r="G126" s="23"/>
      <c r="H126" s="23"/>
      <c r="I126" s="23"/>
      <c r="J126" s="23"/>
      <c r="K126" s="23"/>
      <c r="L126" s="24"/>
      <c r="M126" s="35">
        <f>C126*2+D126*5+E126*0+F126*0+G126*4+H126*0+I126*0+J126*0+K126*0+L126*0</f>
        <v>0</v>
      </c>
      <c r="N126" s="62"/>
    </row>
    <row r="127" spans="1:14" x14ac:dyDescent="0.3">
      <c r="A127" s="98"/>
      <c r="B127" s="22" t="s">
        <v>16</v>
      </c>
      <c r="C127" s="9"/>
      <c r="D127" s="9"/>
      <c r="E127" s="17"/>
      <c r="F127" s="9"/>
      <c r="G127" s="9"/>
      <c r="H127" s="9"/>
      <c r="I127" s="9"/>
      <c r="J127" s="9"/>
      <c r="K127" s="9"/>
      <c r="L127" s="19"/>
      <c r="M127" s="35">
        <f>C127*3+D127*5+E127*0+F127*0+G127*8+H127*0+I127*0+J127*0+K127*0+L127*0</f>
        <v>0</v>
      </c>
      <c r="N127" s="62"/>
    </row>
    <row r="128" spans="1:14" x14ac:dyDescent="0.3">
      <c r="A128" s="98"/>
      <c r="B128" s="20" t="s">
        <v>31</v>
      </c>
      <c r="C128" s="4"/>
      <c r="D128" s="4"/>
      <c r="E128" s="4"/>
      <c r="F128" s="4"/>
      <c r="G128" s="4"/>
      <c r="H128" s="4"/>
      <c r="I128" s="4"/>
      <c r="J128" s="4"/>
      <c r="K128" s="32"/>
      <c r="L128" s="31"/>
      <c r="M128" s="35">
        <f>C128*0+D128*14+E128*0+F128*0+G128*10+H128*0+I128*0+J128*0+K128*0+L128*0</f>
        <v>0</v>
      </c>
      <c r="N128" s="62"/>
    </row>
    <row r="129" spans="1:14" x14ac:dyDescent="0.3">
      <c r="A129" s="98"/>
      <c r="B129" s="100" t="s">
        <v>17</v>
      </c>
      <c r="C129" s="102"/>
      <c r="D129" s="103"/>
      <c r="E129" s="103"/>
      <c r="F129" s="103"/>
      <c r="G129" s="103"/>
      <c r="H129" s="103"/>
      <c r="I129" s="103"/>
      <c r="J129" s="103"/>
      <c r="K129" s="103"/>
      <c r="L129" s="104"/>
      <c r="M129" s="87"/>
      <c r="N129" s="62"/>
    </row>
    <row r="130" spans="1:14" x14ac:dyDescent="0.3">
      <c r="A130" s="98"/>
      <c r="B130" s="101"/>
      <c r="C130" s="105"/>
      <c r="D130" s="106"/>
      <c r="E130" s="106"/>
      <c r="F130" s="106"/>
      <c r="G130" s="106"/>
      <c r="H130" s="106"/>
      <c r="I130" s="106"/>
      <c r="J130" s="106"/>
      <c r="K130" s="106"/>
      <c r="L130" s="107"/>
      <c r="M130" s="88"/>
      <c r="N130" s="62"/>
    </row>
    <row r="131" spans="1:14" ht="15" thickBot="1" x14ac:dyDescent="0.35">
      <c r="A131" s="99"/>
      <c r="B131" s="12" t="s">
        <v>18</v>
      </c>
      <c r="C131" s="33"/>
      <c r="D131" s="34"/>
      <c r="E131" s="34"/>
      <c r="F131" s="34"/>
      <c r="G131" s="34"/>
      <c r="H131" s="34"/>
      <c r="I131" s="34"/>
      <c r="J131" s="34"/>
      <c r="K131" s="34"/>
      <c r="L131" s="34"/>
      <c r="M131" s="89"/>
      <c r="N131" s="86"/>
    </row>
    <row r="132" spans="1:14" ht="18.75" customHeight="1" x14ac:dyDescent="0.35">
      <c r="A132" s="95" t="s">
        <v>1</v>
      </c>
      <c r="B132" s="56" t="s">
        <v>2</v>
      </c>
      <c r="C132" s="58" t="s">
        <v>3</v>
      </c>
      <c r="D132" s="59"/>
      <c r="E132" s="59"/>
      <c r="F132" s="59"/>
      <c r="G132" s="59"/>
      <c r="H132" s="59"/>
      <c r="I132" s="59"/>
      <c r="J132" s="59"/>
      <c r="K132" s="59"/>
      <c r="L132" s="59"/>
      <c r="M132" s="90" t="s">
        <v>4</v>
      </c>
      <c r="N132" s="61" t="s">
        <v>35</v>
      </c>
    </row>
    <row r="133" spans="1:14" ht="72" x14ac:dyDescent="0.3">
      <c r="A133" s="96"/>
      <c r="B133" s="57"/>
      <c r="C133" s="7" t="s">
        <v>19</v>
      </c>
      <c r="D133" s="7" t="s">
        <v>5</v>
      </c>
      <c r="E133" s="4" t="s">
        <v>6</v>
      </c>
      <c r="F133" s="4" t="s">
        <v>7</v>
      </c>
      <c r="G133" s="4" t="s">
        <v>8</v>
      </c>
      <c r="H133" s="4" t="s">
        <v>9</v>
      </c>
      <c r="I133" s="4" t="s">
        <v>10</v>
      </c>
      <c r="J133" s="4" t="s">
        <v>11</v>
      </c>
      <c r="K133" s="4" t="s">
        <v>12</v>
      </c>
      <c r="L133" s="31" t="s">
        <v>13</v>
      </c>
      <c r="M133" s="91"/>
      <c r="N133" s="62"/>
    </row>
    <row r="134" spans="1:14" ht="15" customHeight="1" x14ac:dyDescent="0.3">
      <c r="A134" s="97">
        <v>41910</v>
      </c>
      <c r="B134" s="20" t="s">
        <v>14</v>
      </c>
      <c r="C134" s="4"/>
      <c r="D134" s="4"/>
      <c r="E134" s="4"/>
      <c r="F134" s="4"/>
      <c r="G134" s="4"/>
      <c r="H134" s="4"/>
      <c r="I134" s="4"/>
      <c r="J134" s="4"/>
      <c r="K134" s="4"/>
      <c r="L134" s="31"/>
      <c r="M134" s="35">
        <f>C134*1+D134*5+E134*1+F134*1.5+G134*1.5+H134*0.5+I134*2.5+J134*5+K134*1.5+L134*2</f>
        <v>0</v>
      </c>
      <c r="N134" s="62">
        <f>SUM(M134:M140)</f>
        <v>0</v>
      </c>
    </row>
    <row r="135" spans="1:14" x14ac:dyDescent="0.3">
      <c r="A135" s="98"/>
      <c r="B135" s="21" t="s">
        <v>15</v>
      </c>
      <c r="C135" s="23"/>
      <c r="D135" s="23"/>
      <c r="E135" s="23"/>
      <c r="F135" s="23"/>
      <c r="G135" s="23"/>
      <c r="H135" s="23"/>
      <c r="I135" s="23"/>
      <c r="J135" s="23"/>
      <c r="K135" s="23"/>
      <c r="L135" s="24"/>
      <c r="M135" s="35">
        <f>C135*2+D135*5+E135*0+F135*0+G135*4+H135*0+I135*0+J135*0+K135*0+L135*0</f>
        <v>0</v>
      </c>
      <c r="N135" s="62"/>
    </row>
    <row r="136" spans="1:14" x14ac:dyDescent="0.3">
      <c r="A136" s="98"/>
      <c r="B136" s="22" t="s">
        <v>16</v>
      </c>
      <c r="C136" s="9"/>
      <c r="D136" s="9"/>
      <c r="E136" s="17"/>
      <c r="F136" s="9"/>
      <c r="G136" s="9"/>
      <c r="H136" s="9"/>
      <c r="I136" s="9"/>
      <c r="J136" s="9"/>
      <c r="K136" s="9"/>
      <c r="L136" s="19"/>
      <c r="M136" s="35">
        <f>C136*3+D136*5+E136*0+F136*0+G136*8+H136*0+I136*0+J136*0+K136*0+L136*0</f>
        <v>0</v>
      </c>
      <c r="N136" s="62"/>
    </row>
    <row r="137" spans="1:14" x14ac:dyDescent="0.3">
      <c r="A137" s="98"/>
      <c r="B137" s="20" t="s">
        <v>31</v>
      </c>
      <c r="C137" s="4"/>
      <c r="D137" s="4"/>
      <c r="E137" s="4"/>
      <c r="F137" s="4"/>
      <c r="G137" s="4"/>
      <c r="H137" s="4"/>
      <c r="I137" s="4"/>
      <c r="J137" s="4"/>
      <c r="K137" s="32"/>
      <c r="L137" s="31"/>
      <c r="M137" s="35">
        <f>C137*0+D137*14+E137*0+F137*0+G137*10+H137*0+I137*0+J137*0+K137*0+L137*0</f>
        <v>0</v>
      </c>
      <c r="N137" s="62"/>
    </row>
    <row r="138" spans="1:14" x14ac:dyDescent="0.3">
      <c r="A138" s="98"/>
      <c r="B138" s="100" t="s">
        <v>17</v>
      </c>
      <c r="C138" s="102"/>
      <c r="D138" s="103"/>
      <c r="E138" s="103"/>
      <c r="F138" s="103"/>
      <c r="G138" s="103"/>
      <c r="H138" s="103"/>
      <c r="I138" s="103"/>
      <c r="J138" s="103"/>
      <c r="K138" s="103"/>
      <c r="L138" s="104"/>
      <c r="M138" s="87"/>
      <c r="N138" s="62"/>
    </row>
    <row r="139" spans="1:14" x14ac:dyDescent="0.3">
      <c r="A139" s="98"/>
      <c r="B139" s="101"/>
      <c r="C139" s="105"/>
      <c r="D139" s="106"/>
      <c r="E139" s="106"/>
      <c r="F139" s="106"/>
      <c r="G139" s="106"/>
      <c r="H139" s="106"/>
      <c r="I139" s="106"/>
      <c r="J139" s="106"/>
      <c r="K139" s="106"/>
      <c r="L139" s="107"/>
      <c r="M139" s="88"/>
      <c r="N139" s="62"/>
    </row>
    <row r="140" spans="1:14" ht="15" thickBot="1" x14ac:dyDescent="0.35">
      <c r="A140" s="99"/>
      <c r="B140" s="12" t="s">
        <v>18</v>
      </c>
      <c r="C140" s="33"/>
      <c r="D140" s="34"/>
      <c r="E140" s="34"/>
      <c r="F140" s="34"/>
      <c r="G140" s="34"/>
      <c r="H140" s="34"/>
      <c r="I140" s="34"/>
      <c r="J140" s="34"/>
      <c r="K140" s="34"/>
      <c r="L140" s="34"/>
      <c r="M140" s="89"/>
      <c r="N140" s="86"/>
    </row>
    <row r="141" spans="1:14" ht="18.75" customHeight="1" x14ac:dyDescent="0.35">
      <c r="A141" s="95" t="s">
        <v>1</v>
      </c>
      <c r="B141" s="56" t="s">
        <v>2</v>
      </c>
      <c r="C141" s="58" t="s">
        <v>3</v>
      </c>
      <c r="D141" s="59"/>
      <c r="E141" s="59"/>
      <c r="F141" s="59"/>
      <c r="G141" s="59"/>
      <c r="H141" s="59"/>
      <c r="I141" s="59"/>
      <c r="J141" s="59"/>
      <c r="K141" s="59"/>
      <c r="L141" s="59"/>
      <c r="M141" s="90" t="s">
        <v>4</v>
      </c>
      <c r="N141" s="61" t="s">
        <v>35</v>
      </c>
    </row>
    <row r="142" spans="1:14" ht="72" x14ac:dyDescent="0.3">
      <c r="A142" s="96"/>
      <c r="B142" s="57"/>
      <c r="C142" s="7" t="s">
        <v>19</v>
      </c>
      <c r="D142" s="7" t="s">
        <v>5</v>
      </c>
      <c r="E142" s="4" t="s">
        <v>6</v>
      </c>
      <c r="F142" s="4" t="s">
        <v>7</v>
      </c>
      <c r="G142" s="4" t="s">
        <v>8</v>
      </c>
      <c r="H142" s="4" t="s">
        <v>9</v>
      </c>
      <c r="I142" s="4" t="s">
        <v>10</v>
      </c>
      <c r="J142" s="4" t="s">
        <v>11</v>
      </c>
      <c r="K142" s="4" t="s">
        <v>12</v>
      </c>
      <c r="L142" s="31" t="s">
        <v>13</v>
      </c>
      <c r="M142" s="91"/>
      <c r="N142" s="62"/>
    </row>
    <row r="143" spans="1:14" ht="15" customHeight="1" x14ac:dyDescent="0.3">
      <c r="A143" s="97">
        <v>41911</v>
      </c>
      <c r="B143" s="20" t="s">
        <v>14</v>
      </c>
      <c r="C143" s="4"/>
      <c r="D143" s="4"/>
      <c r="E143" s="4"/>
      <c r="F143" s="4"/>
      <c r="G143" s="4"/>
      <c r="H143" s="4"/>
      <c r="I143" s="4"/>
      <c r="J143" s="4"/>
      <c r="K143" s="4"/>
      <c r="L143" s="31"/>
      <c r="M143" s="35">
        <f>C143*1+D143*5+E143*1+F143*1.5+G143*1.5+H143*0.5+I143*2.5+J143*5+K143*1.5+L143*2</f>
        <v>0</v>
      </c>
      <c r="N143" s="62">
        <f>SUM(M143:M149)</f>
        <v>0</v>
      </c>
    </row>
    <row r="144" spans="1:14" x14ac:dyDescent="0.3">
      <c r="A144" s="98"/>
      <c r="B144" s="21" t="s">
        <v>15</v>
      </c>
      <c r="C144" s="23"/>
      <c r="D144" s="23"/>
      <c r="E144" s="23"/>
      <c r="F144" s="23"/>
      <c r="G144" s="23"/>
      <c r="H144" s="23"/>
      <c r="I144" s="23"/>
      <c r="J144" s="23"/>
      <c r="K144" s="23"/>
      <c r="L144" s="24"/>
      <c r="M144" s="35">
        <f>C144*2+D144*5+E144*0+F144*0+G144*4+H144*0+I144*0+J144*0+K144*0+L144*0</f>
        <v>0</v>
      </c>
      <c r="N144" s="62"/>
    </row>
    <row r="145" spans="1:14" x14ac:dyDescent="0.3">
      <c r="A145" s="98"/>
      <c r="B145" s="22" t="s">
        <v>16</v>
      </c>
      <c r="C145" s="9"/>
      <c r="D145" s="9"/>
      <c r="E145" s="17"/>
      <c r="F145" s="9"/>
      <c r="G145" s="9"/>
      <c r="H145" s="9"/>
      <c r="I145" s="9"/>
      <c r="J145" s="9"/>
      <c r="K145" s="9"/>
      <c r="L145" s="19"/>
      <c r="M145" s="35">
        <f>C145*3+D145*5+E145*0+F145*0+G145*8+H145*0+I145*0+J145*0+K145*0+L145*0</f>
        <v>0</v>
      </c>
      <c r="N145" s="62"/>
    </row>
    <row r="146" spans="1:14" x14ac:dyDescent="0.3">
      <c r="A146" s="98"/>
      <c r="B146" s="20" t="s">
        <v>31</v>
      </c>
      <c r="C146" s="4"/>
      <c r="D146" s="4"/>
      <c r="E146" s="4"/>
      <c r="F146" s="4"/>
      <c r="G146" s="4"/>
      <c r="H146" s="4"/>
      <c r="I146" s="4"/>
      <c r="J146" s="4"/>
      <c r="K146" s="32"/>
      <c r="L146" s="31"/>
      <c r="M146" s="35">
        <f>C146*0+D146*14+E146*0+F146*0+G146*10+H146*0+I146*0+J146*0+K146*0+L146*0</f>
        <v>0</v>
      </c>
      <c r="N146" s="62"/>
    </row>
    <row r="147" spans="1:14" x14ac:dyDescent="0.3">
      <c r="A147" s="98"/>
      <c r="B147" s="100" t="s">
        <v>17</v>
      </c>
      <c r="C147" s="102"/>
      <c r="D147" s="103"/>
      <c r="E147" s="103"/>
      <c r="F147" s="103"/>
      <c r="G147" s="103"/>
      <c r="H147" s="103"/>
      <c r="I147" s="103"/>
      <c r="J147" s="103"/>
      <c r="K147" s="103"/>
      <c r="L147" s="104"/>
      <c r="M147" s="87"/>
      <c r="N147" s="62"/>
    </row>
    <row r="148" spans="1:14" x14ac:dyDescent="0.3">
      <c r="A148" s="98"/>
      <c r="B148" s="101"/>
      <c r="C148" s="105"/>
      <c r="D148" s="106"/>
      <c r="E148" s="106"/>
      <c r="F148" s="106"/>
      <c r="G148" s="106"/>
      <c r="H148" s="106"/>
      <c r="I148" s="106"/>
      <c r="J148" s="106"/>
      <c r="K148" s="106"/>
      <c r="L148" s="107"/>
      <c r="M148" s="88"/>
      <c r="N148" s="62"/>
    </row>
    <row r="149" spans="1:14" ht="15" thickBot="1" x14ac:dyDescent="0.35">
      <c r="A149" s="99"/>
      <c r="B149" s="12" t="s">
        <v>18</v>
      </c>
      <c r="C149" s="33"/>
      <c r="D149" s="34"/>
      <c r="E149" s="34"/>
      <c r="F149" s="34"/>
      <c r="G149" s="34"/>
      <c r="H149" s="34"/>
      <c r="I149" s="34"/>
      <c r="J149" s="34"/>
      <c r="K149" s="34"/>
      <c r="L149" s="34"/>
      <c r="M149" s="89"/>
      <c r="N149" s="86"/>
    </row>
    <row r="150" spans="1:14" ht="18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</row>
    <row r="151" spans="1:14" ht="18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</row>
    <row r="152" spans="1:14" ht="18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</row>
    <row r="153" spans="1:14" ht="18.600000000000001" thickBot="1" x14ac:dyDescent="0.3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</row>
    <row r="154" spans="1:14" ht="18.75" customHeight="1" x14ac:dyDescent="0.35">
      <c r="A154" s="95" t="s">
        <v>1</v>
      </c>
      <c r="B154" s="56" t="s">
        <v>2</v>
      </c>
      <c r="C154" s="58" t="s">
        <v>3</v>
      </c>
      <c r="D154" s="59"/>
      <c r="E154" s="59"/>
      <c r="F154" s="59"/>
      <c r="G154" s="59"/>
      <c r="H154" s="59"/>
      <c r="I154" s="59"/>
      <c r="J154" s="59"/>
      <c r="K154" s="59"/>
      <c r="L154" s="59"/>
      <c r="M154" s="90" t="s">
        <v>4</v>
      </c>
      <c r="N154" s="61" t="s">
        <v>35</v>
      </c>
    </row>
    <row r="155" spans="1:14" ht="72" x14ac:dyDescent="0.3">
      <c r="A155" s="96"/>
      <c r="B155" s="57"/>
      <c r="C155" s="7" t="s">
        <v>19</v>
      </c>
      <c r="D155" s="7" t="s">
        <v>5</v>
      </c>
      <c r="E155" s="4" t="s">
        <v>6</v>
      </c>
      <c r="F155" s="4" t="s">
        <v>7</v>
      </c>
      <c r="G155" s="4" t="s">
        <v>8</v>
      </c>
      <c r="H155" s="4" t="s">
        <v>9</v>
      </c>
      <c r="I155" s="4" t="s">
        <v>10</v>
      </c>
      <c r="J155" s="4" t="s">
        <v>11</v>
      </c>
      <c r="K155" s="4" t="s">
        <v>12</v>
      </c>
      <c r="L155" s="31" t="s">
        <v>13</v>
      </c>
      <c r="M155" s="91"/>
      <c r="N155" s="62"/>
    </row>
    <row r="156" spans="1:14" ht="15" customHeight="1" x14ac:dyDescent="0.3">
      <c r="A156" s="97">
        <v>41182</v>
      </c>
      <c r="B156" s="20" t="s">
        <v>14</v>
      </c>
      <c r="C156" s="4"/>
      <c r="D156" s="4"/>
      <c r="E156" s="4"/>
      <c r="F156" s="4"/>
      <c r="G156" s="4"/>
      <c r="H156" s="4"/>
      <c r="I156" s="4"/>
      <c r="J156" s="4"/>
      <c r="K156" s="4"/>
      <c r="L156" s="31"/>
      <c r="M156" s="35">
        <f>C156*1+D156*5+E156*1+F156*1.5+G156*1.5+H156*0.5+I156*2.5+J156*5+K156*1.5+L156*2</f>
        <v>0</v>
      </c>
      <c r="N156" s="62">
        <f>SUM(M156:M162)</f>
        <v>0</v>
      </c>
    </row>
    <row r="157" spans="1:14" x14ac:dyDescent="0.3">
      <c r="A157" s="98"/>
      <c r="B157" s="21" t="s">
        <v>15</v>
      </c>
      <c r="C157" s="23"/>
      <c r="D157" s="23"/>
      <c r="E157" s="23"/>
      <c r="F157" s="23"/>
      <c r="G157" s="23"/>
      <c r="H157" s="23"/>
      <c r="I157" s="23"/>
      <c r="J157" s="23"/>
      <c r="K157" s="23"/>
      <c r="L157" s="24"/>
      <c r="M157" s="35">
        <f>C157*2+D157*5+E157*0+F157*0+G157*4+H157*0+I157*0+J157*0+K157*0+L157*0</f>
        <v>0</v>
      </c>
      <c r="N157" s="62"/>
    </row>
    <row r="158" spans="1:14" x14ac:dyDescent="0.3">
      <c r="A158" s="98"/>
      <c r="B158" s="22" t="s">
        <v>16</v>
      </c>
      <c r="C158" s="9"/>
      <c r="D158" s="9"/>
      <c r="E158" s="17"/>
      <c r="F158" s="9"/>
      <c r="G158" s="9"/>
      <c r="H158" s="9"/>
      <c r="I158" s="9"/>
      <c r="J158" s="9"/>
      <c r="K158" s="9"/>
      <c r="L158" s="19"/>
      <c r="M158" s="35">
        <f>C158*3+D158*5+E158*0+F158*0+G158*8+H158*0+I158*0+J158*0+K158*0+L158*0</f>
        <v>0</v>
      </c>
      <c r="N158" s="62"/>
    </row>
    <row r="159" spans="1:14" x14ac:dyDescent="0.3">
      <c r="A159" s="98"/>
      <c r="B159" s="20" t="s">
        <v>31</v>
      </c>
      <c r="C159" s="4"/>
      <c r="D159" s="4"/>
      <c r="E159" s="4"/>
      <c r="F159" s="4"/>
      <c r="G159" s="4"/>
      <c r="H159" s="4"/>
      <c r="I159" s="4"/>
      <c r="J159" s="4"/>
      <c r="K159" s="32"/>
      <c r="L159" s="31"/>
      <c r="M159" s="35">
        <f>C159*0+D159*14+E159*0+F159*0+G159*10+H159*0+I159*0+J159*0+K159*0+L159*0</f>
        <v>0</v>
      </c>
      <c r="N159" s="62"/>
    </row>
    <row r="160" spans="1:14" x14ac:dyDescent="0.3">
      <c r="A160" s="98"/>
      <c r="B160" s="100" t="s">
        <v>17</v>
      </c>
      <c r="C160" s="102"/>
      <c r="D160" s="103"/>
      <c r="E160" s="103"/>
      <c r="F160" s="103"/>
      <c r="G160" s="103"/>
      <c r="H160" s="103"/>
      <c r="I160" s="103"/>
      <c r="J160" s="103"/>
      <c r="K160" s="103"/>
      <c r="L160" s="104"/>
      <c r="M160" s="87"/>
      <c r="N160" s="62"/>
    </row>
    <row r="161" spans="1:14" x14ac:dyDescent="0.3">
      <c r="A161" s="98"/>
      <c r="B161" s="101"/>
      <c r="C161" s="105"/>
      <c r="D161" s="106"/>
      <c r="E161" s="106"/>
      <c r="F161" s="106"/>
      <c r="G161" s="106"/>
      <c r="H161" s="106"/>
      <c r="I161" s="106"/>
      <c r="J161" s="106"/>
      <c r="K161" s="106"/>
      <c r="L161" s="107"/>
      <c r="M161" s="88"/>
      <c r="N161" s="62"/>
    </row>
    <row r="162" spans="1:14" ht="15" thickBot="1" x14ac:dyDescent="0.35">
      <c r="A162" s="99"/>
      <c r="B162" s="12" t="s">
        <v>18</v>
      </c>
      <c r="C162" s="33"/>
      <c r="D162" s="34"/>
      <c r="E162" s="34"/>
      <c r="F162" s="34"/>
      <c r="G162" s="34"/>
      <c r="H162" s="34"/>
      <c r="I162" s="34"/>
      <c r="J162" s="34"/>
      <c r="K162" s="34"/>
      <c r="L162" s="34"/>
      <c r="M162" s="89"/>
      <c r="N162" s="86"/>
    </row>
    <row r="163" spans="1:14" ht="15" thickBot="1" x14ac:dyDescent="0.35">
      <c r="J163" s="27" t="s">
        <v>43</v>
      </c>
      <c r="K163" s="27"/>
      <c r="L163" s="27"/>
      <c r="M163" s="27"/>
      <c r="N163" s="27">
        <f>N5+N14+N23+N33+N42+N51+N63+N72+N81+N94+N103+N112+N125+N134+N143+N156</f>
        <v>1098</v>
      </c>
    </row>
    <row r="164" spans="1:14" ht="15" thickBot="1" x14ac:dyDescent="0.35">
      <c r="J164" s="28" t="s">
        <v>33</v>
      </c>
      <c r="K164" s="29"/>
      <c r="L164" s="29"/>
      <c r="M164" s="29"/>
      <c r="N164" s="30">
        <f>AVERAGEIF(N2:N162,"&gt;0")</f>
        <v>274.5</v>
      </c>
    </row>
    <row r="165" spans="1:14" ht="15" thickBot="1" x14ac:dyDescent="0.35">
      <c r="D165" s="43" t="s">
        <v>36</v>
      </c>
    </row>
    <row r="166" spans="1:14" ht="18" x14ac:dyDescent="0.35">
      <c r="B166" s="56" t="s">
        <v>2</v>
      </c>
      <c r="C166" s="58" t="s">
        <v>3</v>
      </c>
      <c r="D166" s="59"/>
      <c r="E166" s="59"/>
      <c r="F166" s="59"/>
      <c r="G166" s="59"/>
      <c r="H166" s="59"/>
      <c r="I166" s="59"/>
      <c r="J166" s="59"/>
      <c r="K166" s="59"/>
      <c r="L166" s="60"/>
    </row>
    <row r="167" spans="1:14" ht="72" x14ac:dyDescent="0.3">
      <c r="B167" s="57"/>
      <c r="C167" s="7" t="s">
        <v>19</v>
      </c>
      <c r="D167" s="7" t="s">
        <v>5</v>
      </c>
      <c r="E167" s="4" t="s">
        <v>6</v>
      </c>
      <c r="F167" s="4" t="s">
        <v>7</v>
      </c>
      <c r="G167" s="4" t="s">
        <v>8</v>
      </c>
      <c r="H167" s="4" t="s">
        <v>9</v>
      </c>
      <c r="I167" s="4" t="s">
        <v>10</v>
      </c>
      <c r="J167" s="4" t="s">
        <v>11</v>
      </c>
      <c r="K167" s="4" t="s">
        <v>12</v>
      </c>
      <c r="L167" s="6" t="s">
        <v>13</v>
      </c>
    </row>
    <row r="168" spans="1:14" x14ac:dyDescent="0.3">
      <c r="B168" s="37" t="s">
        <v>14</v>
      </c>
      <c r="C168" s="4">
        <f>SUMIF($B2:$B162,"Пескоструйка",C2:C162)</f>
        <v>0</v>
      </c>
      <c r="D168" s="4">
        <f>SUMIF($B2:$B162,"Пескоструйка",D2:D162)</f>
        <v>48</v>
      </c>
      <c r="E168" s="4">
        <f>SUMIF($B2:$B162,"Пескоструйка",E2:E162)</f>
        <v>0</v>
      </c>
      <c r="F168" s="4">
        <f t="shared" ref="F168:L168" si="0">SUMIF($B2:$B162,"Пескоструйка",F2:F162)</f>
        <v>0</v>
      </c>
      <c r="G168" s="4">
        <f t="shared" si="0"/>
        <v>0</v>
      </c>
      <c r="H168" s="4">
        <f t="shared" si="0"/>
        <v>0</v>
      </c>
      <c r="I168" s="4">
        <f t="shared" si="0"/>
        <v>0</v>
      </c>
      <c r="J168" s="4">
        <f t="shared" si="0"/>
        <v>0</v>
      </c>
      <c r="K168" s="4">
        <f t="shared" si="0"/>
        <v>0</v>
      </c>
      <c r="L168" s="4">
        <f t="shared" si="0"/>
        <v>0</v>
      </c>
    </row>
    <row r="169" spans="1:14" x14ac:dyDescent="0.3">
      <c r="B169" s="38" t="s">
        <v>15</v>
      </c>
      <c r="C169" s="4">
        <f>SUMIF($B3:$B163,"Подготовка к наплавке",C3:C163)</f>
        <v>0</v>
      </c>
      <c r="D169" s="4">
        <f t="shared" ref="D169:L169" si="1">SUMIF($B3:$B163,"Подготовка к наплавке",D3:D163)</f>
        <v>34</v>
      </c>
      <c r="E169" s="4">
        <f t="shared" si="1"/>
        <v>0</v>
      </c>
      <c r="F169" s="4">
        <f t="shared" si="1"/>
        <v>0</v>
      </c>
      <c r="G169" s="4">
        <f t="shared" si="1"/>
        <v>0</v>
      </c>
      <c r="H169" s="4">
        <f t="shared" si="1"/>
        <v>0</v>
      </c>
      <c r="I169" s="4">
        <f t="shared" si="1"/>
        <v>0</v>
      </c>
      <c r="J169" s="4">
        <f t="shared" si="1"/>
        <v>0</v>
      </c>
      <c r="K169" s="4">
        <f t="shared" si="1"/>
        <v>0</v>
      </c>
      <c r="L169" s="4">
        <f t="shared" si="1"/>
        <v>0</v>
      </c>
    </row>
    <row r="170" spans="1:14" x14ac:dyDescent="0.3">
      <c r="B170" s="39" t="s">
        <v>16</v>
      </c>
      <c r="C170" s="4">
        <f>SUMIF($B4:$B164,"Шлифовка+полировка",C4:C164)</f>
        <v>0</v>
      </c>
      <c r="D170" s="4">
        <f t="shared" ref="D170:L170" si="2">SUMIF($B4:$B164,"Шлифовка+полировка",D4:D164)</f>
        <v>76</v>
      </c>
      <c r="E170" s="4">
        <f t="shared" si="2"/>
        <v>0</v>
      </c>
      <c r="F170" s="4">
        <f t="shared" si="2"/>
        <v>0</v>
      </c>
      <c r="G170" s="4">
        <f t="shared" si="2"/>
        <v>0</v>
      </c>
      <c r="H170" s="4">
        <f t="shared" si="2"/>
        <v>0</v>
      </c>
      <c r="I170" s="4">
        <f t="shared" si="2"/>
        <v>0</v>
      </c>
      <c r="J170" s="4">
        <f t="shared" si="2"/>
        <v>0</v>
      </c>
      <c r="K170" s="4">
        <f t="shared" si="2"/>
        <v>0</v>
      </c>
      <c r="L170" s="4">
        <f t="shared" si="2"/>
        <v>0</v>
      </c>
    </row>
    <row r="171" spans="1:14" ht="15" thickBot="1" x14ac:dyDescent="0.35">
      <c r="B171" s="40" t="s">
        <v>31</v>
      </c>
      <c r="C171" s="4">
        <f>SUMIF($B5:$B165,"Обработка наплавки",C5:C165)</f>
        <v>0</v>
      </c>
      <c r="D171" s="4">
        <f t="shared" ref="D171:L171" si="3">SUMIF($B5:$B165,"Обработка наплавки",D5:D165)</f>
        <v>22</v>
      </c>
      <c r="E171" s="4">
        <f t="shared" si="3"/>
        <v>0</v>
      </c>
      <c r="F171" s="4">
        <f t="shared" si="3"/>
        <v>0</v>
      </c>
      <c r="G171" s="4">
        <f t="shared" si="3"/>
        <v>0</v>
      </c>
      <c r="H171" s="4">
        <f t="shared" si="3"/>
        <v>0</v>
      </c>
      <c r="I171" s="4">
        <f t="shared" si="3"/>
        <v>0</v>
      </c>
      <c r="J171" s="4">
        <f t="shared" si="3"/>
        <v>0</v>
      </c>
      <c r="K171" s="4">
        <f t="shared" si="3"/>
        <v>0</v>
      </c>
      <c r="L171" s="4">
        <f t="shared" si="3"/>
        <v>0</v>
      </c>
    </row>
    <row r="184" spans="1:13" ht="18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</row>
    <row r="185" spans="1:13" ht="18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</row>
    <row r="186" spans="1:13" ht="18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</row>
    <row r="187" spans="1:13" ht="18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</row>
    <row r="188" spans="1:13" ht="18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</row>
    <row r="189" spans="1:13" ht="18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</row>
    <row r="190" spans="1:13" ht="18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</row>
    <row r="191" spans="1:13" ht="18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</row>
    <row r="192" spans="1:13" ht="18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</row>
    <row r="193" spans="1:13" ht="18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</row>
    <row r="194" spans="1:13" ht="18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</row>
    <row r="195" spans="1:13" ht="18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</row>
    <row r="196" spans="1:13" ht="18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</row>
    <row r="197" spans="1:13" ht="18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</row>
    <row r="198" spans="1:13" ht="18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</row>
    <row r="199" spans="1:13" ht="18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</row>
    <row r="209" spans="1:13" ht="18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</row>
    <row r="210" spans="1:13" ht="18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</row>
    <row r="211" spans="1:13" ht="18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</row>
    <row r="212" spans="1:13" ht="18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</row>
    <row r="213" spans="1:13" ht="18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</row>
    <row r="214" spans="1:13" ht="18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</row>
    <row r="215" spans="1:13" ht="18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</row>
    <row r="216" spans="1:13" ht="18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</row>
    <row r="217" spans="1:13" ht="18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</row>
    <row r="218" spans="1:13" ht="18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</row>
    <row r="219" spans="1:13" ht="18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</row>
    <row r="220" spans="1:13" ht="18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</row>
    <row r="221" spans="1:13" ht="18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</row>
    <row r="222" spans="1:13" ht="18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</row>
    <row r="223" spans="1:13" ht="18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</row>
    <row r="224" spans="1:13" ht="18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</row>
    <row r="225" spans="1:13" ht="18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</row>
    <row r="226" spans="1:13" ht="18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</row>
    <row r="227" spans="1:13" ht="18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</row>
    <row r="228" spans="1:13" ht="18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</row>
    <row r="229" spans="1:13" ht="18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</row>
    <row r="230" spans="1:13" ht="18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</row>
    <row r="231" spans="1:13" ht="18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</row>
    <row r="232" spans="1:13" ht="18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</row>
    <row r="233" spans="1:13" ht="18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</row>
    <row r="234" spans="1:13" ht="18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</row>
    <row r="235" spans="1:13" ht="18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</row>
    <row r="236" spans="1:13" ht="18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</row>
    <row r="237" spans="1:13" ht="18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</row>
    <row r="238" spans="1:13" ht="18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</row>
    <row r="239" spans="1:13" ht="18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</row>
    <row r="240" spans="1:13" ht="18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</row>
    <row r="241" spans="1:13" ht="18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</row>
    <row r="242" spans="1:13" ht="18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</row>
    <row r="243" spans="1:13" ht="18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</row>
    <row r="244" spans="1:13" ht="18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</row>
    <row r="245" spans="1:13" ht="18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</row>
    <row r="246" spans="1:13" ht="18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</row>
    <row r="247" spans="1:13" ht="18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</row>
    <row r="248" spans="1:13" ht="18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</row>
    <row r="249" spans="1:13" ht="18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</row>
    <row r="250" spans="1:13" ht="18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</row>
    <row r="251" spans="1:13" ht="18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</row>
    <row r="252" spans="1:13" ht="18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</row>
    <row r="253" spans="1:13" ht="18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</row>
    <row r="254" spans="1:13" ht="18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</row>
    <row r="255" spans="1:13" ht="18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</row>
    <row r="256" spans="1:13" ht="18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</row>
    <row r="257" spans="1:13" ht="18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</row>
    <row r="258" spans="1:13" ht="18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</row>
    <row r="259" spans="1:13" ht="18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</row>
    <row r="260" spans="1:13" ht="18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</row>
    <row r="261" spans="1:13" ht="18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</row>
    <row r="262" spans="1:13" ht="18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</row>
    <row r="263" spans="1:13" ht="18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</row>
    <row r="264" spans="1:13" ht="18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</row>
    <row r="265" spans="1:13" ht="18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</row>
    <row r="266" spans="1:13" ht="18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</row>
    <row r="267" spans="1:13" ht="18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</row>
    <row r="268" spans="1:13" ht="18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</row>
    <row r="269" spans="1:13" ht="18" x14ac:dyDescent="0.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</row>
    <row r="270" spans="1:13" ht="18" x14ac:dyDescent="0.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</row>
    <row r="271" spans="1:13" ht="18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</row>
    <row r="272" spans="1:13" ht="18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</row>
    <row r="273" spans="1:13" ht="18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</row>
    <row r="274" spans="1:13" ht="18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</row>
    <row r="275" spans="1:13" ht="18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</row>
    <row r="276" spans="1:13" ht="18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</row>
    <row r="277" spans="1:13" ht="18" x14ac:dyDescent="0.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</row>
    <row r="278" spans="1:13" ht="18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</row>
    <row r="279" spans="1:13" ht="18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</row>
    <row r="280" spans="1:13" ht="18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</row>
    <row r="281" spans="1:13" ht="18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</row>
    <row r="282" spans="1:13" ht="18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</row>
    <row r="283" spans="1:13" ht="18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</row>
    <row r="284" spans="1:13" ht="18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</row>
    <row r="285" spans="1:13" ht="18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</row>
    <row r="286" spans="1:13" ht="18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</row>
    <row r="287" spans="1:13" ht="18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</row>
    <row r="288" spans="1:13" ht="18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</row>
    <row r="289" spans="1:13" ht="18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</row>
    <row r="290" spans="1:13" ht="18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</row>
    <row r="291" spans="1:13" ht="18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</row>
    <row r="292" spans="1:13" ht="18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</row>
    <row r="293" spans="1:13" ht="18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</row>
    <row r="294" spans="1:13" ht="18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</row>
    <row r="295" spans="1:13" ht="18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</row>
    <row r="296" spans="1:13" ht="18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</row>
    <row r="297" spans="1:13" ht="18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</row>
    <row r="298" spans="1:13" ht="18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</row>
    <row r="299" spans="1:13" ht="18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</row>
    <row r="300" spans="1:13" ht="18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</row>
    <row r="301" spans="1:13" ht="18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</row>
    <row r="302" spans="1:13" ht="18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</row>
    <row r="303" spans="1:13" ht="18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</row>
    <row r="304" spans="1:13" ht="18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</row>
    <row r="305" spans="1:13" ht="18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</row>
    <row r="306" spans="1:13" ht="18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</row>
    <row r="307" spans="1:13" ht="18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</row>
    <row r="308" spans="1:13" ht="18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</row>
    <row r="309" spans="1:13" ht="18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</row>
    <row r="310" spans="1:13" ht="18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</row>
    <row r="311" spans="1:13" ht="18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</row>
    <row r="312" spans="1:13" ht="18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</row>
    <row r="313" spans="1:13" ht="18" x14ac:dyDescent="0.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</row>
    <row r="314" spans="1:13" ht="18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</row>
    <row r="315" spans="1:13" ht="18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</row>
    <row r="316" spans="1:13" ht="18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</row>
    <row r="317" spans="1:13" ht="18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</row>
    <row r="318" spans="1:13" ht="18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</row>
    <row r="319" spans="1:13" ht="18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</row>
    <row r="320" spans="1:13" ht="18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</row>
    <row r="321" spans="1:13" ht="18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</row>
    <row r="322" spans="1:13" ht="18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</row>
    <row r="323" spans="1:13" ht="18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</row>
    <row r="324" spans="1:13" ht="18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</row>
    <row r="325" spans="1:13" ht="18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</row>
    <row r="326" spans="1:13" ht="18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</row>
    <row r="327" spans="1:13" ht="18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</row>
    <row r="328" spans="1:13" ht="18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</row>
    <row r="329" spans="1:13" ht="18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</row>
    <row r="330" spans="1:13" ht="18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</row>
    <row r="331" spans="1:13" ht="18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</row>
    <row r="332" spans="1:13" ht="18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</row>
    <row r="333" spans="1:13" ht="18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</row>
    <row r="334" spans="1:13" ht="18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</row>
    <row r="335" spans="1:13" ht="18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</row>
    <row r="336" spans="1:13" ht="18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</row>
    <row r="337" spans="1:13" ht="18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</row>
    <row r="338" spans="1:13" ht="18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</row>
    <row r="339" spans="1:13" ht="18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</row>
    <row r="340" spans="1:13" ht="18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</row>
    <row r="341" spans="1:13" ht="18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</row>
    <row r="342" spans="1:13" ht="18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</row>
    <row r="343" spans="1:13" ht="18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</row>
    <row r="344" spans="1:13" ht="18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</row>
    <row r="345" spans="1:13" ht="18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</row>
    <row r="346" spans="1:13" ht="18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</row>
    <row r="347" spans="1:13" ht="18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</row>
    <row r="348" spans="1:13" ht="18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</row>
    <row r="349" spans="1:13" ht="18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</row>
    <row r="350" spans="1:13" ht="18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</row>
    <row r="351" spans="1:13" ht="18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</row>
    <row r="352" spans="1:13" ht="18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</row>
    <row r="353" spans="1:13" ht="18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</row>
    <row r="354" spans="1:13" ht="18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</row>
    <row r="355" spans="1:13" ht="18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</row>
    <row r="356" spans="1:13" ht="18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</row>
    <row r="357" spans="1:13" ht="18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</row>
    <row r="358" spans="1:13" ht="18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</row>
    <row r="359" spans="1:13" ht="18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</row>
    <row r="360" spans="1:13" ht="18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</row>
    <row r="361" spans="1:13" ht="18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</row>
    <row r="362" spans="1:13" ht="18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</row>
    <row r="363" spans="1:13" ht="18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</row>
    <row r="364" spans="1:13" ht="18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</row>
    <row r="365" spans="1:13" ht="18" x14ac:dyDescent="0.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</row>
    <row r="366" spans="1:13" ht="18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</row>
    <row r="367" spans="1:13" ht="18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</row>
    <row r="368" spans="1:13" ht="18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</row>
    <row r="369" spans="1:13" ht="18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</row>
    <row r="370" spans="1:13" ht="18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</row>
    <row r="371" spans="1:13" ht="18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</row>
    <row r="372" spans="1:13" ht="18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</row>
    <row r="373" spans="1:13" ht="18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</row>
    <row r="374" spans="1:13" ht="18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</row>
    <row r="375" spans="1:13" ht="18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</row>
    <row r="376" spans="1:13" ht="18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</row>
    <row r="377" spans="1:13" ht="18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</row>
    <row r="378" spans="1:13" ht="18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</row>
    <row r="379" spans="1:13" ht="18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</row>
    <row r="380" spans="1:13" ht="18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</row>
    <row r="381" spans="1:13" ht="18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</row>
  </sheetData>
  <mergeCells count="179">
    <mergeCell ref="A154:A155"/>
    <mergeCell ref="B154:B155"/>
    <mergeCell ref="C154:L154"/>
    <mergeCell ref="M154:M155"/>
    <mergeCell ref="A156:A162"/>
    <mergeCell ref="B160:B161"/>
    <mergeCell ref="C148:L148"/>
    <mergeCell ref="C160:L160"/>
    <mergeCell ref="C161:L161"/>
    <mergeCell ref="A141:A142"/>
    <mergeCell ref="B141:B142"/>
    <mergeCell ref="C141:L141"/>
    <mergeCell ref="M141:M142"/>
    <mergeCell ref="A143:A149"/>
    <mergeCell ref="B147:B148"/>
    <mergeCell ref="C147:L147"/>
    <mergeCell ref="A132:A133"/>
    <mergeCell ref="B132:B133"/>
    <mergeCell ref="C132:L132"/>
    <mergeCell ref="M132:M133"/>
    <mergeCell ref="A134:A140"/>
    <mergeCell ref="B138:B139"/>
    <mergeCell ref="C138:L138"/>
    <mergeCell ref="C139:L139"/>
    <mergeCell ref="A112:A118"/>
    <mergeCell ref="B116:B117"/>
    <mergeCell ref="C116:L116"/>
    <mergeCell ref="C117:L117"/>
    <mergeCell ref="A123:A124"/>
    <mergeCell ref="B123:B124"/>
    <mergeCell ref="C123:L123"/>
    <mergeCell ref="M123:M124"/>
    <mergeCell ref="A125:A131"/>
    <mergeCell ref="B129:B130"/>
    <mergeCell ref="C129:L129"/>
    <mergeCell ref="C130:L130"/>
    <mergeCell ref="A101:A102"/>
    <mergeCell ref="B101:B102"/>
    <mergeCell ref="C101:L101"/>
    <mergeCell ref="M101:M102"/>
    <mergeCell ref="A103:A109"/>
    <mergeCell ref="B107:B108"/>
    <mergeCell ref="C107:L107"/>
    <mergeCell ref="C108:L108"/>
    <mergeCell ref="A110:A111"/>
    <mergeCell ref="B110:B111"/>
    <mergeCell ref="C110:L110"/>
    <mergeCell ref="M110:M111"/>
    <mergeCell ref="A81:A87"/>
    <mergeCell ref="B85:B86"/>
    <mergeCell ref="C85:L85"/>
    <mergeCell ref="C86:L86"/>
    <mergeCell ref="A92:A93"/>
    <mergeCell ref="B92:B93"/>
    <mergeCell ref="C92:L92"/>
    <mergeCell ref="M92:M93"/>
    <mergeCell ref="A94:A100"/>
    <mergeCell ref="B98:B99"/>
    <mergeCell ref="C98:L98"/>
    <mergeCell ref="C99:L99"/>
    <mergeCell ref="A70:A71"/>
    <mergeCell ref="B70:B71"/>
    <mergeCell ref="C70:L70"/>
    <mergeCell ref="M70:M71"/>
    <mergeCell ref="A72:A78"/>
    <mergeCell ref="B76:B77"/>
    <mergeCell ref="C76:L76"/>
    <mergeCell ref="C77:L77"/>
    <mergeCell ref="A79:A80"/>
    <mergeCell ref="B79:B80"/>
    <mergeCell ref="C79:L79"/>
    <mergeCell ref="M79:M80"/>
    <mergeCell ref="A51:A57"/>
    <mergeCell ref="B55:B56"/>
    <mergeCell ref="C55:L55"/>
    <mergeCell ref="C56:L56"/>
    <mergeCell ref="A61:A62"/>
    <mergeCell ref="B61:B62"/>
    <mergeCell ref="C61:L61"/>
    <mergeCell ref="M61:M62"/>
    <mergeCell ref="A63:A69"/>
    <mergeCell ref="B67:B68"/>
    <mergeCell ref="C67:L67"/>
    <mergeCell ref="C68:L68"/>
    <mergeCell ref="A40:A41"/>
    <mergeCell ref="B40:B41"/>
    <mergeCell ref="C40:L40"/>
    <mergeCell ref="M40:M41"/>
    <mergeCell ref="A42:A48"/>
    <mergeCell ref="B46:B47"/>
    <mergeCell ref="C46:L46"/>
    <mergeCell ref="C47:L47"/>
    <mergeCell ref="A49:A50"/>
    <mergeCell ref="B49:B50"/>
    <mergeCell ref="C49:L49"/>
    <mergeCell ref="M49:M50"/>
    <mergeCell ref="A23:A29"/>
    <mergeCell ref="B27:B28"/>
    <mergeCell ref="C27:L27"/>
    <mergeCell ref="C28:L28"/>
    <mergeCell ref="A31:A32"/>
    <mergeCell ref="B31:B32"/>
    <mergeCell ref="C31:L31"/>
    <mergeCell ref="M31:M32"/>
    <mergeCell ref="A33:A39"/>
    <mergeCell ref="B37:B38"/>
    <mergeCell ref="C37:L37"/>
    <mergeCell ref="C38:L38"/>
    <mergeCell ref="A12:A13"/>
    <mergeCell ref="B12:B13"/>
    <mergeCell ref="C12:L12"/>
    <mergeCell ref="M12:M13"/>
    <mergeCell ref="A14:A20"/>
    <mergeCell ref="B18:B19"/>
    <mergeCell ref="C18:L18"/>
    <mergeCell ref="C19:L19"/>
    <mergeCell ref="A21:A22"/>
    <mergeCell ref="B21:B22"/>
    <mergeCell ref="C21:L21"/>
    <mergeCell ref="M21:M22"/>
    <mergeCell ref="A1:M1"/>
    <mergeCell ref="A3:A4"/>
    <mergeCell ref="B3:B4"/>
    <mergeCell ref="C3:L3"/>
    <mergeCell ref="M3:M4"/>
    <mergeCell ref="A5:A11"/>
    <mergeCell ref="B9:B10"/>
    <mergeCell ref="C9:L9"/>
    <mergeCell ref="C10:L10"/>
    <mergeCell ref="N3:N4"/>
    <mergeCell ref="N5:N11"/>
    <mergeCell ref="M9:M11"/>
    <mergeCell ref="N12:N13"/>
    <mergeCell ref="N14:N20"/>
    <mergeCell ref="M18:M20"/>
    <mergeCell ref="N21:N22"/>
    <mergeCell ref="N23:N29"/>
    <mergeCell ref="M27:M29"/>
    <mergeCell ref="N31:N32"/>
    <mergeCell ref="N33:N39"/>
    <mergeCell ref="M37:M39"/>
    <mergeCell ref="N40:N41"/>
    <mergeCell ref="N42:N48"/>
    <mergeCell ref="M46:M48"/>
    <mergeCell ref="N49:N50"/>
    <mergeCell ref="N51:N57"/>
    <mergeCell ref="M55:M57"/>
    <mergeCell ref="N61:N62"/>
    <mergeCell ref="N63:N69"/>
    <mergeCell ref="M67:M69"/>
    <mergeCell ref="N70:N71"/>
    <mergeCell ref="N72:N78"/>
    <mergeCell ref="M76:M78"/>
    <mergeCell ref="N79:N80"/>
    <mergeCell ref="N81:N87"/>
    <mergeCell ref="M85:M87"/>
    <mergeCell ref="N92:N93"/>
    <mergeCell ref="N94:N100"/>
    <mergeCell ref="M98:M100"/>
    <mergeCell ref="N101:N102"/>
    <mergeCell ref="N103:N109"/>
    <mergeCell ref="M107:M109"/>
    <mergeCell ref="N110:N111"/>
    <mergeCell ref="N112:N118"/>
    <mergeCell ref="M116:M118"/>
    <mergeCell ref="N154:N155"/>
    <mergeCell ref="N156:N162"/>
    <mergeCell ref="M160:M162"/>
    <mergeCell ref="B166:B167"/>
    <mergeCell ref="C166:L166"/>
    <mergeCell ref="N123:N124"/>
    <mergeCell ref="N125:N131"/>
    <mergeCell ref="M129:M131"/>
    <mergeCell ref="N132:N133"/>
    <mergeCell ref="N134:N140"/>
    <mergeCell ref="M138:M140"/>
    <mergeCell ref="N141:N142"/>
    <mergeCell ref="N143:N149"/>
    <mergeCell ref="M147:M14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87" orientation="landscape" r:id="rId1"/>
  <rowBreaks count="5" manualBreakCount="5">
    <brk id="30" max="16383" man="1"/>
    <brk id="60" max="16383" man="1"/>
    <brk id="91" max="16383" man="1"/>
    <brk id="122" max="12" man="1"/>
    <brk id="15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1"/>
  <sheetViews>
    <sheetView view="pageBreakPreview" topLeftCell="A154" zoomScale="110" zoomScaleNormal="110" zoomScaleSheetLayoutView="110" workbookViewId="0">
      <selection activeCell="E4" sqref="E4"/>
    </sheetView>
  </sheetViews>
  <sheetFormatPr defaultColWidth="9.109375" defaultRowHeight="14.4" x14ac:dyDescent="0.3"/>
  <cols>
    <col min="1" max="1" width="9" style="2" customWidth="1"/>
    <col min="2" max="2" width="31.5546875" style="2" customWidth="1"/>
    <col min="3" max="3" width="10.6640625" style="2" customWidth="1"/>
    <col min="4" max="4" width="10.109375" style="2" customWidth="1"/>
    <col min="5" max="5" width="10.5546875" style="2" customWidth="1"/>
    <col min="6" max="7" width="10.88671875" style="2" customWidth="1"/>
    <col min="8" max="8" width="10.109375" style="2" customWidth="1"/>
    <col min="9" max="9" width="11.109375" style="2" customWidth="1"/>
    <col min="10" max="16384" width="9.109375" style="2"/>
  </cols>
  <sheetData>
    <row r="1" spans="1:14" ht="23.4" x14ac:dyDescent="0.4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16"/>
    </row>
    <row r="2" spans="1:14" ht="18.600000000000001" thickBot="1" x14ac:dyDescent="0.4">
      <c r="A2" s="3" t="s">
        <v>55</v>
      </c>
      <c r="F2" s="14"/>
      <c r="G2" s="14"/>
      <c r="H2" s="15"/>
      <c r="I2" s="14"/>
      <c r="J2" s="15"/>
    </row>
    <row r="3" spans="1:14" s="1" customFormat="1" ht="18.75" customHeight="1" x14ac:dyDescent="0.35">
      <c r="A3" s="95" t="s">
        <v>1</v>
      </c>
      <c r="B3" s="56" t="s">
        <v>2</v>
      </c>
      <c r="C3" s="58" t="s">
        <v>3</v>
      </c>
      <c r="D3" s="59"/>
      <c r="E3" s="59"/>
      <c r="F3" s="59"/>
      <c r="G3" s="59"/>
      <c r="H3" s="59"/>
      <c r="I3" s="59"/>
      <c r="J3" s="59"/>
      <c r="K3" s="59"/>
      <c r="L3" s="59"/>
      <c r="M3" s="111" t="s">
        <v>4</v>
      </c>
      <c r="N3" s="61" t="s">
        <v>35</v>
      </c>
    </row>
    <row r="4" spans="1:14" s="1" customFormat="1" ht="72" x14ac:dyDescent="0.3">
      <c r="A4" s="96"/>
      <c r="B4" s="57"/>
      <c r="C4" s="7" t="s">
        <v>19</v>
      </c>
      <c r="D4" s="7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31" t="s">
        <v>13</v>
      </c>
      <c r="M4" s="112"/>
      <c r="N4" s="62"/>
    </row>
    <row r="5" spans="1:14" s="1" customFormat="1" ht="15" customHeight="1" x14ac:dyDescent="0.3">
      <c r="A5" s="108">
        <v>41214</v>
      </c>
      <c r="B5" s="20" t="s">
        <v>14</v>
      </c>
      <c r="C5" s="4"/>
      <c r="D5" s="4"/>
      <c r="E5" s="4"/>
      <c r="F5" s="4"/>
      <c r="G5" s="4"/>
      <c r="H5" s="4"/>
      <c r="I5" s="4"/>
      <c r="J5" s="4"/>
      <c r="K5" s="4"/>
      <c r="L5" s="31"/>
      <c r="M5" s="36">
        <f>C5*1+D5*5+E5*1+F5*1.5+G5*1.5+H5*0.5+I5*2.5+J5*5+K5*1.5+L5*2</f>
        <v>0</v>
      </c>
      <c r="N5" s="62">
        <f>SUM(M5:M11)</f>
        <v>0</v>
      </c>
    </row>
    <row r="6" spans="1:14" s="1" customFormat="1" x14ac:dyDescent="0.3">
      <c r="A6" s="109"/>
      <c r="B6" s="21" t="s">
        <v>15</v>
      </c>
      <c r="C6" s="23"/>
      <c r="D6" s="23"/>
      <c r="E6" s="23"/>
      <c r="F6" s="23"/>
      <c r="G6" s="23"/>
      <c r="H6" s="23"/>
      <c r="I6" s="23"/>
      <c r="J6" s="23"/>
      <c r="K6" s="23"/>
      <c r="L6" s="24"/>
      <c r="M6" s="36">
        <f>C6*2+D6*5+E6*0+F6*0+G6*4+H6*0+I6*0+J6*0+K6*0+L6*0</f>
        <v>0</v>
      </c>
      <c r="N6" s="62"/>
    </row>
    <row r="7" spans="1:14" s="1" customFormat="1" x14ac:dyDescent="0.3">
      <c r="A7" s="109"/>
      <c r="B7" s="22" t="s">
        <v>16</v>
      </c>
      <c r="C7" s="9"/>
      <c r="D7" s="9"/>
      <c r="E7" s="17"/>
      <c r="F7" s="9"/>
      <c r="G7" s="9"/>
      <c r="H7" s="9"/>
      <c r="I7" s="9"/>
      <c r="J7" s="9"/>
      <c r="K7" s="9"/>
      <c r="L7" s="19"/>
      <c r="M7" s="36">
        <f>C7*3+D7*5+E7*0+F7*0+G7*8+H7*0+I7*0+J7*0+K7*0+L7*0</f>
        <v>0</v>
      </c>
      <c r="N7" s="62"/>
    </row>
    <row r="8" spans="1:14" s="1" customFormat="1" ht="17.25" customHeight="1" x14ac:dyDescent="0.3">
      <c r="A8" s="109"/>
      <c r="B8" s="20" t="s">
        <v>31</v>
      </c>
      <c r="C8" s="4"/>
      <c r="D8" s="4"/>
      <c r="E8" s="4"/>
      <c r="F8" s="4"/>
      <c r="G8" s="4"/>
      <c r="H8" s="4"/>
      <c r="I8" s="4"/>
      <c r="J8" s="4"/>
      <c r="K8" s="32"/>
      <c r="L8" s="31"/>
      <c r="M8" s="36">
        <f>C8*0+D8*14+E8*0+F8*0+G8*10+H8*0+I8*0+J8*0+K8*0+L8*0</f>
        <v>0</v>
      </c>
      <c r="N8" s="62"/>
    </row>
    <row r="9" spans="1:14" s="1" customFormat="1" x14ac:dyDescent="0.3">
      <c r="A9" s="109"/>
      <c r="B9" s="100" t="s">
        <v>17</v>
      </c>
      <c r="C9" s="102"/>
      <c r="D9" s="103"/>
      <c r="E9" s="103"/>
      <c r="F9" s="103"/>
      <c r="G9" s="103"/>
      <c r="H9" s="103"/>
      <c r="I9" s="103"/>
      <c r="J9" s="103"/>
      <c r="K9" s="103"/>
      <c r="L9" s="104"/>
      <c r="M9" s="92"/>
      <c r="N9" s="62"/>
    </row>
    <row r="10" spans="1:14" s="1" customFormat="1" x14ac:dyDescent="0.3">
      <c r="A10" s="109"/>
      <c r="B10" s="101"/>
      <c r="C10" s="105"/>
      <c r="D10" s="106"/>
      <c r="E10" s="106"/>
      <c r="F10" s="106"/>
      <c r="G10" s="106"/>
      <c r="H10" s="106"/>
      <c r="I10" s="106"/>
      <c r="J10" s="106"/>
      <c r="K10" s="106"/>
      <c r="L10" s="107"/>
      <c r="M10" s="93"/>
      <c r="N10" s="62"/>
    </row>
    <row r="11" spans="1:14" s="1" customFormat="1" ht="15" thickBot="1" x14ac:dyDescent="0.35">
      <c r="A11" s="110"/>
      <c r="B11" s="12" t="s">
        <v>18</v>
      </c>
      <c r="C11" s="33"/>
      <c r="D11" s="34"/>
      <c r="E11" s="34"/>
      <c r="F11" s="34"/>
      <c r="G11" s="34"/>
      <c r="H11" s="34"/>
      <c r="I11" s="34"/>
      <c r="J11" s="34"/>
      <c r="K11" s="34"/>
      <c r="L11" s="34"/>
      <c r="M11" s="94"/>
      <c r="N11" s="86"/>
    </row>
    <row r="12" spans="1:14" s="1" customFormat="1" ht="15" customHeight="1" x14ac:dyDescent="0.35">
      <c r="A12" s="95" t="s">
        <v>1</v>
      </c>
      <c r="B12" s="56" t="s">
        <v>2</v>
      </c>
      <c r="C12" s="58" t="s">
        <v>3</v>
      </c>
      <c r="D12" s="59"/>
      <c r="E12" s="59"/>
      <c r="F12" s="59"/>
      <c r="G12" s="59"/>
      <c r="H12" s="59"/>
      <c r="I12" s="59"/>
      <c r="J12" s="59"/>
      <c r="K12" s="59"/>
      <c r="L12" s="59"/>
      <c r="M12" s="90" t="s">
        <v>4</v>
      </c>
      <c r="N12" s="61" t="s">
        <v>35</v>
      </c>
    </row>
    <row r="13" spans="1:14" ht="74.25" customHeight="1" x14ac:dyDescent="0.3">
      <c r="A13" s="96"/>
      <c r="B13" s="57"/>
      <c r="C13" s="7" t="s">
        <v>19</v>
      </c>
      <c r="D13" s="7" t="s">
        <v>5</v>
      </c>
      <c r="E13" s="4" t="s">
        <v>6</v>
      </c>
      <c r="F13" s="4" t="s">
        <v>7</v>
      </c>
      <c r="G13" s="4" t="s">
        <v>8</v>
      </c>
      <c r="H13" s="4" t="s">
        <v>9</v>
      </c>
      <c r="I13" s="4" t="s">
        <v>10</v>
      </c>
      <c r="J13" s="4" t="s">
        <v>11</v>
      </c>
      <c r="K13" s="4" t="s">
        <v>12</v>
      </c>
      <c r="L13" s="31" t="s">
        <v>13</v>
      </c>
      <c r="M13" s="91"/>
      <c r="N13" s="62"/>
    </row>
    <row r="14" spans="1:14" ht="15" customHeight="1" x14ac:dyDescent="0.3">
      <c r="A14" s="108">
        <v>41217</v>
      </c>
      <c r="B14" s="20" t="s">
        <v>14</v>
      </c>
      <c r="C14" s="4"/>
      <c r="D14" s="4"/>
      <c r="E14" s="4"/>
      <c r="F14" s="4"/>
      <c r="G14" s="4"/>
      <c r="H14" s="4"/>
      <c r="I14" s="4"/>
      <c r="J14" s="4"/>
      <c r="K14" s="4"/>
      <c r="L14" s="31"/>
      <c r="M14" s="35">
        <f>C14*1+D14*5+E14*1+F14*1.5+G14*1.5+H14*0.5+I14*2.5+J14*5+K14*1.5+L14*2</f>
        <v>0</v>
      </c>
      <c r="N14" s="62">
        <f>SUM(M14:M20)</f>
        <v>0</v>
      </c>
    </row>
    <row r="15" spans="1:14" ht="15" customHeight="1" x14ac:dyDescent="0.3">
      <c r="A15" s="109"/>
      <c r="B15" s="21" t="s">
        <v>15</v>
      </c>
      <c r="C15" s="23"/>
      <c r="D15" s="23"/>
      <c r="E15" s="23"/>
      <c r="F15" s="23"/>
      <c r="G15" s="23"/>
      <c r="H15" s="23"/>
      <c r="I15" s="23"/>
      <c r="J15" s="23"/>
      <c r="K15" s="23"/>
      <c r="L15" s="24"/>
      <c r="M15" s="35">
        <f>C15*2+D15*5+E15*0+F15*0+G15*4+H15*0+I15*0+J15*0+K15*0+L15*0</f>
        <v>0</v>
      </c>
      <c r="N15" s="62"/>
    </row>
    <row r="16" spans="1:14" ht="15" customHeight="1" x14ac:dyDescent="0.3">
      <c r="A16" s="109"/>
      <c r="B16" s="22" t="s">
        <v>16</v>
      </c>
      <c r="C16" s="9"/>
      <c r="D16" s="9"/>
      <c r="E16" s="17"/>
      <c r="F16" s="9"/>
      <c r="G16" s="9"/>
      <c r="H16" s="9"/>
      <c r="I16" s="9"/>
      <c r="J16" s="9"/>
      <c r="K16" s="9"/>
      <c r="L16" s="19"/>
      <c r="M16" s="35">
        <f>C16*3+D16*5+E16*0+F16*0+G16*8+H16*0+I16*0+J16*0+K16*0+L16*0</f>
        <v>0</v>
      </c>
      <c r="N16" s="62"/>
    </row>
    <row r="17" spans="1:14" x14ac:dyDescent="0.3">
      <c r="A17" s="109"/>
      <c r="B17" s="20" t="s">
        <v>31</v>
      </c>
      <c r="C17" s="4"/>
      <c r="D17" s="4"/>
      <c r="E17" s="4"/>
      <c r="F17" s="4"/>
      <c r="G17" s="4"/>
      <c r="H17" s="4"/>
      <c r="I17" s="4"/>
      <c r="J17" s="4"/>
      <c r="K17" s="32"/>
      <c r="L17" s="31"/>
      <c r="M17" s="35">
        <f>C17*0+D17*14+E17*0+F17*0+G17*10+H17*0+I17*0+J17*0+K17*0+L17*0</f>
        <v>0</v>
      </c>
      <c r="N17" s="62"/>
    </row>
    <row r="18" spans="1:14" x14ac:dyDescent="0.3">
      <c r="A18" s="109"/>
      <c r="B18" s="100" t="s">
        <v>17</v>
      </c>
      <c r="C18" s="102"/>
      <c r="D18" s="103"/>
      <c r="E18" s="103"/>
      <c r="F18" s="103"/>
      <c r="G18" s="103"/>
      <c r="H18" s="103"/>
      <c r="I18" s="103"/>
      <c r="J18" s="103"/>
      <c r="K18" s="103"/>
      <c r="L18" s="104"/>
      <c r="M18" s="87"/>
      <c r="N18" s="62"/>
    </row>
    <row r="19" spans="1:14" x14ac:dyDescent="0.3">
      <c r="A19" s="109"/>
      <c r="B19" s="101"/>
      <c r="C19" s="105"/>
      <c r="D19" s="106"/>
      <c r="E19" s="106"/>
      <c r="F19" s="106"/>
      <c r="G19" s="106"/>
      <c r="H19" s="106"/>
      <c r="I19" s="106"/>
      <c r="J19" s="106"/>
      <c r="K19" s="106"/>
      <c r="L19" s="107"/>
      <c r="M19" s="88"/>
      <c r="N19" s="62"/>
    </row>
    <row r="20" spans="1:14" ht="15" thickBot="1" x14ac:dyDescent="0.35">
      <c r="A20" s="110"/>
      <c r="B20" s="12" t="s">
        <v>18</v>
      </c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89"/>
      <c r="N20" s="86"/>
    </row>
    <row r="21" spans="1:14" ht="18.75" customHeight="1" x14ac:dyDescent="0.35">
      <c r="A21" s="95" t="s">
        <v>1</v>
      </c>
      <c r="B21" s="56" t="s">
        <v>2</v>
      </c>
      <c r="C21" s="58" t="s">
        <v>3</v>
      </c>
      <c r="D21" s="59"/>
      <c r="E21" s="59"/>
      <c r="F21" s="59"/>
      <c r="G21" s="59"/>
      <c r="H21" s="59"/>
      <c r="I21" s="59"/>
      <c r="J21" s="59"/>
      <c r="K21" s="59"/>
      <c r="L21" s="59"/>
      <c r="M21" s="90" t="s">
        <v>4</v>
      </c>
      <c r="N21" s="61" t="s">
        <v>35</v>
      </c>
    </row>
    <row r="22" spans="1:14" ht="72" x14ac:dyDescent="0.3">
      <c r="A22" s="96"/>
      <c r="B22" s="57"/>
      <c r="C22" s="7" t="s">
        <v>19</v>
      </c>
      <c r="D22" s="7" t="s">
        <v>5</v>
      </c>
      <c r="E22" s="4" t="s">
        <v>6</v>
      </c>
      <c r="F22" s="4" t="s">
        <v>7</v>
      </c>
      <c r="G22" s="4" t="s">
        <v>8</v>
      </c>
      <c r="H22" s="4" t="s">
        <v>9</v>
      </c>
      <c r="I22" s="4" t="s">
        <v>10</v>
      </c>
      <c r="J22" s="4" t="s">
        <v>11</v>
      </c>
      <c r="K22" s="4" t="s">
        <v>12</v>
      </c>
      <c r="L22" s="31" t="s">
        <v>13</v>
      </c>
      <c r="M22" s="91"/>
      <c r="N22" s="62"/>
    </row>
    <row r="23" spans="1:14" ht="15" customHeight="1" x14ac:dyDescent="0.3">
      <c r="A23" s="97">
        <v>41218</v>
      </c>
      <c r="B23" s="20" t="s">
        <v>14</v>
      </c>
      <c r="C23" s="4"/>
      <c r="D23" s="4"/>
      <c r="E23" s="4"/>
      <c r="F23" s="4"/>
      <c r="G23" s="4"/>
      <c r="H23" s="4"/>
      <c r="I23" s="4"/>
      <c r="J23" s="4"/>
      <c r="K23" s="4"/>
      <c r="L23" s="31"/>
      <c r="M23" s="35">
        <f>C23*1+D23*5+E23*1+F23*1.5+G23*1.5+H23*0.5+I23*2.5+J23*5+K23*1.5+L23*2</f>
        <v>0</v>
      </c>
      <c r="N23" s="62">
        <f>SUM(M23:M29)</f>
        <v>0</v>
      </c>
    </row>
    <row r="24" spans="1:14" x14ac:dyDescent="0.3">
      <c r="A24" s="98"/>
      <c r="B24" s="21" t="s">
        <v>15</v>
      </c>
      <c r="C24" s="23"/>
      <c r="D24" s="23"/>
      <c r="E24" s="23"/>
      <c r="F24" s="23"/>
      <c r="G24" s="23"/>
      <c r="H24" s="23"/>
      <c r="I24" s="23"/>
      <c r="J24" s="23"/>
      <c r="K24" s="23"/>
      <c r="L24" s="24"/>
      <c r="M24" s="35">
        <f>C24*2+D24*5+E24*0+F24*0+G24*4+H24*0+I24*0+J24*0+K24*0+L24*0</f>
        <v>0</v>
      </c>
      <c r="N24" s="62"/>
    </row>
    <row r="25" spans="1:14" x14ac:dyDescent="0.3">
      <c r="A25" s="98"/>
      <c r="B25" s="22" t="s">
        <v>16</v>
      </c>
      <c r="C25" s="9"/>
      <c r="D25" s="9"/>
      <c r="E25" s="17"/>
      <c r="F25" s="9"/>
      <c r="G25" s="9"/>
      <c r="H25" s="9"/>
      <c r="I25" s="9"/>
      <c r="J25" s="9"/>
      <c r="K25" s="9"/>
      <c r="L25" s="19"/>
      <c r="M25" s="35">
        <f>C25*3+D25*5+E25*0+F25*0+G25*8+H25*0+I25*0+J25*0+K25*0+L25*0</f>
        <v>0</v>
      </c>
      <c r="N25" s="62"/>
    </row>
    <row r="26" spans="1:14" x14ac:dyDescent="0.3">
      <c r="A26" s="98"/>
      <c r="B26" s="20" t="s">
        <v>31</v>
      </c>
      <c r="C26" s="4"/>
      <c r="D26" s="4"/>
      <c r="E26" s="4"/>
      <c r="F26" s="4"/>
      <c r="G26" s="4"/>
      <c r="H26" s="4"/>
      <c r="I26" s="4"/>
      <c r="J26" s="4"/>
      <c r="K26" s="32"/>
      <c r="L26" s="31"/>
      <c r="M26" s="35">
        <f>C26*0+D26*14+E26*0+F26*0+G26*10+H26*0+I26*0+J26*0+K26*0+L26*0</f>
        <v>0</v>
      </c>
      <c r="N26" s="62"/>
    </row>
    <row r="27" spans="1:14" x14ac:dyDescent="0.3">
      <c r="A27" s="98"/>
      <c r="B27" s="100" t="s">
        <v>17</v>
      </c>
      <c r="C27" s="102"/>
      <c r="D27" s="103"/>
      <c r="E27" s="103"/>
      <c r="F27" s="103"/>
      <c r="G27" s="103"/>
      <c r="H27" s="103"/>
      <c r="I27" s="103"/>
      <c r="J27" s="103"/>
      <c r="K27" s="103"/>
      <c r="L27" s="104"/>
      <c r="M27" s="87"/>
      <c r="N27" s="62"/>
    </row>
    <row r="28" spans="1:14" x14ac:dyDescent="0.3">
      <c r="A28" s="98"/>
      <c r="B28" s="101"/>
      <c r="C28" s="105"/>
      <c r="D28" s="106"/>
      <c r="E28" s="106"/>
      <c r="F28" s="106"/>
      <c r="G28" s="106"/>
      <c r="H28" s="106"/>
      <c r="I28" s="106"/>
      <c r="J28" s="106"/>
      <c r="K28" s="106"/>
      <c r="L28" s="107"/>
      <c r="M28" s="88"/>
      <c r="N28" s="62"/>
    </row>
    <row r="29" spans="1:14" ht="15" thickBot="1" x14ac:dyDescent="0.35">
      <c r="A29" s="99"/>
      <c r="B29" s="12" t="s">
        <v>18</v>
      </c>
      <c r="C29" s="33"/>
      <c r="D29" s="34"/>
      <c r="E29" s="34"/>
      <c r="F29" s="34"/>
      <c r="G29" s="34"/>
      <c r="H29" s="34"/>
      <c r="I29" s="34"/>
      <c r="J29" s="34"/>
      <c r="K29" s="34"/>
      <c r="L29" s="34"/>
      <c r="M29" s="89"/>
      <c r="N29" s="86"/>
    </row>
    <row r="30" spans="1:14" ht="18.600000000000001" thickBot="1" x14ac:dyDescent="0.3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4" ht="18.75" customHeight="1" x14ac:dyDescent="0.35">
      <c r="A31" s="95" t="s">
        <v>1</v>
      </c>
      <c r="B31" s="56" t="s">
        <v>2</v>
      </c>
      <c r="C31" s="58" t="s">
        <v>3</v>
      </c>
      <c r="D31" s="59"/>
      <c r="E31" s="59"/>
      <c r="F31" s="59"/>
      <c r="G31" s="59"/>
      <c r="H31" s="59"/>
      <c r="I31" s="59"/>
      <c r="J31" s="59"/>
      <c r="K31" s="59"/>
      <c r="L31" s="59"/>
      <c r="M31" s="90" t="s">
        <v>4</v>
      </c>
      <c r="N31" s="61" t="s">
        <v>35</v>
      </c>
    </row>
    <row r="32" spans="1:14" ht="72" x14ac:dyDescent="0.3">
      <c r="A32" s="96"/>
      <c r="B32" s="57"/>
      <c r="C32" s="7" t="s">
        <v>19</v>
      </c>
      <c r="D32" s="7" t="s">
        <v>5</v>
      </c>
      <c r="E32" s="4" t="s">
        <v>6</v>
      </c>
      <c r="F32" s="4" t="s">
        <v>7</v>
      </c>
      <c r="G32" s="4" t="s">
        <v>8</v>
      </c>
      <c r="H32" s="4" t="s">
        <v>9</v>
      </c>
      <c r="I32" s="4" t="s">
        <v>10</v>
      </c>
      <c r="J32" s="4" t="s">
        <v>11</v>
      </c>
      <c r="K32" s="4" t="s">
        <v>12</v>
      </c>
      <c r="L32" s="31" t="s">
        <v>13</v>
      </c>
      <c r="M32" s="91"/>
      <c r="N32" s="62"/>
    </row>
    <row r="33" spans="1:14" ht="15" customHeight="1" x14ac:dyDescent="0.3">
      <c r="A33" s="108">
        <v>41221</v>
      </c>
      <c r="B33" s="20" t="s">
        <v>14</v>
      </c>
      <c r="C33" s="4"/>
      <c r="D33" s="4"/>
      <c r="E33" s="4"/>
      <c r="F33" s="4"/>
      <c r="G33" s="4"/>
      <c r="H33" s="4"/>
      <c r="I33" s="4"/>
      <c r="J33" s="4"/>
      <c r="K33" s="4"/>
      <c r="L33" s="31"/>
      <c r="M33" s="35">
        <f>C33*1+D33*5+E33*1+F33*1.5+G33*1.5+H33*0.5+I33*2.5+J33*5+K33*1.5+L33*2</f>
        <v>0</v>
      </c>
      <c r="N33" s="62">
        <f>SUM(M33:M39)</f>
        <v>0</v>
      </c>
    </row>
    <row r="34" spans="1:14" x14ac:dyDescent="0.3">
      <c r="A34" s="109"/>
      <c r="B34" s="21" t="s">
        <v>15</v>
      </c>
      <c r="C34" s="23"/>
      <c r="D34" s="23"/>
      <c r="E34" s="23"/>
      <c r="F34" s="23"/>
      <c r="G34" s="23"/>
      <c r="H34" s="23"/>
      <c r="I34" s="23"/>
      <c r="J34" s="23"/>
      <c r="K34" s="23"/>
      <c r="L34" s="24"/>
      <c r="M34" s="35">
        <f>C34*2+D34*5+E34*0+F34*0+G34*4+H34*0+I34*0+J34*0+K34*0+L34*0</f>
        <v>0</v>
      </c>
      <c r="N34" s="62"/>
    </row>
    <row r="35" spans="1:14" x14ac:dyDescent="0.3">
      <c r="A35" s="109"/>
      <c r="B35" s="22" t="s">
        <v>16</v>
      </c>
      <c r="C35" s="9"/>
      <c r="D35" s="9"/>
      <c r="E35" s="17"/>
      <c r="F35" s="9"/>
      <c r="G35" s="9"/>
      <c r="H35" s="9"/>
      <c r="I35" s="9"/>
      <c r="J35" s="9"/>
      <c r="K35" s="9"/>
      <c r="L35" s="19"/>
      <c r="M35" s="35">
        <f>C35*3+D35*5+E35*0+F35*0+G35*8+H35*0+I35*0+J35*0+K35*0+L35*0</f>
        <v>0</v>
      </c>
      <c r="N35" s="62"/>
    </row>
    <row r="36" spans="1:14" x14ac:dyDescent="0.3">
      <c r="A36" s="109"/>
      <c r="B36" s="20" t="s">
        <v>31</v>
      </c>
      <c r="C36" s="4"/>
      <c r="D36" s="4"/>
      <c r="E36" s="4"/>
      <c r="F36" s="4"/>
      <c r="G36" s="4"/>
      <c r="H36" s="4"/>
      <c r="I36" s="4"/>
      <c r="J36" s="4"/>
      <c r="K36" s="32"/>
      <c r="L36" s="31"/>
      <c r="M36" s="35">
        <f>C36*0+D36*14+E36*0+F36*0+G36*10+H36*0+I36*0+J36*0+K36*0+L36*0</f>
        <v>0</v>
      </c>
      <c r="N36" s="62"/>
    </row>
    <row r="37" spans="1:14" x14ac:dyDescent="0.3">
      <c r="A37" s="109"/>
      <c r="B37" s="100" t="s">
        <v>17</v>
      </c>
      <c r="C37" s="102"/>
      <c r="D37" s="103"/>
      <c r="E37" s="103"/>
      <c r="F37" s="103"/>
      <c r="G37" s="103"/>
      <c r="H37" s="103"/>
      <c r="I37" s="103"/>
      <c r="J37" s="103"/>
      <c r="K37" s="103"/>
      <c r="L37" s="104"/>
      <c r="M37" s="87"/>
      <c r="N37" s="62"/>
    </row>
    <row r="38" spans="1:14" x14ac:dyDescent="0.3">
      <c r="A38" s="109"/>
      <c r="B38" s="101"/>
      <c r="C38" s="105"/>
      <c r="D38" s="106"/>
      <c r="E38" s="106"/>
      <c r="F38" s="106"/>
      <c r="G38" s="106"/>
      <c r="H38" s="106"/>
      <c r="I38" s="106"/>
      <c r="J38" s="106"/>
      <c r="K38" s="106"/>
      <c r="L38" s="107"/>
      <c r="M38" s="88"/>
      <c r="N38" s="62"/>
    </row>
    <row r="39" spans="1:14" ht="15" thickBot="1" x14ac:dyDescent="0.35">
      <c r="A39" s="110"/>
      <c r="B39" s="12" t="s">
        <v>18</v>
      </c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89"/>
      <c r="N39" s="86"/>
    </row>
    <row r="40" spans="1:14" ht="18.75" customHeight="1" x14ac:dyDescent="0.35">
      <c r="A40" s="95" t="s">
        <v>1</v>
      </c>
      <c r="B40" s="56" t="s">
        <v>2</v>
      </c>
      <c r="C40" s="58" t="s">
        <v>3</v>
      </c>
      <c r="D40" s="59"/>
      <c r="E40" s="59"/>
      <c r="F40" s="59"/>
      <c r="G40" s="59"/>
      <c r="H40" s="59"/>
      <c r="I40" s="59"/>
      <c r="J40" s="59"/>
      <c r="K40" s="59"/>
      <c r="L40" s="59"/>
      <c r="M40" s="90" t="s">
        <v>4</v>
      </c>
      <c r="N40" s="61" t="s">
        <v>35</v>
      </c>
    </row>
    <row r="41" spans="1:14" ht="72" x14ac:dyDescent="0.3">
      <c r="A41" s="96"/>
      <c r="B41" s="57"/>
      <c r="C41" s="7" t="s">
        <v>19</v>
      </c>
      <c r="D41" s="7" t="s">
        <v>5</v>
      </c>
      <c r="E41" s="4" t="s">
        <v>6</v>
      </c>
      <c r="F41" s="4" t="s">
        <v>7</v>
      </c>
      <c r="G41" s="4" t="s">
        <v>8</v>
      </c>
      <c r="H41" s="4" t="s">
        <v>9</v>
      </c>
      <c r="I41" s="4" t="s">
        <v>10</v>
      </c>
      <c r="J41" s="4" t="s">
        <v>11</v>
      </c>
      <c r="K41" s="4" t="s">
        <v>12</v>
      </c>
      <c r="L41" s="31" t="s">
        <v>13</v>
      </c>
      <c r="M41" s="91"/>
      <c r="N41" s="62"/>
    </row>
    <row r="42" spans="1:14" ht="15" customHeight="1" x14ac:dyDescent="0.3">
      <c r="A42" s="108">
        <v>41222</v>
      </c>
      <c r="B42" s="20" t="s">
        <v>14</v>
      </c>
      <c r="C42" s="4"/>
      <c r="D42" s="4"/>
      <c r="E42" s="4"/>
      <c r="F42" s="4"/>
      <c r="G42" s="4"/>
      <c r="H42" s="4"/>
      <c r="I42" s="4"/>
      <c r="J42" s="4"/>
      <c r="K42" s="4"/>
      <c r="L42" s="31"/>
      <c r="M42" s="35">
        <f>C42*1+D42*5+E42*1+F42*1.5+G42*1.5+H42*0.5+I42*2.5+J42*5+K42*1.5+L42*2</f>
        <v>0</v>
      </c>
      <c r="N42" s="62">
        <f>SUM(M42:M48)</f>
        <v>0</v>
      </c>
    </row>
    <row r="43" spans="1:14" x14ac:dyDescent="0.3">
      <c r="A43" s="109"/>
      <c r="B43" s="21" t="s">
        <v>15</v>
      </c>
      <c r="C43" s="23"/>
      <c r="D43" s="23"/>
      <c r="E43" s="23"/>
      <c r="F43" s="23"/>
      <c r="G43" s="23"/>
      <c r="H43" s="23"/>
      <c r="I43" s="23"/>
      <c r="J43" s="23"/>
      <c r="K43" s="23"/>
      <c r="L43" s="24"/>
      <c r="M43" s="35">
        <f>C43*2+D43*5+E43*0+F43*0+G43*4+H43*0+I43*0+J43*0+K43*0+L43*0</f>
        <v>0</v>
      </c>
      <c r="N43" s="62"/>
    </row>
    <row r="44" spans="1:14" x14ac:dyDescent="0.3">
      <c r="A44" s="109"/>
      <c r="B44" s="22" t="s">
        <v>16</v>
      </c>
      <c r="C44" s="9"/>
      <c r="D44" s="9"/>
      <c r="E44" s="17"/>
      <c r="F44" s="9"/>
      <c r="G44" s="9"/>
      <c r="H44" s="9"/>
      <c r="I44" s="9"/>
      <c r="J44" s="9"/>
      <c r="K44" s="9"/>
      <c r="L44" s="19"/>
      <c r="M44" s="35">
        <f>C44*3+D44*5+E44*0+F44*0+G44*8+H44*0+I44*0+J44*0+K44*0+L44*0</f>
        <v>0</v>
      </c>
      <c r="N44" s="62"/>
    </row>
    <row r="45" spans="1:14" x14ac:dyDescent="0.3">
      <c r="A45" s="109"/>
      <c r="B45" s="20" t="s">
        <v>31</v>
      </c>
      <c r="C45" s="4"/>
      <c r="D45" s="4"/>
      <c r="E45" s="4"/>
      <c r="F45" s="4"/>
      <c r="G45" s="4"/>
      <c r="H45" s="4"/>
      <c r="I45" s="4"/>
      <c r="J45" s="4"/>
      <c r="K45" s="32"/>
      <c r="L45" s="31"/>
      <c r="M45" s="35">
        <f>C45*0+D45*14+E45*0+F45*0+G45*10+H45*0+I45*0+J45*0+K45*0+L45*0</f>
        <v>0</v>
      </c>
      <c r="N45" s="62"/>
    </row>
    <row r="46" spans="1:14" ht="15" customHeight="1" x14ac:dyDescent="0.3">
      <c r="A46" s="109"/>
      <c r="B46" s="100" t="s">
        <v>17</v>
      </c>
      <c r="C46" s="102"/>
      <c r="D46" s="103"/>
      <c r="E46" s="103"/>
      <c r="F46" s="103"/>
      <c r="G46" s="103"/>
      <c r="H46" s="103"/>
      <c r="I46" s="103"/>
      <c r="J46" s="103"/>
      <c r="K46" s="103"/>
      <c r="L46" s="104"/>
      <c r="M46" s="87"/>
      <c r="N46" s="62"/>
    </row>
    <row r="47" spans="1:14" x14ac:dyDescent="0.3">
      <c r="A47" s="109"/>
      <c r="B47" s="101"/>
      <c r="C47" s="105"/>
      <c r="D47" s="106"/>
      <c r="E47" s="106"/>
      <c r="F47" s="106"/>
      <c r="G47" s="106"/>
      <c r="H47" s="106"/>
      <c r="I47" s="106"/>
      <c r="J47" s="106"/>
      <c r="K47" s="106"/>
      <c r="L47" s="107"/>
      <c r="M47" s="88"/>
      <c r="N47" s="62"/>
    </row>
    <row r="48" spans="1:14" ht="15" thickBot="1" x14ac:dyDescent="0.35">
      <c r="A48" s="110"/>
      <c r="B48" s="12" t="s">
        <v>18</v>
      </c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89"/>
      <c r="N48" s="86"/>
    </row>
    <row r="49" spans="1:14" ht="18.75" customHeight="1" x14ac:dyDescent="0.35">
      <c r="A49" s="95" t="s">
        <v>1</v>
      </c>
      <c r="B49" s="56" t="s">
        <v>2</v>
      </c>
      <c r="C49" s="58" t="s">
        <v>3</v>
      </c>
      <c r="D49" s="59"/>
      <c r="E49" s="59"/>
      <c r="F49" s="59"/>
      <c r="G49" s="59"/>
      <c r="H49" s="59"/>
      <c r="I49" s="59"/>
      <c r="J49" s="59"/>
      <c r="K49" s="59"/>
      <c r="L49" s="59"/>
      <c r="M49" s="90" t="s">
        <v>4</v>
      </c>
      <c r="N49" s="61" t="s">
        <v>35</v>
      </c>
    </row>
    <row r="50" spans="1:14" ht="72" x14ac:dyDescent="0.3">
      <c r="A50" s="96"/>
      <c r="B50" s="57"/>
      <c r="C50" s="7" t="s">
        <v>19</v>
      </c>
      <c r="D50" s="7" t="s">
        <v>5</v>
      </c>
      <c r="E50" s="4" t="s">
        <v>6</v>
      </c>
      <c r="F50" s="4" t="s">
        <v>7</v>
      </c>
      <c r="G50" s="4" t="s">
        <v>8</v>
      </c>
      <c r="H50" s="4" t="s">
        <v>9</v>
      </c>
      <c r="I50" s="4" t="s">
        <v>10</v>
      </c>
      <c r="J50" s="4" t="s">
        <v>11</v>
      </c>
      <c r="K50" s="4" t="s">
        <v>12</v>
      </c>
      <c r="L50" s="31" t="s">
        <v>13</v>
      </c>
      <c r="M50" s="91"/>
      <c r="N50" s="62"/>
    </row>
    <row r="51" spans="1:14" ht="15" customHeight="1" x14ac:dyDescent="0.3">
      <c r="A51" s="108">
        <v>41225</v>
      </c>
      <c r="B51" s="20" t="s">
        <v>14</v>
      </c>
      <c r="C51" s="4"/>
      <c r="D51" s="4"/>
      <c r="E51" s="4"/>
      <c r="F51" s="4"/>
      <c r="G51" s="4"/>
      <c r="H51" s="4"/>
      <c r="I51" s="4"/>
      <c r="J51" s="4"/>
      <c r="K51" s="4"/>
      <c r="L51" s="31"/>
      <c r="M51" s="35">
        <f>C51*1+D51*5+E51*1+F51*1.5+G51*1.5+H51*0.5+I51*2.5+J51*5+K51*1.5+L51*2</f>
        <v>0</v>
      </c>
      <c r="N51" s="62">
        <f>SUM(M51:M57)</f>
        <v>0</v>
      </c>
    </row>
    <row r="52" spans="1:14" x14ac:dyDescent="0.3">
      <c r="A52" s="109"/>
      <c r="B52" s="21" t="s">
        <v>15</v>
      </c>
      <c r="C52" s="23"/>
      <c r="D52" s="23"/>
      <c r="E52" s="23"/>
      <c r="F52" s="23"/>
      <c r="G52" s="23"/>
      <c r="H52" s="23"/>
      <c r="I52" s="23"/>
      <c r="J52" s="23"/>
      <c r="K52" s="23"/>
      <c r="L52" s="24"/>
      <c r="M52" s="35">
        <f>C52*2+D52*5+E52*0+F52*0+G52*4+H52*0+I52*0+J52*0+K52*0+L52*0</f>
        <v>0</v>
      </c>
      <c r="N52" s="62"/>
    </row>
    <row r="53" spans="1:14" x14ac:dyDescent="0.3">
      <c r="A53" s="109"/>
      <c r="B53" s="22" t="s">
        <v>16</v>
      </c>
      <c r="C53" s="9"/>
      <c r="D53" s="9"/>
      <c r="E53" s="17"/>
      <c r="F53" s="9"/>
      <c r="G53" s="9"/>
      <c r="H53" s="9"/>
      <c r="I53" s="9"/>
      <c r="J53" s="9"/>
      <c r="K53" s="9"/>
      <c r="L53" s="19"/>
      <c r="M53" s="35">
        <f>C53*3+D53*5+E53*0+F53*0+G53*8+H53*0+I53*0+J53*0+K53*0+L53*0</f>
        <v>0</v>
      </c>
      <c r="N53" s="62"/>
    </row>
    <row r="54" spans="1:14" x14ac:dyDescent="0.3">
      <c r="A54" s="109"/>
      <c r="B54" s="20" t="s">
        <v>31</v>
      </c>
      <c r="C54" s="4"/>
      <c r="D54" s="4"/>
      <c r="E54" s="4"/>
      <c r="F54" s="4"/>
      <c r="G54" s="4"/>
      <c r="H54" s="4"/>
      <c r="I54" s="4"/>
      <c r="J54" s="4"/>
      <c r="K54" s="32"/>
      <c r="L54" s="31"/>
      <c r="M54" s="35">
        <f>C54*0+D54*14+E54*0+F54*0+G54*10+H54*0+I54*0+J54*0+K54*0+L54*0</f>
        <v>0</v>
      </c>
      <c r="N54" s="62"/>
    </row>
    <row r="55" spans="1:14" ht="15" customHeight="1" x14ac:dyDescent="0.3">
      <c r="A55" s="109"/>
      <c r="B55" s="100" t="s">
        <v>17</v>
      </c>
      <c r="C55" s="102"/>
      <c r="D55" s="103"/>
      <c r="E55" s="103"/>
      <c r="F55" s="103"/>
      <c r="G55" s="103"/>
      <c r="H55" s="103"/>
      <c r="I55" s="103"/>
      <c r="J55" s="103"/>
      <c r="K55" s="103"/>
      <c r="L55" s="104"/>
      <c r="M55" s="87"/>
      <c r="N55" s="62"/>
    </row>
    <row r="56" spans="1:14" x14ac:dyDescent="0.3">
      <c r="A56" s="109"/>
      <c r="B56" s="101"/>
      <c r="C56" s="105"/>
      <c r="D56" s="106"/>
      <c r="E56" s="106"/>
      <c r="F56" s="106"/>
      <c r="G56" s="106"/>
      <c r="H56" s="106"/>
      <c r="I56" s="106"/>
      <c r="J56" s="106"/>
      <c r="K56" s="106"/>
      <c r="L56" s="107"/>
      <c r="M56" s="88"/>
      <c r="N56" s="62"/>
    </row>
    <row r="57" spans="1:14" ht="15" thickBot="1" x14ac:dyDescent="0.35">
      <c r="A57" s="110"/>
      <c r="B57" s="12" t="s">
        <v>18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89"/>
      <c r="N57" s="86"/>
    </row>
    <row r="58" spans="1:14" ht="18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4" ht="18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</row>
    <row r="60" spans="1:14" ht="18.600000000000001" thickBot="1" x14ac:dyDescent="0.3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1:14" ht="18.75" customHeight="1" x14ac:dyDescent="0.35">
      <c r="A61" s="95" t="s">
        <v>1</v>
      </c>
      <c r="B61" s="56" t="s">
        <v>2</v>
      </c>
      <c r="C61" s="58" t="s">
        <v>3</v>
      </c>
      <c r="D61" s="59"/>
      <c r="E61" s="59"/>
      <c r="F61" s="59"/>
      <c r="G61" s="59"/>
      <c r="H61" s="59"/>
      <c r="I61" s="59"/>
      <c r="J61" s="59"/>
      <c r="K61" s="59"/>
      <c r="L61" s="59"/>
      <c r="M61" s="90" t="s">
        <v>4</v>
      </c>
      <c r="N61" s="61" t="s">
        <v>35</v>
      </c>
    </row>
    <row r="62" spans="1:14" ht="72" x14ac:dyDescent="0.3">
      <c r="A62" s="96"/>
      <c r="B62" s="57"/>
      <c r="C62" s="7" t="s">
        <v>19</v>
      </c>
      <c r="D62" s="7" t="s">
        <v>5</v>
      </c>
      <c r="E62" s="4" t="s">
        <v>6</v>
      </c>
      <c r="F62" s="4" t="s">
        <v>7</v>
      </c>
      <c r="G62" s="4" t="s">
        <v>8</v>
      </c>
      <c r="H62" s="4" t="s">
        <v>9</v>
      </c>
      <c r="I62" s="4" t="s">
        <v>10</v>
      </c>
      <c r="J62" s="4" t="s">
        <v>11</v>
      </c>
      <c r="K62" s="4" t="s">
        <v>12</v>
      </c>
      <c r="L62" s="31" t="s">
        <v>13</v>
      </c>
      <c r="M62" s="91"/>
      <c r="N62" s="62"/>
    </row>
    <row r="63" spans="1:14" ht="15" customHeight="1" x14ac:dyDescent="0.3">
      <c r="A63" s="113" t="s">
        <v>39</v>
      </c>
      <c r="B63" s="20" t="s">
        <v>14</v>
      </c>
      <c r="C63" s="4"/>
      <c r="D63" s="4"/>
      <c r="E63" s="4"/>
      <c r="F63" s="4"/>
      <c r="G63" s="4"/>
      <c r="H63" s="4"/>
      <c r="I63" s="4"/>
      <c r="J63" s="4"/>
      <c r="K63" s="4"/>
      <c r="L63" s="31"/>
      <c r="M63" s="35">
        <f>C63*1+D63*5+E63*1+F63*1.5+G63*1.5+H63*0.5+I63*2.5+J63*5+K63*1.5+L63*2</f>
        <v>0</v>
      </c>
      <c r="N63" s="62">
        <f>SUM(M63:M69)</f>
        <v>0</v>
      </c>
    </row>
    <row r="64" spans="1:14" x14ac:dyDescent="0.3">
      <c r="A64" s="114"/>
      <c r="B64" s="21" t="s">
        <v>15</v>
      </c>
      <c r="C64" s="23"/>
      <c r="D64" s="23"/>
      <c r="E64" s="23"/>
      <c r="F64" s="23"/>
      <c r="G64" s="23"/>
      <c r="H64" s="23"/>
      <c r="I64" s="23"/>
      <c r="J64" s="23"/>
      <c r="K64" s="23"/>
      <c r="L64" s="24"/>
      <c r="M64" s="35">
        <f>C64*2+D64*5+E64*0+F64*0+G64*4+H64*0+I64*0+J64*0+K64*0+L64*0</f>
        <v>0</v>
      </c>
      <c r="N64" s="62"/>
    </row>
    <row r="65" spans="1:14" x14ac:dyDescent="0.3">
      <c r="A65" s="114"/>
      <c r="B65" s="22" t="s">
        <v>16</v>
      </c>
      <c r="C65" s="9"/>
      <c r="D65" s="9"/>
      <c r="E65" s="17"/>
      <c r="F65" s="9"/>
      <c r="G65" s="9"/>
      <c r="H65" s="9"/>
      <c r="I65" s="9"/>
      <c r="J65" s="9"/>
      <c r="K65" s="9"/>
      <c r="L65" s="19"/>
      <c r="M65" s="35">
        <f>C65*3+D65*5+E65*0+F65*0+G65*8+H65*0+I65*0+J65*0+K65*0+L65*0</f>
        <v>0</v>
      </c>
      <c r="N65" s="62"/>
    </row>
    <row r="66" spans="1:14" x14ac:dyDescent="0.3">
      <c r="A66" s="114"/>
      <c r="B66" s="20" t="s">
        <v>31</v>
      </c>
      <c r="C66" s="4"/>
      <c r="D66" s="4"/>
      <c r="E66" s="4"/>
      <c r="F66" s="4"/>
      <c r="G66" s="4"/>
      <c r="H66" s="4"/>
      <c r="I66" s="4"/>
      <c r="J66" s="4"/>
      <c r="K66" s="32"/>
      <c r="L66" s="31"/>
      <c r="M66" s="35">
        <f>C66*0+D66*14+E66*0+F66*0+G66*10+H66*0+I66*0+J66*0+K66*0+L66*0</f>
        <v>0</v>
      </c>
      <c r="N66" s="62"/>
    </row>
    <row r="67" spans="1:14" x14ac:dyDescent="0.3">
      <c r="A67" s="114"/>
      <c r="B67" s="100" t="s">
        <v>17</v>
      </c>
      <c r="C67" s="102"/>
      <c r="D67" s="103"/>
      <c r="E67" s="103"/>
      <c r="F67" s="103"/>
      <c r="G67" s="103"/>
      <c r="H67" s="103"/>
      <c r="I67" s="103"/>
      <c r="J67" s="103"/>
      <c r="K67" s="103"/>
      <c r="L67" s="104"/>
      <c r="M67" s="87"/>
      <c r="N67" s="62"/>
    </row>
    <row r="68" spans="1:14" x14ac:dyDescent="0.3">
      <c r="A68" s="114"/>
      <c r="B68" s="101"/>
      <c r="C68" s="105"/>
      <c r="D68" s="106"/>
      <c r="E68" s="106"/>
      <c r="F68" s="106"/>
      <c r="G68" s="106"/>
      <c r="H68" s="106"/>
      <c r="I68" s="106"/>
      <c r="J68" s="106"/>
      <c r="K68" s="106"/>
      <c r="L68" s="107"/>
      <c r="M68" s="88"/>
      <c r="N68" s="62"/>
    </row>
    <row r="69" spans="1:14" ht="15" thickBot="1" x14ac:dyDescent="0.35">
      <c r="A69" s="115"/>
      <c r="B69" s="12" t="s">
        <v>18</v>
      </c>
      <c r="C69" s="33"/>
      <c r="D69" s="34"/>
      <c r="E69" s="34"/>
      <c r="F69" s="34"/>
      <c r="G69" s="34"/>
      <c r="H69" s="34"/>
      <c r="I69" s="34"/>
      <c r="J69" s="34"/>
      <c r="K69" s="34"/>
      <c r="L69" s="34"/>
      <c r="M69" s="89"/>
      <c r="N69" s="86"/>
    </row>
    <row r="70" spans="1:14" ht="18.75" customHeight="1" x14ac:dyDescent="0.35">
      <c r="A70" s="95" t="s">
        <v>1</v>
      </c>
      <c r="B70" s="56" t="s">
        <v>2</v>
      </c>
      <c r="C70" s="58" t="s">
        <v>3</v>
      </c>
      <c r="D70" s="59"/>
      <c r="E70" s="59"/>
      <c r="F70" s="59"/>
      <c r="G70" s="59"/>
      <c r="H70" s="59"/>
      <c r="I70" s="59"/>
      <c r="J70" s="59"/>
      <c r="K70" s="59"/>
      <c r="L70" s="59"/>
      <c r="M70" s="90" t="s">
        <v>4</v>
      </c>
      <c r="N70" s="61" t="s">
        <v>35</v>
      </c>
    </row>
    <row r="71" spans="1:14" ht="72" x14ac:dyDescent="0.3">
      <c r="A71" s="96"/>
      <c r="B71" s="57"/>
      <c r="C71" s="7" t="s">
        <v>19</v>
      </c>
      <c r="D71" s="7" t="s">
        <v>5</v>
      </c>
      <c r="E71" s="4" t="s">
        <v>6</v>
      </c>
      <c r="F71" s="4" t="s">
        <v>7</v>
      </c>
      <c r="G71" s="4" t="s">
        <v>8</v>
      </c>
      <c r="H71" s="4" t="s">
        <v>9</v>
      </c>
      <c r="I71" s="4" t="s">
        <v>10</v>
      </c>
      <c r="J71" s="4" t="s">
        <v>11</v>
      </c>
      <c r="K71" s="4" t="s">
        <v>12</v>
      </c>
      <c r="L71" s="31" t="s">
        <v>13</v>
      </c>
      <c r="M71" s="91"/>
      <c r="N71" s="62"/>
    </row>
    <row r="72" spans="1:14" ht="15" customHeight="1" x14ac:dyDescent="0.3">
      <c r="A72" s="108">
        <v>41229</v>
      </c>
      <c r="B72" s="20" t="s">
        <v>14</v>
      </c>
      <c r="C72" s="4"/>
      <c r="D72" s="4"/>
      <c r="E72" s="4"/>
      <c r="F72" s="4"/>
      <c r="G72" s="4"/>
      <c r="H72" s="4"/>
      <c r="I72" s="4"/>
      <c r="J72" s="4"/>
      <c r="K72" s="4"/>
      <c r="L72" s="31"/>
      <c r="M72" s="35">
        <f>C72*1+D72*5+E72*1+F72*1.5+G72*1.5+H72*0.5+I72*2.5+J72*5+K72*1.5+L72*2</f>
        <v>0</v>
      </c>
      <c r="N72" s="62">
        <f>SUM(M72:M78)</f>
        <v>0</v>
      </c>
    </row>
    <row r="73" spans="1:14" x14ac:dyDescent="0.3">
      <c r="A73" s="109"/>
      <c r="B73" s="21" t="s">
        <v>15</v>
      </c>
      <c r="C73" s="23"/>
      <c r="D73" s="23"/>
      <c r="E73" s="23"/>
      <c r="F73" s="23"/>
      <c r="G73" s="23"/>
      <c r="H73" s="23"/>
      <c r="I73" s="23"/>
      <c r="J73" s="23"/>
      <c r="K73" s="23"/>
      <c r="L73" s="24"/>
      <c r="M73" s="35">
        <f>C73*2+D73*5+E73*0+F73*0+G73*4+H73*0+I73*0+J73*0+K73*0+L73*0</f>
        <v>0</v>
      </c>
      <c r="N73" s="62"/>
    </row>
    <row r="74" spans="1:14" x14ac:dyDescent="0.3">
      <c r="A74" s="109"/>
      <c r="B74" s="22" t="s">
        <v>16</v>
      </c>
      <c r="C74" s="9"/>
      <c r="D74" s="9"/>
      <c r="E74" s="17"/>
      <c r="F74" s="9"/>
      <c r="G74" s="9"/>
      <c r="H74" s="9"/>
      <c r="I74" s="9"/>
      <c r="J74" s="9"/>
      <c r="K74" s="9"/>
      <c r="L74" s="19"/>
      <c r="M74" s="35">
        <f>C74*3+D74*5+E74*0+F74*0+G74*8+H74*0+I74*0+J74*0+K74*0+L74*0</f>
        <v>0</v>
      </c>
      <c r="N74" s="62"/>
    </row>
    <row r="75" spans="1:14" x14ac:dyDescent="0.3">
      <c r="A75" s="109"/>
      <c r="B75" s="20" t="s">
        <v>31</v>
      </c>
      <c r="C75" s="4"/>
      <c r="D75" s="4"/>
      <c r="E75" s="4"/>
      <c r="F75" s="4"/>
      <c r="G75" s="4"/>
      <c r="H75" s="4"/>
      <c r="I75" s="4"/>
      <c r="J75" s="4"/>
      <c r="K75" s="32"/>
      <c r="L75" s="31"/>
      <c r="M75" s="35">
        <f>C75*0+D75*14+E75*0+F75*0+G75*10+H75*0+I75*0+J75*0+K75*0+L75*0</f>
        <v>0</v>
      </c>
      <c r="N75" s="62"/>
    </row>
    <row r="76" spans="1:14" ht="15" customHeight="1" x14ac:dyDescent="0.3">
      <c r="A76" s="109"/>
      <c r="B76" s="100" t="s">
        <v>17</v>
      </c>
      <c r="C76" s="102"/>
      <c r="D76" s="103"/>
      <c r="E76" s="103"/>
      <c r="F76" s="103"/>
      <c r="G76" s="103"/>
      <c r="H76" s="103"/>
      <c r="I76" s="103"/>
      <c r="J76" s="103"/>
      <c r="K76" s="103"/>
      <c r="L76" s="104"/>
      <c r="M76" s="87"/>
      <c r="N76" s="62"/>
    </row>
    <row r="77" spans="1:14" x14ac:dyDescent="0.3">
      <c r="A77" s="109"/>
      <c r="B77" s="101"/>
      <c r="C77" s="105"/>
      <c r="D77" s="106"/>
      <c r="E77" s="106"/>
      <c r="F77" s="106"/>
      <c r="G77" s="106"/>
      <c r="H77" s="106"/>
      <c r="I77" s="106"/>
      <c r="J77" s="106"/>
      <c r="K77" s="106"/>
      <c r="L77" s="107"/>
      <c r="M77" s="88"/>
      <c r="N77" s="62"/>
    </row>
    <row r="78" spans="1:14" ht="15" thickBot="1" x14ac:dyDescent="0.35">
      <c r="A78" s="110"/>
      <c r="B78" s="12" t="s">
        <v>18</v>
      </c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89"/>
      <c r="N78" s="86"/>
    </row>
    <row r="79" spans="1:14" ht="18.75" customHeight="1" x14ac:dyDescent="0.35">
      <c r="A79" s="95" t="s">
        <v>1</v>
      </c>
      <c r="B79" s="56" t="s">
        <v>2</v>
      </c>
      <c r="C79" s="58" t="s">
        <v>3</v>
      </c>
      <c r="D79" s="59"/>
      <c r="E79" s="59"/>
      <c r="F79" s="59"/>
      <c r="G79" s="59"/>
      <c r="H79" s="59"/>
      <c r="I79" s="59"/>
      <c r="J79" s="59"/>
      <c r="K79" s="59"/>
      <c r="L79" s="59"/>
      <c r="M79" s="90" t="s">
        <v>4</v>
      </c>
      <c r="N79" s="61" t="s">
        <v>35</v>
      </c>
    </row>
    <row r="80" spans="1:14" ht="72" x14ac:dyDescent="0.3">
      <c r="A80" s="96"/>
      <c r="B80" s="57"/>
      <c r="C80" s="7" t="s">
        <v>19</v>
      </c>
      <c r="D80" s="7" t="s">
        <v>5</v>
      </c>
      <c r="E80" s="4" t="s">
        <v>6</v>
      </c>
      <c r="F80" s="4" t="s">
        <v>7</v>
      </c>
      <c r="G80" s="4" t="s">
        <v>8</v>
      </c>
      <c r="H80" s="4" t="s">
        <v>9</v>
      </c>
      <c r="I80" s="4" t="s">
        <v>10</v>
      </c>
      <c r="J80" s="4" t="s">
        <v>11</v>
      </c>
      <c r="K80" s="4" t="s">
        <v>12</v>
      </c>
      <c r="L80" s="31" t="s">
        <v>13</v>
      </c>
      <c r="M80" s="91"/>
      <c r="N80" s="62"/>
    </row>
    <row r="81" spans="1:14" ht="15" customHeight="1" x14ac:dyDescent="0.3">
      <c r="A81" s="108">
        <v>41230</v>
      </c>
      <c r="B81" s="20" t="s">
        <v>14</v>
      </c>
      <c r="C81" s="4"/>
      <c r="D81" s="4"/>
      <c r="E81" s="4"/>
      <c r="F81" s="4"/>
      <c r="G81" s="4"/>
      <c r="H81" s="4"/>
      <c r="I81" s="4"/>
      <c r="J81" s="4"/>
      <c r="K81" s="4"/>
      <c r="L81" s="31"/>
      <c r="M81" s="35">
        <f>C81*1+D81*5+E81*1+F81*1.5+G81*1.5+H81*0.5+I81*2.5+J81*5+K81*1.5+L81*2</f>
        <v>0</v>
      </c>
      <c r="N81" s="62">
        <f>SUM(M81:M87)</f>
        <v>0</v>
      </c>
    </row>
    <row r="82" spans="1:14" x14ac:dyDescent="0.3">
      <c r="A82" s="109"/>
      <c r="B82" s="21" t="s">
        <v>15</v>
      </c>
      <c r="C82" s="23"/>
      <c r="D82" s="23"/>
      <c r="E82" s="23"/>
      <c r="F82" s="23"/>
      <c r="G82" s="23"/>
      <c r="H82" s="23"/>
      <c r="I82" s="23"/>
      <c r="J82" s="23"/>
      <c r="K82" s="23"/>
      <c r="L82" s="24"/>
      <c r="M82" s="35">
        <f>C82*2+D82*5+E82*0+F82*0+G82*4+H82*0+I82*0+J82*0+K82*0+L82*0</f>
        <v>0</v>
      </c>
      <c r="N82" s="62"/>
    </row>
    <row r="83" spans="1:14" x14ac:dyDescent="0.3">
      <c r="A83" s="109"/>
      <c r="B83" s="22" t="s">
        <v>16</v>
      </c>
      <c r="C83" s="9"/>
      <c r="D83" s="9"/>
      <c r="E83" s="17"/>
      <c r="F83" s="9"/>
      <c r="G83" s="9"/>
      <c r="H83" s="9"/>
      <c r="I83" s="9"/>
      <c r="J83" s="9"/>
      <c r="K83" s="9"/>
      <c r="L83" s="19"/>
      <c r="M83" s="35">
        <f>C83*3+D83*5+E83*0+F83*0+G83*8+H83*0+I83*0+J83*0+K83*0+L83*0</f>
        <v>0</v>
      </c>
      <c r="N83" s="62"/>
    </row>
    <row r="84" spans="1:14" x14ac:dyDescent="0.3">
      <c r="A84" s="109"/>
      <c r="B84" s="20" t="s">
        <v>31</v>
      </c>
      <c r="C84" s="4"/>
      <c r="D84" s="4"/>
      <c r="E84" s="4"/>
      <c r="F84" s="4"/>
      <c r="G84" s="4"/>
      <c r="H84" s="4"/>
      <c r="I84" s="4"/>
      <c r="J84" s="4"/>
      <c r="K84" s="32"/>
      <c r="L84" s="31"/>
      <c r="M84" s="35">
        <f>C84*0+D84*14+E84*0+F84*0+G84*10+H84*0+I84*0+J84*0+K84*0+L84*0</f>
        <v>0</v>
      </c>
      <c r="N84" s="62"/>
    </row>
    <row r="85" spans="1:14" x14ac:dyDescent="0.3">
      <c r="A85" s="109"/>
      <c r="B85" s="100" t="s">
        <v>17</v>
      </c>
      <c r="C85" s="102"/>
      <c r="D85" s="103"/>
      <c r="E85" s="103"/>
      <c r="F85" s="103"/>
      <c r="G85" s="103"/>
      <c r="H85" s="103"/>
      <c r="I85" s="103"/>
      <c r="J85" s="103"/>
      <c r="K85" s="103"/>
      <c r="L85" s="104"/>
      <c r="M85" s="87"/>
      <c r="N85" s="62"/>
    </row>
    <row r="86" spans="1:14" x14ac:dyDescent="0.3">
      <c r="A86" s="109"/>
      <c r="B86" s="101"/>
      <c r="C86" s="105"/>
      <c r="D86" s="106"/>
      <c r="E86" s="106"/>
      <c r="F86" s="106"/>
      <c r="G86" s="106"/>
      <c r="H86" s="106"/>
      <c r="I86" s="106"/>
      <c r="J86" s="106"/>
      <c r="K86" s="106"/>
      <c r="L86" s="107"/>
      <c r="M86" s="88"/>
      <c r="N86" s="62"/>
    </row>
    <row r="87" spans="1:14" ht="15" thickBot="1" x14ac:dyDescent="0.35">
      <c r="A87" s="110"/>
      <c r="B87" s="12" t="s">
        <v>18</v>
      </c>
      <c r="C87" s="33"/>
      <c r="D87" s="34"/>
      <c r="E87" s="34"/>
      <c r="F87" s="34"/>
      <c r="G87" s="34"/>
      <c r="H87" s="34"/>
      <c r="I87" s="34"/>
      <c r="J87" s="34"/>
      <c r="K87" s="34"/>
      <c r="L87" s="34"/>
      <c r="M87" s="89"/>
      <c r="N87" s="86"/>
    </row>
    <row r="91" spans="1:14" ht="15" thickBot="1" x14ac:dyDescent="0.35"/>
    <row r="92" spans="1:14" ht="18.75" customHeight="1" x14ac:dyDescent="0.35">
      <c r="A92" s="95" t="s">
        <v>1</v>
      </c>
      <c r="B92" s="56" t="s">
        <v>2</v>
      </c>
      <c r="C92" s="58" t="s">
        <v>3</v>
      </c>
      <c r="D92" s="59"/>
      <c r="E92" s="59"/>
      <c r="F92" s="59"/>
      <c r="G92" s="59"/>
      <c r="H92" s="59"/>
      <c r="I92" s="59"/>
      <c r="J92" s="59"/>
      <c r="K92" s="59"/>
      <c r="L92" s="59"/>
      <c r="M92" s="90" t="s">
        <v>4</v>
      </c>
      <c r="N92" s="61" t="s">
        <v>35</v>
      </c>
    </row>
    <row r="93" spans="1:14" ht="72" x14ac:dyDescent="0.3">
      <c r="A93" s="96"/>
      <c r="B93" s="57"/>
      <c r="C93" s="7" t="s">
        <v>19</v>
      </c>
      <c r="D93" s="7" t="s">
        <v>5</v>
      </c>
      <c r="E93" s="4" t="s">
        <v>6</v>
      </c>
      <c r="F93" s="4" t="s">
        <v>7</v>
      </c>
      <c r="G93" s="4" t="s">
        <v>8</v>
      </c>
      <c r="H93" s="4" t="s">
        <v>9</v>
      </c>
      <c r="I93" s="4" t="s">
        <v>10</v>
      </c>
      <c r="J93" s="4" t="s">
        <v>11</v>
      </c>
      <c r="K93" s="4" t="s">
        <v>12</v>
      </c>
      <c r="L93" s="31" t="s">
        <v>13</v>
      </c>
      <c r="M93" s="91"/>
      <c r="N93" s="62"/>
    </row>
    <row r="94" spans="1:14" ht="15" customHeight="1" x14ac:dyDescent="0.3">
      <c r="A94" s="108">
        <v>41205</v>
      </c>
      <c r="B94" s="20" t="s">
        <v>14</v>
      </c>
      <c r="C94" s="4"/>
      <c r="D94" s="4"/>
      <c r="E94" s="4"/>
      <c r="F94" s="4"/>
      <c r="G94" s="4"/>
      <c r="H94" s="4"/>
      <c r="I94" s="4"/>
      <c r="J94" s="4"/>
      <c r="K94" s="4"/>
      <c r="L94" s="31"/>
      <c r="M94" s="35">
        <f>C94*1+D94*5+E94*1+F94*1.5+G94*1.5+H94*0.5+I94*2.5+J94*5+K94*1.5+L94*2</f>
        <v>0</v>
      </c>
      <c r="N94" s="62">
        <f>SUM(M94:M100)</f>
        <v>0</v>
      </c>
    </row>
    <row r="95" spans="1:14" x14ac:dyDescent="0.3">
      <c r="A95" s="109"/>
      <c r="B95" s="21" t="s">
        <v>15</v>
      </c>
      <c r="C95" s="23"/>
      <c r="D95" s="23"/>
      <c r="E95" s="23"/>
      <c r="F95" s="23"/>
      <c r="G95" s="23"/>
      <c r="H95" s="23"/>
      <c r="I95" s="23"/>
      <c r="J95" s="23"/>
      <c r="K95" s="23"/>
      <c r="L95" s="24"/>
      <c r="M95" s="35">
        <f>C95*2+D95*5+E95*0+F95*0+G95*4+H95*0+I95*0+J95*0+K95*0+L95*0</f>
        <v>0</v>
      </c>
      <c r="N95" s="62"/>
    </row>
    <row r="96" spans="1:14" x14ac:dyDescent="0.3">
      <c r="A96" s="109"/>
      <c r="B96" s="22" t="s">
        <v>16</v>
      </c>
      <c r="C96" s="9"/>
      <c r="D96" s="9"/>
      <c r="E96" s="17"/>
      <c r="F96" s="9"/>
      <c r="G96" s="9"/>
      <c r="H96" s="9"/>
      <c r="I96" s="9"/>
      <c r="J96" s="9"/>
      <c r="K96" s="9"/>
      <c r="L96" s="19"/>
      <c r="M96" s="35">
        <f>C96*3+D96*5+E96*0+F96*0+G96*8+H96*0+I96*0+J96*0+K96*0+L96*0</f>
        <v>0</v>
      </c>
      <c r="N96" s="62"/>
    </row>
    <row r="97" spans="1:14" x14ac:dyDescent="0.3">
      <c r="A97" s="109"/>
      <c r="B97" s="20" t="s">
        <v>31</v>
      </c>
      <c r="C97" s="4"/>
      <c r="D97" s="4"/>
      <c r="E97" s="4"/>
      <c r="F97" s="4"/>
      <c r="G97" s="4"/>
      <c r="H97" s="4"/>
      <c r="I97" s="4"/>
      <c r="J97" s="4"/>
      <c r="K97" s="32"/>
      <c r="L97" s="31"/>
      <c r="M97" s="35">
        <f>C97*0+D97*14+E97*0+F97*0+G97*10+H97*0+I97*0+J97*0+K97*0+L97*0</f>
        <v>0</v>
      </c>
      <c r="N97" s="62"/>
    </row>
    <row r="98" spans="1:14" x14ac:dyDescent="0.3">
      <c r="A98" s="109"/>
      <c r="B98" s="100" t="s">
        <v>17</v>
      </c>
      <c r="C98" s="102"/>
      <c r="D98" s="103"/>
      <c r="E98" s="103"/>
      <c r="F98" s="103"/>
      <c r="G98" s="103"/>
      <c r="H98" s="103"/>
      <c r="I98" s="103"/>
      <c r="J98" s="103"/>
      <c r="K98" s="103"/>
      <c r="L98" s="104"/>
      <c r="M98" s="87"/>
      <c r="N98" s="62"/>
    </row>
    <row r="99" spans="1:14" x14ac:dyDescent="0.3">
      <c r="A99" s="109"/>
      <c r="B99" s="101"/>
      <c r="C99" s="105"/>
      <c r="D99" s="106"/>
      <c r="E99" s="106"/>
      <c r="F99" s="106"/>
      <c r="G99" s="106"/>
      <c r="H99" s="106"/>
      <c r="I99" s="106"/>
      <c r="J99" s="106"/>
      <c r="K99" s="106"/>
      <c r="L99" s="107"/>
      <c r="M99" s="88"/>
      <c r="N99" s="62"/>
    </row>
    <row r="100" spans="1:14" ht="15" thickBot="1" x14ac:dyDescent="0.35">
      <c r="A100" s="110"/>
      <c r="B100" s="12" t="s">
        <v>18</v>
      </c>
      <c r="C100" s="33"/>
      <c r="D100" s="34"/>
      <c r="E100" s="34"/>
      <c r="F100" s="34"/>
      <c r="G100" s="34"/>
      <c r="H100" s="34"/>
      <c r="I100" s="34"/>
      <c r="J100" s="34"/>
      <c r="K100" s="34"/>
      <c r="L100" s="34"/>
      <c r="M100" s="89"/>
      <c r="N100" s="86"/>
    </row>
    <row r="101" spans="1:14" ht="18.75" customHeight="1" x14ac:dyDescent="0.35">
      <c r="A101" s="95" t="s">
        <v>1</v>
      </c>
      <c r="B101" s="56" t="s">
        <v>2</v>
      </c>
      <c r="C101" s="58" t="s">
        <v>3</v>
      </c>
      <c r="D101" s="59"/>
      <c r="E101" s="59"/>
      <c r="F101" s="59"/>
      <c r="G101" s="59"/>
      <c r="H101" s="59"/>
      <c r="I101" s="59"/>
      <c r="J101" s="59"/>
      <c r="K101" s="59"/>
      <c r="L101" s="59"/>
      <c r="M101" s="90" t="s">
        <v>4</v>
      </c>
      <c r="N101" s="61" t="s">
        <v>35</v>
      </c>
    </row>
    <row r="102" spans="1:14" ht="72" x14ac:dyDescent="0.3">
      <c r="A102" s="96"/>
      <c r="B102" s="57"/>
      <c r="C102" s="7" t="s">
        <v>19</v>
      </c>
      <c r="D102" s="7" t="s">
        <v>5</v>
      </c>
      <c r="E102" s="4" t="s">
        <v>6</v>
      </c>
      <c r="F102" s="4" t="s">
        <v>7</v>
      </c>
      <c r="G102" s="4" t="s">
        <v>8</v>
      </c>
      <c r="H102" s="4" t="s">
        <v>9</v>
      </c>
      <c r="I102" s="4" t="s">
        <v>10</v>
      </c>
      <c r="J102" s="4" t="s">
        <v>11</v>
      </c>
      <c r="K102" s="4" t="s">
        <v>12</v>
      </c>
      <c r="L102" s="31" t="s">
        <v>13</v>
      </c>
      <c r="M102" s="91"/>
      <c r="N102" s="62"/>
    </row>
    <row r="103" spans="1:14" ht="15" customHeight="1" x14ac:dyDescent="0.3">
      <c r="A103" s="97">
        <v>41206</v>
      </c>
      <c r="B103" s="20" t="s">
        <v>14</v>
      </c>
      <c r="C103" s="4"/>
      <c r="D103" s="4"/>
      <c r="E103" s="4"/>
      <c r="F103" s="4"/>
      <c r="G103" s="4"/>
      <c r="H103" s="4"/>
      <c r="I103" s="4"/>
      <c r="J103" s="4"/>
      <c r="K103" s="4"/>
      <c r="L103" s="31"/>
      <c r="M103" s="35">
        <f>C103*1+D103*5+E103*1+F103*1.5+G103*1.5+H103*0.5+I103*2.5+J103*5+K103*1.5+L103*2</f>
        <v>0</v>
      </c>
      <c r="N103" s="62">
        <f>SUM(M103:M109)</f>
        <v>0</v>
      </c>
    </row>
    <row r="104" spans="1:14" x14ac:dyDescent="0.3">
      <c r="A104" s="98"/>
      <c r="B104" s="21" t="s">
        <v>15</v>
      </c>
      <c r="C104" s="23"/>
      <c r="D104" s="23"/>
      <c r="E104" s="23"/>
      <c r="F104" s="23"/>
      <c r="G104" s="23"/>
      <c r="H104" s="23"/>
      <c r="I104" s="23"/>
      <c r="J104" s="23"/>
      <c r="K104" s="23"/>
      <c r="L104" s="24"/>
      <c r="M104" s="35">
        <f>C104*2+D104*5+E104*0+F104*0+G104*4+H104*0+I104*0+J104*0+K104*0+L104*0</f>
        <v>0</v>
      </c>
      <c r="N104" s="62"/>
    </row>
    <row r="105" spans="1:14" x14ac:dyDescent="0.3">
      <c r="A105" s="98"/>
      <c r="B105" s="22" t="s">
        <v>16</v>
      </c>
      <c r="C105" s="9"/>
      <c r="D105" s="9"/>
      <c r="E105" s="17"/>
      <c r="F105" s="9"/>
      <c r="G105" s="9"/>
      <c r="H105" s="9"/>
      <c r="I105" s="9"/>
      <c r="J105" s="9"/>
      <c r="K105" s="9"/>
      <c r="L105" s="19"/>
      <c r="M105" s="35">
        <f>C105*3+D105*5+E105*0+F105*0+G105*8+H105*0+I105*0+J105*0+K105*0+L105*0</f>
        <v>0</v>
      </c>
      <c r="N105" s="62"/>
    </row>
    <row r="106" spans="1:14" x14ac:dyDescent="0.3">
      <c r="A106" s="98"/>
      <c r="B106" s="20" t="s">
        <v>31</v>
      </c>
      <c r="C106" s="4"/>
      <c r="D106" s="4"/>
      <c r="E106" s="4"/>
      <c r="F106" s="4"/>
      <c r="G106" s="4"/>
      <c r="H106" s="4"/>
      <c r="I106" s="4"/>
      <c r="J106" s="4"/>
      <c r="K106" s="32"/>
      <c r="L106" s="31"/>
      <c r="M106" s="35">
        <f>C106*0+D106*14+E106*0+F106*0+G106*10+H106*0+I106*0+J106*0+K106*0+L106*0</f>
        <v>0</v>
      </c>
      <c r="N106" s="62"/>
    </row>
    <row r="107" spans="1:14" x14ac:dyDescent="0.3">
      <c r="A107" s="98"/>
      <c r="B107" s="100" t="s">
        <v>17</v>
      </c>
      <c r="C107" s="102"/>
      <c r="D107" s="103"/>
      <c r="E107" s="103"/>
      <c r="F107" s="103"/>
      <c r="G107" s="103"/>
      <c r="H107" s="103"/>
      <c r="I107" s="103"/>
      <c r="J107" s="103"/>
      <c r="K107" s="103"/>
      <c r="L107" s="104"/>
      <c r="M107" s="87"/>
      <c r="N107" s="62"/>
    </row>
    <row r="108" spans="1:14" x14ac:dyDescent="0.3">
      <c r="A108" s="98"/>
      <c r="B108" s="101"/>
      <c r="C108" s="105"/>
      <c r="D108" s="106"/>
      <c r="E108" s="106"/>
      <c r="F108" s="106"/>
      <c r="G108" s="106"/>
      <c r="H108" s="106"/>
      <c r="I108" s="106"/>
      <c r="J108" s="106"/>
      <c r="K108" s="106"/>
      <c r="L108" s="107"/>
      <c r="M108" s="88"/>
      <c r="N108" s="62"/>
    </row>
    <row r="109" spans="1:14" ht="15" thickBot="1" x14ac:dyDescent="0.35">
      <c r="A109" s="99"/>
      <c r="B109" s="12" t="s">
        <v>18</v>
      </c>
      <c r="C109" s="33"/>
      <c r="D109" s="34"/>
      <c r="E109" s="34"/>
      <c r="F109" s="34"/>
      <c r="G109" s="34"/>
      <c r="H109" s="34"/>
      <c r="I109" s="34"/>
      <c r="J109" s="34"/>
      <c r="K109" s="34"/>
      <c r="L109" s="34"/>
      <c r="M109" s="89"/>
      <c r="N109" s="86"/>
    </row>
    <row r="110" spans="1:14" ht="18.75" customHeight="1" x14ac:dyDescent="0.35">
      <c r="A110" s="95" t="s">
        <v>1</v>
      </c>
      <c r="B110" s="56" t="s">
        <v>2</v>
      </c>
      <c r="C110" s="58" t="s">
        <v>3</v>
      </c>
      <c r="D110" s="59"/>
      <c r="E110" s="59"/>
      <c r="F110" s="59"/>
      <c r="G110" s="59"/>
      <c r="H110" s="59"/>
      <c r="I110" s="59"/>
      <c r="J110" s="59"/>
      <c r="K110" s="59"/>
      <c r="L110" s="59"/>
      <c r="M110" s="90" t="s">
        <v>4</v>
      </c>
      <c r="N110" s="61" t="s">
        <v>35</v>
      </c>
    </row>
    <row r="111" spans="1:14" ht="72" x14ac:dyDescent="0.3">
      <c r="A111" s="96"/>
      <c r="B111" s="57"/>
      <c r="C111" s="7" t="s">
        <v>19</v>
      </c>
      <c r="D111" s="7" t="s">
        <v>5</v>
      </c>
      <c r="E111" s="4" t="s">
        <v>6</v>
      </c>
      <c r="F111" s="4" t="s">
        <v>7</v>
      </c>
      <c r="G111" s="4" t="s">
        <v>8</v>
      </c>
      <c r="H111" s="4" t="s">
        <v>9</v>
      </c>
      <c r="I111" s="4" t="s">
        <v>10</v>
      </c>
      <c r="J111" s="4" t="s">
        <v>11</v>
      </c>
      <c r="K111" s="4" t="s">
        <v>12</v>
      </c>
      <c r="L111" s="31" t="s">
        <v>13</v>
      </c>
      <c r="M111" s="91"/>
      <c r="N111" s="62"/>
    </row>
    <row r="112" spans="1:14" ht="15" customHeight="1" x14ac:dyDescent="0.3">
      <c r="A112" s="108">
        <v>41209</v>
      </c>
      <c r="B112" s="20" t="s">
        <v>14</v>
      </c>
      <c r="C112" s="4"/>
      <c r="D112" s="4"/>
      <c r="E112" s="4"/>
      <c r="F112" s="4"/>
      <c r="G112" s="4"/>
      <c r="H112" s="4"/>
      <c r="I112" s="4"/>
      <c r="J112" s="4"/>
      <c r="K112" s="4"/>
      <c r="L112" s="31"/>
      <c r="M112" s="35">
        <f>C112*1+D112*5+E112*1+F112*1.5+G112*1.5+H112*0.5+I112*2.5+J112*5+K112*1.5+L112*2</f>
        <v>0</v>
      </c>
      <c r="N112" s="62">
        <f>SUM(M112:M118)</f>
        <v>0</v>
      </c>
    </row>
    <row r="113" spans="1:14" x14ac:dyDescent="0.3">
      <c r="A113" s="109"/>
      <c r="B113" s="21" t="s">
        <v>15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4"/>
      <c r="M113" s="35">
        <f>C113*2+D113*5+E113*0+F113*0+G113*4+H113*0+I113*0+J113*0+K113*0+L113*0</f>
        <v>0</v>
      </c>
      <c r="N113" s="62"/>
    </row>
    <row r="114" spans="1:14" x14ac:dyDescent="0.3">
      <c r="A114" s="109"/>
      <c r="B114" s="22" t="s">
        <v>16</v>
      </c>
      <c r="C114" s="9"/>
      <c r="D114" s="9"/>
      <c r="E114" s="17"/>
      <c r="F114" s="9"/>
      <c r="G114" s="9"/>
      <c r="H114" s="9"/>
      <c r="I114" s="9"/>
      <c r="J114" s="9"/>
      <c r="K114" s="9"/>
      <c r="L114" s="19"/>
      <c r="M114" s="35">
        <f>C114*3+D114*5+E114*0+F114*0+G114*8+H114*0+I114*0+J114*0+K114*0+L114*0</f>
        <v>0</v>
      </c>
      <c r="N114" s="62"/>
    </row>
    <row r="115" spans="1:14" x14ac:dyDescent="0.3">
      <c r="A115" s="109"/>
      <c r="B115" s="20" t="s">
        <v>31</v>
      </c>
      <c r="C115" s="4"/>
      <c r="D115" s="4"/>
      <c r="E115" s="4"/>
      <c r="F115" s="4"/>
      <c r="G115" s="4"/>
      <c r="H115" s="4"/>
      <c r="I115" s="4"/>
      <c r="J115" s="4"/>
      <c r="K115" s="32"/>
      <c r="L115" s="31"/>
      <c r="M115" s="35">
        <f>C115*0+D115*14+E115*0+F115*0+G115*10+H115*0+I115*0+J115*0+K115*0+L115*0</f>
        <v>0</v>
      </c>
      <c r="N115" s="62"/>
    </row>
    <row r="116" spans="1:14" x14ac:dyDescent="0.3">
      <c r="A116" s="109"/>
      <c r="B116" s="100" t="s">
        <v>17</v>
      </c>
      <c r="C116" s="102"/>
      <c r="D116" s="103"/>
      <c r="E116" s="103"/>
      <c r="F116" s="103"/>
      <c r="G116" s="103"/>
      <c r="H116" s="103"/>
      <c r="I116" s="103"/>
      <c r="J116" s="103"/>
      <c r="K116" s="103"/>
      <c r="L116" s="104"/>
      <c r="M116" s="87"/>
      <c r="N116" s="62"/>
    </row>
    <row r="117" spans="1:14" x14ac:dyDescent="0.3">
      <c r="A117" s="109"/>
      <c r="B117" s="101"/>
      <c r="C117" s="105"/>
      <c r="D117" s="106"/>
      <c r="E117" s="106"/>
      <c r="F117" s="106"/>
      <c r="G117" s="106"/>
      <c r="H117" s="106"/>
      <c r="I117" s="106"/>
      <c r="J117" s="106"/>
      <c r="K117" s="106"/>
      <c r="L117" s="107"/>
      <c r="M117" s="88"/>
      <c r="N117" s="62"/>
    </row>
    <row r="118" spans="1:14" ht="15" thickBot="1" x14ac:dyDescent="0.35">
      <c r="A118" s="110"/>
      <c r="B118" s="12" t="s">
        <v>18</v>
      </c>
      <c r="C118" s="33"/>
      <c r="D118" s="34"/>
      <c r="E118" s="34"/>
      <c r="F118" s="34"/>
      <c r="G118" s="34"/>
      <c r="H118" s="34"/>
      <c r="I118" s="34"/>
      <c r="J118" s="34"/>
      <c r="K118" s="34"/>
      <c r="L118" s="34"/>
      <c r="M118" s="89"/>
      <c r="N118" s="86"/>
    </row>
    <row r="122" spans="1:14" ht="15" thickBot="1" x14ac:dyDescent="0.35"/>
    <row r="123" spans="1:14" ht="18.75" customHeight="1" x14ac:dyDescent="0.35">
      <c r="A123" s="95" t="s">
        <v>1</v>
      </c>
      <c r="B123" s="56" t="s">
        <v>2</v>
      </c>
      <c r="C123" s="58" t="s">
        <v>3</v>
      </c>
      <c r="D123" s="59"/>
      <c r="E123" s="59"/>
      <c r="F123" s="59"/>
      <c r="G123" s="59"/>
      <c r="H123" s="59"/>
      <c r="I123" s="59"/>
      <c r="J123" s="59"/>
      <c r="K123" s="59"/>
      <c r="L123" s="59"/>
      <c r="M123" s="90" t="s">
        <v>4</v>
      </c>
      <c r="N123" s="61" t="s">
        <v>35</v>
      </c>
    </row>
    <row r="124" spans="1:14" ht="72" x14ac:dyDescent="0.3">
      <c r="A124" s="96"/>
      <c r="B124" s="57"/>
      <c r="C124" s="7" t="s">
        <v>19</v>
      </c>
      <c r="D124" s="7" t="s">
        <v>5</v>
      </c>
      <c r="E124" s="4" t="s">
        <v>6</v>
      </c>
      <c r="F124" s="4" t="s">
        <v>7</v>
      </c>
      <c r="G124" s="4" t="s">
        <v>8</v>
      </c>
      <c r="H124" s="4" t="s">
        <v>9</v>
      </c>
      <c r="I124" s="4" t="s">
        <v>10</v>
      </c>
      <c r="J124" s="4" t="s">
        <v>11</v>
      </c>
      <c r="K124" s="4" t="s">
        <v>12</v>
      </c>
      <c r="L124" s="31" t="s">
        <v>13</v>
      </c>
      <c r="M124" s="91"/>
      <c r="N124" s="62"/>
    </row>
    <row r="125" spans="1:14" ht="15" customHeight="1" x14ac:dyDescent="0.3">
      <c r="A125" s="97">
        <v>41210</v>
      </c>
      <c r="B125" s="20" t="s">
        <v>14</v>
      </c>
      <c r="C125" s="4"/>
      <c r="D125" s="4"/>
      <c r="E125" s="4"/>
      <c r="F125" s="4"/>
      <c r="G125" s="4"/>
      <c r="H125" s="4"/>
      <c r="I125" s="4"/>
      <c r="J125" s="4"/>
      <c r="K125" s="4"/>
      <c r="L125" s="31"/>
      <c r="M125" s="35">
        <f>C125*1+D125*5+E125*1+F125*1.5+G125*1.5+H125*0.5+I125*2.5+J125*5+K125*1.5+L125*2</f>
        <v>0</v>
      </c>
      <c r="N125" s="62">
        <f>SUM(M125:M131)</f>
        <v>0</v>
      </c>
    </row>
    <row r="126" spans="1:14" x14ac:dyDescent="0.3">
      <c r="A126" s="98"/>
      <c r="B126" s="21" t="s">
        <v>15</v>
      </c>
      <c r="C126" s="23"/>
      <c r="D126" s="23"/>
      <c r="E126" s="23"/>
      <c r="F126" s="23"/>
      <c r="G126" s="23"/>
      <c r="H126" s="23"/>
      <c r="I126" s="23"/>
      <c r="J126" s="23"/>
      <c r="K126" s="23"/>
      <c r="L126" s="24"/>
      <c r="M126" s="35">
        <f>C126*2+D126*5+E126*0+F126*0+G126*4+H126*0+I126*0+J126*0+K126*0+L126*0</f>
        <v>0</v>
      </c>
      <c r="N126" s="62"/>
    </row>
    <row r="127" spans="1:14" x14ac:dyDescent="0.3">
      <c r="A127" s="98"/>
      <c r="B127" s="22" t="s">
        <v>16</v>
      </c>
      <c r="C127" s="9"/>
      <c r="D127" s="9"/>
      <c r="E127" s="17"/>
      <c r="F127" s="9"/>
      <c r="G127" s="9"/>
      <c r="H127" s="9"/>
      <c r="I127" s="9"/>
      <c r="J127" s="9"/>
      <c r="K127" s="9"/>
      <c r="L127" s="19"/>
      <c r="M127" s="35">
        <f>C127*3+D127*5+E127*0+F127*0+G127*8+H127*0+I127*0+J127*0+K127*0+L127*0</f>
        <v>0</v>
      </c>
      <c r="N127" s="62"/>
    </row>
    <row r="128" spans="1:14" x14ac:dyDescent="0.3">
      <c r="A128" s="98"/>
      <c r="B128" s="20" t="s">
        <v>31</v>
      </c>
      <c r="C128" s="4"/>
      <c r="D128" s="4"/>
      <c r="E128" s="4"/>
      <c r="F128" s="4"/>
      <c r="G128" s="4"/>
      <c r="H128" s="4"/>
      <c r="I128" s="4"/>
      <c r="J128" s="4"/>
      <c r="K128" s="32"/>
      <c r="L128" s="31"/>
      <c r="M128" s="35">
        <f>C128*0+D128*14+E128*0+F128*0+G128*10+H128*0+I128*0+J128*0+K128*0+L128*0</f>
        <v>0</v>
      </c>
      <c r="N128" s="62"/>
    </row>
    <row r="129" spans="1:14" x14ac:dyDescent="0.3">
      <c r="A129" s="98"/>
      <c r="B129" s="100" t="s">
        <v>17</v>
      </c>
      <c r="C129" s="102"/>
      <c r="D129" s="103"/>
      <c r="E129" s="103"/>
      <c r="F129" s="103"/>
      <c r="G129" s="103"/>
      <c r="H129" s="103"/>
      <c r="I129" s="103"/>
      <c r="J129" s="103"/>
      <c r="K129" s="103"/>
      <c r="L129" s="104"/>
      <c r="M129" s="87"/>
      <c r="N129" s="62"/>
    </row>
    <row r="130" spans="1:14" x14ac:dyDescent="0.3">
      <c r="A130" s="98"/>
      <c r="B130" s="101"/>
      <c r="C130" s="105"/>
      <c r="D130" s="106"/>
      <c r="E130" s="106"/>
      <c r="F130" s="106"/>
      <c r="G130" s="106"/>
      <c r="H130" s="106"/>
      <c r="I130" s="106"/>
      <c r="J130" s="106"/>
      <c r="K130" s="106"/>
      <c r="L130" s="107"/>
      <c r="M130" s="88"/>
      <c r="N130" s="62"/>
    </row>
    <row r="131" spans="1:14" ht="15" thickBot="1" x14ac:dyDescent="0.35">
      <c r="A131" s="99"/>
      <c r="B131" s="12" t="s">
        <v>18</v>
      </c>
      <c r="C131" s="33"/>
      <c r="D131" s="34"/>
      <c r="E131" s="34"/>
      <c r="F131" s="34"/>
      <c r="G131" s="34"/>
      <c r="H131" s="34"/>
      <c r="I131" s="34"/>
      <c r="J131" s="34"/>
      <c r="K131" s="34"/>
      <c r="L131" s="34"/>
      <c r="M131" s="89"/>
      <c r="N131" s="86"/>
    </row>
    <row r="132" spans="1:14" ht="18.75" customHeight="1" x14ac:dyDescent="0.35">
      <c r="A132" s="95" t="s">
        <v>1</v>
      </c>
      <c r="B132" s="56" t="s">
        <v>2</v>
      </c>
      <c r="C132" s="58" t="s">
        <v>3</v>
      </c>
      <c r="D132" s="59"/>
      <c r="E132" s="59"/>
      <c r="F132" s="59"/>
      <c r="G132" s="59"/>
      <c r="H132" s="59"/>
      <c r="I132" s="59"/>
      <c r="J132" s="59"/>
      <c r="K132" s="59"/>
      <c r="L132" s="59"/>
      <c r="M132" s="90" t="s">
        <v>4</v>
      </c>
      <c r="N132" s="61" t="s">
        <v>35</v>
      </c>
    </row>
    <row r="133" spans="1:14" ht="72" x14ac:dyDescent="0.3">
      <c r="A133" s="96"/>
      <c r="B133" s="57"/>
      <c r="C133" s="7" t="s">
        <v>19</v>
      </c>
      <c r="D133" s="7" t="s">
        <v>5</v>
      </c>
      <c r="E133" s="4" t="s">
        <v>6</v>
      </c>
      <c r="F133" s="4" t="s">
        <v>7</v>
      </c>
      <c r="G133" s="4" t="s">
        <v>8</v>
      </c>
      <c r="H133" s="4" t="s">
        <v>9</v>
      </c>
      <c r="I133" s="4" t="s">
        <v>10</v>
      </c>
      <c r="J133" s="4" t="s">
        <v>11</v>
      </c>
      <c r="K133" s="4" t="s">
        <v>12</v>
      </c>
      <c r="L133" s="31" t="s">
        <v>13</v>
      </c>
      <c r="M133" s="91"/>
      <c r="N133" s="62"/>
    </row>
    <row r="134" spans="1:14" ht="15" customHeight="1" x14ac:dyDescent="0.3">
      <c r="A134" s="97" t="s">
        <v>38</v>
      </c>
      <c r="B134" s="20" t="s">
        <v>14</v>
      </c>
      <c r="C134" s="4"/>
      <c r="D134" s="4"/>
      <c r="E134" s="4"/>
      <c r="F134" s="4"/>
      <c r="G134" s="4"/>
      <c r="H134" s="4"/>
      <c r="I134" s="4"/>
      <c r="J134" s="4"/>
      <c r="K134" s="4"/>
      <c r="L134" s="31"/>
      <c r="M134" s="35">
        <f>C134*1+D134*5+E134*1+F134*1.5+G134*1.5+H134*0.5+I134*2.5+J134*5+K134*1.5+L134*2</f>
        <v>0</v>
      </c>
      <c r="N134" s="62">
        <f>SUM(M134:M140)</f>
        <v>0</v>
      </c>
    </row>
    <row r="135" spans="1:14" x14ac:dyDescent="0.3">
      <c r="A135" s="98"/>
      <c r="B135" s="21" t="s">
        <v>15</v>
      </c>
      <c r="C135" s="23"/>
      <c r="D135" s="23"/>
      <c r="E135" s="23"/>
      <c r="F135" s="23"/>
      <c r="G135" s="23"/>
      <c r="H135" s="23"/>
      <c r="I135" s="23"/>
      <c r="J135" s="23"/>
      <c r="K135" s="23"/>
      <c r="L135" s="24"/>
      <c r="M135" s="35">
        <f>C135*2+D135*5+E135*0+F135*0+G135*4+H135*0+I135*0+J135*0+K135*0+L135*0</f>
        <v>0</v>
      </c>
      <c r="N135" s="62"/>
    </row>
    <row r="136" spans="1:14" x14ac:dyDescent="0.3">
      <c r="A136" s="98"/>
      <c r="B136" s="22" t="s">
        <v>16</v>
      </c>
      <c r="C136" s="9"/>
      <c r="D136" s="9"/>
      <c r="E136" s="17"/>
      <c r="F136" s="9"/>
      <c r="G136" s="9"/>
      <c r="H136" s="9"/>
      <c r="I136" s="9"/>
      <c r="J136" s="9"/>
      <c r="K136" s="9"/>
      <c r="L136" s="19"/>
      <c r="M136" s="35">
        <f>C136*3+D136*5+E136*0+F136*0+G136*8+H136*0+I136*0+J136*0+K136*0+L136*0</f>
        <v>0</v>
      </c>
      <c r="N136" s="62"/>
    </row>
    <row r="137" spans="1:14" x14ac:dyDescent="0.3">
      <c r="A137" s="98"/>
      <c r="B137" s="20" t="s">
        <v>31</v>
      </c>
      <c r="C137" s="4"/>
      <c r="D137" s="4"/>
      <c r="E137" s="4"/>
      <c r="F137" s="4"/>
      <c r="G137" s="4"/>
      <c r="H137" s="4"/>
      <c r="I137" s="4"/>
      <c r="J137" s="4"/>
      <c r="K137" s="32"/>
      <c r="L137" s="31"/>
      <c r="M137" s="35">
        <f>C137*0+D137*14+E137*0+F137*0+G137*10+H137*0+I137*0+J137*0+K137*0+L137*0</f>
        <v>0</v>
      </c>
      <c r="N137" s="62"/>
    </row>
    <row r="138" spans="1:14" x14ac:dyDescent="0.3">
      <c r="A138" s="98"/>
      <c r="B138" s="100" t="s">
        <v>17</v>
      </c>
      <c r="C138" s="102"/>
      <c r="D138" s="103"/>
      <c r="E138" s="103"/>
      <c r="F138" s="103"/>
      <c r="G138" s="103"/>
      <c r="H138" s="103"/>
      <c r="I138" s="103"/>
      <c r="J138" s="103"/>
      <c r="K138" s="103"/>
      <c r="L138" s="104"/>
      <c r="M138" s="87"/>
      <c r="N138" s="62"/>
    </row>
    <row r="139" spans="1:14" x14ac:dyDescent="0.3">
      <c r="A139" s="98"/>
      <c r="B139" s="101"/>
      <c r="C139" s="105"/>
      <c r="D139" s="106"/>
      <c r="E139" s="106"/>
      <c r="F139" s="106"/>
      <c r="G139" s="106"/>
      <c r="H139" s="106"/>
      <c r="I139" s="106"/>
      <c r="J139" s="106"/>
      <c r="K139" s="106"/>
      <c r="L139" s="107"/>
      <c r="M139" s="88"/>
      <c r="N139" s="62"/>
    </row>
    <row r="140" spans="1:14" ht="15" thickBot="1" x14ac:dyDescent="0.35">
      <c r="A140" s="99"/>
      <c r="B140" s="12" t="s">
        <v>18</v>
      </c>
      <c r="C140" s="33"/>
      <c r="D140" s="34"/>
      <c r="E140" s="34"/>
      <c r="F140" s="34"/>
      <c r="G140" s="34"/>
      <c r="H140" s="34"/>
      <c r="I140" s="34"/>
      <c r="J140" s="34"/>
      <c r="K140" s="34"/>
      <c r="L140" s="34"/>
      <c r="M140" s="89"/>
      <c r="N140" s="86"/>
    </row>
    <row r="141" spans="1:14" ht="18.75" customHeight="1" x14ac:dyDescent="0.35">
      <c r="A141" s="95" t="s">
        <v>1</v>
      </c>
      <c r="B141" s="56" t="s">
        <v>2</v>
      </c>
      <c r="C141" s="58" t="s">
        <v>3</v>
      </c>
      <c r="D141" s="59"/>
      <c r="E141" s="59"/>
      <c r="F141" s="59"/>
      <c r="G141" s="59"/>
      <c r="H141" s="59"/>
      <c r="I141" s="59"/>
      <c r="J141" s="59"/>
      <c r="K141" s="59"/>
      <c r="L141" s="59"/>
      <c r="M141" s="90" t="s">
        <v>4</v>
      </c>
      <c r="N141" s="61" t="s">
        <v>35</v>
      </c>
    </row>
    <row r="142" spans="1:14" ht="72" x14ac:dyDescent="0.3">
      <c r="A142" s="96"/>
      <c r="B142" s="57"/>
      <c r="C142" s="7" t="s">
        <v>19</v>
      </c>
      <c r="D142" s="7" t="s">
        <v>5</v>
      </c>
      <c r="E142" s="4" t="s">
        <v>6</v>
      </c>
      <c r="F142" s="4" t="s">
        <v>7</v>
      </c>
      <c r="G142" s="4" t="s">
        <v>8</v>
      </c>
      <c r="H142" s="4" t="s">
        <v>9</v>
      </c>
      <c r="I142" s="4" t="s">
        <v>10</v>
      </c>
      <c r="J142" s="4" t="s">
        <v>11</v>
      </c>
      <c r="K142" s="4" t="s">
        <v>12</v>
      </c>
      <c r="L142" s="31" t="s">
        <v>13</v>
      </c>
      <c r="M142" s="91"/>
      <c r="N142" s="62"/>
    </row>
    <row r="143" spans="1:14" ht="15" customHeight="1" x14ac:dyDescent="0.3">
      <c r="A143" s="97">
        <v>41181</v>
      </c>
      <c r="B143" s="20" t="s">
        <v>14</v>
      </c>
      <c r="C143" s="4"/>
      <c r="D143" s="4"/>
      <c r="E143" s="4"/>
      <c r="F143" s="4"/>
      <c r="G143" s="4"/>
      <c r="H143" s="4"/>
      <c r="I143" s="4"/>
      <c r="J143" s="4"/>
      <c r="K143" s="4"/>
      <c r="L143" s="31"/>
      <c r="M143" s="35">
        <f>C143*1+D143*5+E143*1+F143*1.5+G143*1.5+H143*0.5+I143*2.5+J143*5+K143*1.5+L143*2</f>
        <v>0</v>
      </c>
      <c r="N143" s="62">
        <f>SUM(M143:M149)</f>
        <v>0</v>
      </c>
    </row>
    <row r="144" spans="1:14" x14ac:dyDescent="0.3">
      <c r="A144" s="98"/>
      <c r="B144" s="21" t="s">
        <v>15</v>
      </c>
      <c r="C144" s="23"/>
      <c r="D144" s="23"/>
      <c r="E144" s="23"/>
      <c r="F144" s="23"/>
      <c r="G144" s="23"/>
      <c r="H144" s="23"/>
      <c r="I144" s="23"/>
      <c r="J144" s="23"/>
      <c r="K144" s="23"/>
      <c r="L144" s="24"/>
      <c r="M144" s="35">
        <f>C144*2+D144*5+E144*0+F144*0+G144*4+H144*0+I144*0+J144*0+K144*0+L144*0</f>
        <v>0</v>
      </c>
      <c r="N144" s="62"/>
    </row>
    <row r="145" spans="1:14" x14ac:dyDescent="0.3">
      <c r="A145" s="98"/>
      <c r="B145" s="22" t="s">
        <v>16</v>
      </c>
      <c r="C145" s="9"/>
      <c r="D145" s="9"/>
      <c r="E145" s="17"/>
      <c r="F145" s="9"/>
      <c r="G145" s="9"/>
      <c r="H145" s="9"/>
      <c r="I145" s="9"/>
      <c r="J145" s="9"/>
      <c r="K145" s="9"/>
      <c r="L145" s="19"/>
      <c r="M145" s="35">
        <f>C145*3+D145*5+E145*0+F145*0+G145*8+H145*0+I145*0+J145*0+K145*0+L145*0</f>
        <v>0</v>
      </c>
      <c r="N145" s="62"/>
    </row>
    <row r="146" spans="1:14" x14ac:dyDescent="0.3">
      <c r="A146" s="98"/>
      <c r="B146" s="20" t="s">
        <v>31</v>
      </c>
      <c r="C146" s="4"/>
      <c r="D146" s="4"/>
      <c r="E146" s="4"/>
      <c r="F146" s="4"/>
      <c r="G146" s="4"/>
      <c r="H146" s="4"/>
      <c r="I146" s="4"/>
      <c r="J146" s="4"/>
      <c r="K146" s="32"/>
      <c r="L146" s="31"/>
      <c r="M146" s="35">
        <f>C146*0+D146*14+E146*0+F146*0+G146*10+H146*0+I146*0+J146*0+K146*0+L146*0</f>
        <v>0</v>
      </c>
      <c r="N146" s="62"/>
    </row>
    <row r="147" spans="1:14" x14ac:dyDescent="0.3">
      <c r="A147" s="98"/>
      <c r="B147" s="100" t="s">
        <v>17</v>
      </c>
      <c r="C147" s="102"/>
      <c r="D147" s="103"/>
      <c r="E147" s="103"/>
      <c r="F147" s="103"/>
      <c r="G147" s="103"/>
      <c r="H147" s="103"/>
      <c r="I147" s="103"/>
      <c r="J147" s="103"/>
      <c r="K147" s="103"/>
      <c r="L147" s="104"/>
      <c r="M147" s="87"/>
      <c r="N147" s="62"/>
    </row>
    <row r="148" spans="1:14" x14ac:dyDescent="0.3">
      <c r="A148" s="98"/>
      <c r="B148" s="101"/>
      <c r="C148" s="105"/>
      <c r="D148" s="106"/>
      <c r="E148" s="106"/>
      <c r="F148" s="106"/>
      <c r="G148" s="106"/>
      <c r="H148" s="106"/>
      <c r="I148" s="106"/>
      <c r="J148" s="106"/>
      <c r="K148" s="106"/>
      <c r="L148" s="107"/>
      <c r="M148" s="88"/>
      <c r="N148" s="62"/>
    </row>
    <row r="149" spans="1:14" ht="15" thickBot="1" x14ac:dyDescent="0.35">
      <c r="A149" s="99"/>
      <c r="B149" s="12" t="s">
        <v>18</v>
      </c>
      <c r="C149" s="33"/>
      <c r="D149" s="34"/>
      <c r="E149" s="34"/>
      <c r="F149" s="34"/>
      <c r="G149" s="34"/>
      <c r="H149" s="34"/>
      <c r="I149" s="34"/>
      <c r="J149" s="34"/>
      <c r="K149" s="34"/>
      <c r="L149" s="34"/>
      <c r="M149" s="89"/>
      <c r="N149" s="86"/>
    </row>
    <row r="150" spans="1:14" ht="18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</row>
    <row r="151" spans="1:14" ht="18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</row>
    <row r="152" spans="1:14" ht="18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</row>
    <row r="153" spans="1:14" ht="18.600000000000001" thickBot="1" x14ac:dyDescent="0.3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</row>
    <row r="154" spans="1:14" ht="18.75" customHeight="1" x14ac:dyDescent="0.35">
      <c r="A154" s="95" t="s">
        <v>1</v>
      </c>
      <c r="B154" s="56" t="s">
        <v>2</v>
      </c>
      <c r="C154" s="58" t="s">
        <v>3</v>
      </c>
      <c r="D154" s="59"/>
      <c r="E154" s="59"/>
      <c r="F154" s="59"/>
      <c r="G154" s="59"/>
      <c r="H154" s="59"/>
      <c r="I154" s="59"/>
      <c r="J154" s="59"/>
      <c r="K154" s="59"/>
      <c r="L154" s="59"/>
      <c r="M154" s="90" t="s">
        <v>4</v>
      </c>
      <c r="N154" s="61" t="s">
        <v>35</v>
      </c>
    </row>
    <row r="155" spans="1:14" ht="72" x14ac:dyDescent="0.3">
      <c r="A155" s="96"/>
      <c r="B155" s="57"/>
      <c r="C155" s="7" t="s">
        <v>19</v>
      </c>
      <c r="D155" s="7" t="s">
        <v>5</v>
      </c>
      <c r="E155" s="4" t="s">
        <v>6</v>
      </c>
      <c r="F155" s="4" t="s">
        <v>7</v>
      </c>
      <c r="G155" s="4" t="s">
        <v>8</v>
      </c>
      <c r="H155" s="4" t="s">
        <v>9</v>
      </c>
      <c r="I155" s="4" t="s">
        <v>10</v>
      </c>
      <c r="J155" s="4" t="s">
        <v>11</v>
      </c>
      <c r="K155" s="4" t="s">
        <v>12</v>
      </c>
      <c r="L155" s="31" t="s">
        <v>13</v>
      </c>
      <c r="M155" s="91"/>
      <c r="N155" s="62"/>
    </row>
    <row r="156" spans="1:14" ht="15" customHeight="1" x14ac:dyDescent="0.3">
      <c r="A156" s="97">
        <v>41182</v>
      </c>
      <c r="B156" s="20" t="s">
        <v>14</v>
      </c>
      <c r="C156" s="4"/>
      <c r="D156" s="4"/>
      <c r="E156" s="4"/>
      <c r="F156" s="4"/>
      <c r="G156" s="4"/>
      <c r="H156" s="4"/>
      <c r="I156" s="4"/>
      <c r="J156" s="4"/>
      <c r="K156" s="4"/>
      <c r="L156" s="31"/>
      <c r="M156" s="35">
        <f>C156*1+D156*5+E156*1+F156*1.5+G156*1.5+H156*0.5+I156*2.5+J156*5+K156*1.5+L156*2</f>
        <v>0</v>
      </c>
      <c r="N156" s="62">
        <f>SUM(M156:M162)</f>
        <v>0</v>
      </c>
    </row>
    <row r="157" spans="1:14" x14ac:dyDescent="0.3">
      <c r="A157" s="98"/>
      <c r="B157" s="21" t="s">
        <v>15</v>
      </c>
      <c r="C157" s="23"/>
      <c r="D157" s="23"/>
      <c r="E157" s="23"/>
      <c r="F157" s="23"/>
      <c r="G157" s="23"/>
      <c r="H157" s="23"/>
      <c r="I157" s="23"/>
      <c r="J157" s="23"/>
      <c r="K157" s="23"/>
      <c r="L157" s="24"/>
      <c r="M157" s="35">
        <f>C157*2+D157*5+E157*0+F157*0+G157*4+H157*0+I157*0+J157*0+K157*0+L157*0</f>
        <v>0</v>
      </c>
      <c r="N157" s="62"/>
    </row>
    <row r="158" spans="1:14" x14ac:dyDescent="0.3">
      <c r="A158" s="98"/>
      <c r="B158" s="22" t="s">
        <v>16</v>
      </c>
      <c r="C158" s="9"/>
      <c r="D158" s="9"/>
      <c r="E158" s="17"/>
      <c r="F158" s="9"/>
      <c r="G158" s="9"/>
      <c r="H158" s="9"/>
      <c r="I158" s="9"/>
      <c r="J158" s="9"/>
      <c r="K158" s="9"/>
      <c r="L158" s="19"/>
      <c r="M158" s="35">
        <f>C158*3+D158*5+E158*0+F158*0+G158*8+H158*0+I158*0+J158*0+K158*0+L158*0</f>
        <v>0</v>
      </c>
      <c r="N158" s="62"/>
    </row>
    <row r="159" spans="1:14" x14ac:dyDescent="0.3">
      <c r="A159" s="98"/>
      <c r="B159" s="20" t="s">
        <v>31</v>
      </c>
      <c r="C159" s="4"/>
      <c r="D159" s="4"/>
      <c r="E159" s="4"/>
      <c r="F159" s="4"/>
      <c r="G159" s="4"/>
      <c r="H159" s="4"/>
      <c r="I159" s="4"/>
      <c r="J159" s="4"/>
      <c r="K159" s="32"/>
      <c r="L159" s="31"/>
      <c r="M159" s="35">
        <f>C159*0+D159*14+E159*0+F159*0+G159*10+H159*0+I159*0+J159*0+K159*0+L159*0</f>
        <v>0</v>
      </c>
      <c r="N159" s="62"/>
    </row>
    <row r="160" spans="1:14" x14ac:dyDescent="0.3">
      <c r="A160" s="98"/>
      <c r="B160" s="100" t="s">
        <v>17</v>
      </c>
      <c r="C160" s="102"/>
      <c r="D160" s="103"/>
      <c r="E160" s="103"/>
      <c r="F160" s="103"/>
      <c r="G160" s="103"/>
      <c r="H160" s="103"/>
      <c r="I160" s="103"/>
      <c r="J160" s="103"/>
      <c r="K160" s="103"/>
      <c r="L160" s="104"/>
      <c r="M160" s="87"/>
      <c r="N160" s="62"/>
    </row>
    <row r="161" spans="1:14" x14ac:dyDescent="0.3">
      <c r="A161" s="98"/>
      <c r="B161" s="101"/>
      <c r="C161" s="105"/>
      <c r="D161" s="106"/>
      <c r="E161" s="106"/>
      <c r="F161" s="106"/>
      <c r="G161" s="106"/>
      <c r="H161" s="106"/>
      <c r="I161" s="106"/>
      <c r="J161" s="106"/>
      <c r="K161" s="106"/>
      <c r="L161" s="107"/>
      <c r="M161" s="88"/>
      <c r="N161" s="62"/>
    </row>
    <row r="162" spans="1:14" ht="15" thickBot="1" x14ac:dyDescent="0.35">
      <c r="A162" s="99"/>
      <c r="B162" s="12" t="s">
        <v>18</v>
      </c>
      <c r="C162" s="33"/>
      <c r="D162" s="34"/>
      <c r="E162" s="34"/>
      <c r="F162" s="34"/>
      <c r="G162" s="34"/>
      <c r="H162" s="34"/>
      <c r="I162" s="34"/>
      <c r="J162" s="34"/>
      <c r="K162" s="34"/>
      <c r="L162" s="34"/>
      <c r="M162" s="89"/>
      <c r="N162" s="86"/>
    </row>
    <row r="163" spans="1:14" ht="15" thickBot="1" x14ac:dyDescent="0.35">
      <c r="J163" s="27" t="s">
        <v>43</v>
      </c>
      <c r="K163" s="27"/>
      <c r="L163" s="27"/>
      <c r="M163" s="27"/>
      <c r="N163" s="27">
        <f>N5+N14+N23+N33+N42+N51+N63+N72+N81+N94+N103+N112+N125+N134+N143+N156</f>
        <v>0</v>
      </c>
    </row>
    <row r="164" spans="1:14" ht="15" thickBot="1" x14ac:dyDescent="0.35">
      <c r="J164" s="28" t="s">
        <v>33</v>
      </c>
      <c r="K164" s="29"/>
      <c r="L164" s="29"/>
      <c r="M164" s="29"/>
      <c r="N164" s="30" t="e">
        <f>AVERAGEIF(N2:N162,"&gt;0")</f>
        <v>#DIV/0!</v>
      </c>
    </row>
    <row r="165" spans="1:14" ht="15" thickBot="1" x14ac:dyDescent="0.35">
      <c r="D165" s="43" t="s">
        <v>36</v>
      </c>
    </row>
    <row r="166" spans="1:14" ht="18" x14ac:dyDescent="0.35">
      <c r="B166" s="56" t="s">
        <v>2</v>
      </c>
      <c r="C166" s="58" t="s">
        <v>3</v>
      </c>
      <c r="D166" s="59"/>
      <c r="E166" s="59"/>
      <c r="F166" s="59"/>
      <c r="G166" s="59"/>
      <c r="H166" s="59"/>
      <c r="I166" s="59"/>
      <c r="J166" s="59"/>
      <c r="K166" s="59"/>
      <c r="L166" s="60"/>
    </row>
    <row r="167" spans="1:14" ht="72" x14ac:dyDescent="0.3">
      <c r="B167" s="57"/>
      <c r="C167" s="7" t="s">
        <v>19</v>
      </c>
      <c r="D167" s="7" t="s">
        <v>5</v>
      </c>
      <c r="E167" s="4" t="s">
        <v>6</v>
      </c>
      <c r="F167" s="4" t="s">
        <v>7</v>
      </c>
      <c r="G167" s="4" t="s">
        <v>8</v>
      </c>
      <c r="H167" s="4" t="s">
        <v>9</v>
      </c>
      <c r="I167" s="4" t="s">
        <v>10</v>
      </c>
      <c r="J167" s="4" t="s">
        <v>11</v>
      </c>
      <c r="K167" s="4" t="s">
        <v>12</v>
      </c>
      <c r="L167" s="6" t="s">
        <v>13</v>
      </c>
    </row>
    <row r="168" spans="1:14" x14ac:dyDescent="0.3">
      <c r="B168" s="37" t="s">
        <v>14</v>
      </c>
      <c r="C168" s="4">
        <f>SUMIF($B2:$B162,"Пескоструйка",C2:C162)</f>
        <v>0</v>
      </c>
      <c r="D168" s="4">
        <f>SUMIF($B2:$B162,"Пескоструйка",D2:D162)</f>
        <v>0</v>
      </c>
      <c r="E168" s="4">
        <f>SUMIF($B2:$B162,"Пескоструйка",E2:E162)</f>
        <v>0</v>
      </c>
      <c r="F168" s="4">
        <f t="shared" ref="F168:L168" si="0">SUMIF($B2:$B162,"Пескоструйка",F2:F162)</f>
        <v>0</v>
      </c>
      <c r="G168" s="4">
        <f t="shared" si="0"/>
        <v>0</v>
      </c>
      <c r="H168" s="4">
        <f t="shared" si="0"/>
        <v>0</v>
      </c>
      <c r="I168" s="4">
        <f t="shared" si="0"/>
        <v>0</v>
      </c>
      <c r="J168" s="4">
        <f t="shared" si="0"/>
        <v>0</v>
      </c>
      <c r="K168" s="4">
        <f t="shared" si="0"/>
        <v>0</v>
      </c>
      <c r="L168" s="4">
        <f t="shared" si="0"/>
        <v>0</v>
      </c>
    </row>
    <row r="169" spans="1:14" x14ac:dyDescent="0.3">
      <c r="B169" s="38" t="s">
        <v>15</v>
      </c>
      <c r="C169" s="4">
        <f>SUMIF($B3:$B163,"Подготовка к наплавке",C3:C163)</f>
        <v>0</v>
      </c>
      <c r="D169" s="4">
        <f t="shared" ref="D169:L169" si="1">SUMIF($B3:$B163,"Подготовка к наплавке",D3:D163)</f>
        <v>0</v>
      </c>
      <c r="E169" s="4">
        <f t="shared" si="1"/>
        <v>0</v>
      </c>
      <c r="F169" s="4">
        <f t="shared" si="1"/>
        <v>0</v>
      </c>
      <c r="G169" s="4">
        <f t="shared" si="1"/>
        <v>0</v>
      </c>
      <c r="H169" s="4">
        <f t="shared" si="1"/>
        <v>0</v>
      </c>
      <c r="I169" s="4">
        <f t="shared" si="1"/>
        <v>0</v>
      </c>
      <c r="J169" s="4">
        <f t="shared" si="1"/>
        <v>0</v>
      </c>
      <c r="K169" s="4">
        <f t="shared" si="1"/>
        <v>0</v>
      </c>
      <c r="L169" s="4">
        <f t="shared" si="1"/>
        <v>0</v>
      </c>
    </row>
    <row r="170" spans="1:14" x14ac:dyDescent="0.3">
      <c r="B170" s="39" t="s">
        <v>16</v>
      </c>
      <c r="C170" s="4">
        <f>SUMIF($B4:$B164,"Шлифовка+полировка",C4:C164)</f>
        <v>0</v>
      </c>
      <c r="D170" s="4">
        <f t="shared" ref="D170:L170" si="2">SUMIF($B4:$B164,"Шлифовка+полировка",D4:D164)</f>
        <v>0</v>
      </c>
      <c r="E170" s="4">
        <f t="shared" si="2"/>
        <v>0</v>
      </c>
      <c r="F170" s="4">
        <f t="shared" si="2"/>
        <v>0</v>
      </c>
      <c r="G170" s="4">
        <f t="shared" si="2"/>
        <v>0</v>
      </c>
      <c r="H170" s="4">
        <f t="shared" si="2"/>
        <v>0</v>
      </c>
      <c r="I170" s="4">
        <f t="shared" si="2"/>
        <v>0</v>
      </c>
      <c r="J170" s="4">
        <f t="shared" si="2"/>
        <v>0</v>
      </c>
      <c r="K170" s="4">
        <f t="shared" si="2"/>
        <v>0</v>
      </c>
      <c r="L170" s="4">
        <f t="shared" si="2"/>
        <v>0</v>
      </c>
    </row>
    <row r="171" spans="1:14" ht="15" thickBot="1" x14ac:dyDescent="0.35">
      <c r="B171" s="40" t="s">
        <v>31</v>
      </c>
      <c r="C171" s="4">
        <f>SUMIF($B5:$B165,"Обработка наплавки",C5:C165)</f>
        <v>0</v>
      </c>
      <c r="D171" s="4">
        <f t="shared" ref="D171:L171" si="3">SUMIF($B5:$B165,"Обработка наплавки",D5:D165)</f>
        <v>0</v>
      </c>
      <c r="E171" s="4">
        <f t="shared" si="3"/>
        <v>0</v>
      </c>
      <c r="F171" s="4">
        <f t="shared" si="3"/>
        <v>0</v>
      </c>
      <c r="G171" s="4">
        <f t="shared" si="3"/>
        <v>0</v>
      </c>
      <c r="H171" s="4">
        <f t="shared" si="3"/>
        <v>0</v>
      </c>
      <c r="I171" s="4">
        <f t="shared" si="3"/>
        <v>0</v>
      </c>
      <c r="J171" s="4">
        <f t="shared" si="3"/>
        <v>0</v>
      </c>
      <c r="K171" s="4">
        <f t="shared" si="3"/>
        <v>0</v>
      </c>
      <c r="L171" s="4">
        <f t="shared" si="3"/>
        <v>0</v>
      </c>
    </row>
    <row r="184" spans="1:13" ht="18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</row>
    <row r="185" spans="1:13" ht="18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</row>
    <row r="186" spans="1:13" ht="18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</row>
    <row r="187" spans="1:13" ht="18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</row>
    <row r="188" spans="1:13" ht="18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</row>
    <row r="189" spans="1:13" ht="18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</row>
    <row r="190" spans="1:13" ht="18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</row>
    <row r="191" spans="1:13" ht="18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</row>
    <row r="192" spans="1:13" ht="18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</row>
    <row r="193" spans="1:13" ht="18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</row>
    <row r="194" spans="1:13" ht="18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</row>
    <row r="195" spans="1:13" ht="18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</row>
    <row r="196" spans="1:13" ht="18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</row>
    <row r="197" spans="1:13" ht="18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</row>
    <row r="198" spans="1:13" ht="18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</row>
    <row r="199" spans="1:13" ht="18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</row>
    <row r="209" spans="1:13" ht="18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</row>
    <row r="210" spans="1:13" ht="18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</row>
    <row r="211" spans="1:13" ht="18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</row>
    <row r="212" spans="1:13" ht="18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</row>
    <row r="213" spans="1:13" ht="18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</row>
    <row r="214" spans="1:13" ht="18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</row>
    <row r="215" spans="1:13" ht="18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</row>
    <row r="216" spans="1:13" ht="18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</row>
    <row r="217" spans="1:13" ht="18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</row>
    <row r="218" spans="1:13" ht="18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</row>
    <row r="219" spans="1:13" ht="18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</row>
    <row r="220" spans="1:13" ht="18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</row>
    <row r="221" spans="1:13" ht="18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</row>
    <row r="222" spans="1:13" ht="18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</row>
    <row r="223" spans="1:13" ht="18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</row>
    <row r="224" spans="1:13" ht="18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</row>
    <row r="225" spans="1:13" ht="18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</row>
    <row r="226" spans="1:13" ht="18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</row>
    <row r="227" spans="1:13" ht="18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</row>
    <row r="228" spans="1:13" ht="18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</row>
    <row r="229" spans="1:13" ht="18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</row>
    <row r="230" spans="1:13" ht="18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</row>
    <row r="231" spans="1:13" ht="18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</row>
    <row r="232" spans="1:13" ht="18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</row>
    <row r="233" spans="1:13" ht="18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</row>
    <row r="234" spans="1:13" ht="18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</row>
    <row r="235" spans="1:13" ht="18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</row>
    <row r="236" spans="1:13" ht="18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</row>
    <row r="237" spans="1:13" ht="18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</row>
    <row r="238" spans="1:13" ht="18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</row>
    <row r="239" spans="1:13" ht="18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</row>
    <row r="240" spans="1:13" ht="18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</row>
    <row r="241" spans="1:13" ht="18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</row>
    <row r="242" spans="1:13" ht="18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</row>
    <row r="243" spans="1:13" ht="18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</row>
    <row r="244" spans="1:13" ht="18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</row>
    <row r="245" spans="1:13" ht="18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</row>
    <row r="246" spans="1:13" ht="18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</row>
    <row r="247" spans="1:13" ht="18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</row>
    <row r="248" spans="1:13" ht="18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</row>
    <row r="249" spans="1:13" ht="18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</row>
    <row r="250" spans="1:13" ht="18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</row>
    <row r="251" spans="1:13" ht="18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</row>
    <row r="252" spans="1:13" ht="18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</row>
    <row r="253" spans="1:13" ht="18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</row>
    <row r="254" spans="1:13" ht="18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</row>
    <row r="255" spans="1:13" ht="18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</row>
    <row r="256" spans="1:13" ht="18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</row>
    <row r="257" spans="1:13" ht="18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</row>
    <row r="258" spans="1:13" ht="18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</row>
    <row r="259" spans="1:13" ht="18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</row>
    <row r="260" spans="1:13" ht="18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</row>
    <row r="261" spans="1:13" ht="18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</row>
    <row r="262" spans="1:13" ht="18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</row>
    <row r="263" spans="1:13" ht="18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</row>
    <row r="264" spans="1:13" ht="18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</row>
    <row r="265" spans="1:13" ht="18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</row>
    <row r="266" spans="1:13" ht="18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</row>
    <row r="267" spans="1:13" ht="18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</row>
    <row r="268" spans="1:13" ht="18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</row>
    <row r="269" spans="1:13" ht="18" x14ac:dyDescent="0.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</row>
    <row r="270" spans="1:13" ht="18" x14ac:dyDescent="0.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</row>
    <row r="271" spans="1:13" ht="18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</row>
    <row r="272" spans="1:13" ht="18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</row>
    <row r="273" spans="1:13" ht="18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</row>
    <row r="274" spans="1:13" ht="18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</row>
    <row r="275" spans="1:13" ht="18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</row>
    <row r="276" spans="1:13" ht="18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</row>
    <row r="277" spans="1:13" ht="18" x14ac:dyDescent="0.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</row>
    <row r="278" spans="1:13" ht="18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</row>
    <row r="279" spans="1:13" ht="18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</row>
    <row r="280" spans="1:13" ht="18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</row>
    <row r="281" spans="1:13" ht="18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</row>
    <row r="282" spans="1:13" ht="18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</row>
    <row r="283" spans="1:13" ht="18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</row>
    <row r="284" spans="1:13" ht="18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</row>
    <row r="285" spans="1:13" ht="18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</row>
    <row r="286" spans="1:13" ht="18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</row>
    <row r="287" spans="1:13" ht="18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</row>
    <row r="288" spans="1:13" ht="18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</row>
    <row r="289" spans="1:13" ht="18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</row>
    <row r="290" spans="1:13" ht="18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</row>
    <row r="291" spans="1:13" ht="18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</row>
    <row r="292" spans="1:13" ht="18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</row>
    <row r="293" spans="1:13" ht="18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</row>
    <row r="294" spans="1:13" ht="18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</row>
    <row r="295" spans="1:13" ht="18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</row>
    <row r="296" spans="1:13" ht="18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</row>
    <row r="297" spans="1:13" ht="18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</row>
    <row r="298" spans="1:13" ht="18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</row>
    <row r="299" spans="1:13" ht="18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</row>
    <row r="300" spans="1:13" ht="18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</row>
    <row r="301" spans="1:13" ht="18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</row>
    <row r="302" spans="1:13" ht="18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</row>
    <row r="303" spans="1:13" ht="18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</row>
    <row r="304" spans="1:13" ht="18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</row>
    <row r="305" spans="1:13" ht="18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</row>
    <row r="306" spans="1:13" ht="18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</row>
    <row r="307" spans="1:13" ht="18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</row>
    <row r="308" spans="1:13" ht="18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</row>
    <row r="309" spans="1:13" ht="18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</row>
    <row r="310" spans="1:13" ht="18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</row>
    <row r="311" spans="1:13" ht="18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</row>
    <row r="312" spans="1:13" ht="18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</row>
    <row r="313" spans="1:13" ht="18" x14ac:dyDescent="0.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</row>
    <row r="314" spans="1:13" ht="18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</row>
    <row r="315" spans="1:13" ht="18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</row>
    <row r="316" spans="1:13" ht="18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</row>
    <row r="317" spans="1:13" ht="18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</row>
    <row r="318" spans="1:13" ht="18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</row>
    <row r="319" spans="1:13" ht="18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</row>
    <row r="320" spans="1:13" ht="18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</row>
    <row r="321" spans="1:13" ht="18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</row>
    <row r="322" spans="1:13" ht="18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</row>
    <row r="323" spans="1:13" ht="18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</row>
    <row r="324" spans="1:13" ht="18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</row>
    <row r="325" spans="1:13" ht="18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</row>
    <row r="326" spans="1:13" ht="18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</row>
    <row r="327" spans="1:13" ht="18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</row>
    <row r="328" spans="1:13" ht="18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</row>
    <row r="329" spans="1:13" ht="18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</row>
    <row r="330" spans="1:13" ht="18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</row>
    <row r="331" spans="1:13" ht="18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</row>
    <row r="332" spans="1:13" ht="18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</row>
    <row r="333" spans="1:13" ht="18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</row>
    <row r="334" spans="1:13" ht="18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</row>
    <row r="335" spans="1:13" ht="18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</row>
    <row r="336" spans="1:13" ht="18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</row>
    <row r="337" spans="1:13" ht="18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</row>
    <row r="338" spans="1:13" ht="18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</row>
    <row r="339" spans="1:13" ht="18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</row>
    <row r="340" spans="1:13" ht="18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</row>
    <row r="341" spans="1:13" ht="18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</row>
    <row r="342" spans="1:13" ht="18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</row>
    <row r="343" spans="1:13" ht="18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</row>
    <row r="344" spans="1:13" ht="18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</row>
    <row r="345" spans="1:13" ht="18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</row>
    <row r="346" spans="1:13" ht="18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</row>
    <row r="347" spans="1:13" ht="18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</row>
    <row r="348" spans="1:13" ht="18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</row>
    <row r="349" spans="1:13" ht="18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</row>
    <row r="350" spans="1:13" ht="18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</row>
    <row r="351" spans="1:13" ht="18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</row>
    <row r="352" spans="1:13" ht="18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</row>
    <row r="353" spans="1:13" ht="18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</row>
    <row r="354" spans="1:13" ht="18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</row>
    <row r="355" spans="1:13" ht="18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</row>
    <row r="356" spans="1:13" ht="18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</row>
    <row r="357" spans="1:13" ht="18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</row>
    <row r="358" spans="1:13" ht="18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</row>
    <row r="359" spans="1:13" ht="18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</row>
    <row r="360" spans="1:13" ht="18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</row>
    <row r="361" spans="1:13" ht="18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</row>
    <row r="362" spans="1:13" ht="18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</row>
    <row r="363" spans="1:13" ht="18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</row>
    <row r="364" spans="1:13" ht="18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</row>
    <row r="365" spans="1:13" ht="18" x14ac:dyDescent="0.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</row>
    <row r="366" spans="1:13" ht="18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</row>
    <row r="367" spans="1:13" ht="18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</row>
    <row r="368" spans="1:13" ht="18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</row>
    <row r="369" spans="1:13" ht="18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</row>
    <row r="370" spans="1:13" ht="18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</row>
    <row r="371" spans="1:13" ht="18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</row>
    <row r="372" spans="1:13" ht="18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</row>
    <row r="373" spans="1:13" ht="18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</row>
    <row r="374" spans="1:13" ht="18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</row>
    <row r="375" spans="1:13" ht="18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</row>
    <row r="376" spans="1:13" ht="18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</row>
    <row r="377" spans="1:13" ht="18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</row>
    <row r="378" spans="1:13" ht="18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</row>
    <row r="379" spans="1:13" ht="18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</row>
    <row r="380" spans="1:13" ht="18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</row>
    <row r="381" spans="1:13" ht="18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</row>
  </sheetData>
  <mergeCells count="179">
    <mergeCell ref="A154:A155"/>
    <mergeCell ref="B154:B155"/>
    <mergeCell ref="C154:L154"/>
    <mergeCell ref="M154:M155"/>
    <mergeCell ref="A156:A162"/>
    <mergeCell ref="B160:B161"/>
    <mergeCell ref="C148:L148"/>
    <mergeCell ref="C160:L160"/>
    <mergeCell ref="C161:L161"/>
    <mergeCell ref="M160:M162"/>
    <mergeCell ref="A141:A142"/>
    <mergeCell ref="B141:B142"/>
    <mergeCell ref="C141:L141"/>
    <mergeCell ref="M141:M142"/>
    <mergeCell ref="A143:A149"/>
    <mergeCell ref="B147:B148"/>
    <mergeCell ref="C147:L147"/>
    <mergeCell ref="A132:A133"/>
    <mergeCell ref="B132:B133"/>
    <mergeCell ref="C132:L132"/>
    <mergeCell ref="M132:M133"/>
    <mergeCell ref="A134:A140"/>
    <mergeCell ref="B138:B139"/>
    <mergeCell ref="C138:L138"/>
    <mergeCell ref="C139:L139"/>
    <mergeCell ref="M138:M140"/>
    <mergeCell ref="M147:M149"/>
    <mergeCell ref="A123:A124"/>
    <mergeCell ref="B123:B124"/>
    <mergeCell ref="C123:L123"/>
    <mergeCell ref="M123:M124"/>
    <mergeCell ref="A125:A131"/>
    <mergeCell ref="B129:B130"/>
    <mergeCell ref="C129:L129"/>
    <mergeCell ref="C130:L130"/>
    <mergeCell ref="M129:M131"/>
    <mergeCell ref="A110:A111"/>
    <mergeCell ref="B110:B111"/>
    <mergeCell ref="C110:L110"/>
    <mergeCell ref="M110:M111"/>
    <mergeCell ref="A112:A118"/>
    <mergeCell ref="B116:B117"/>
    <mergeCell ref="C116:L116"/>
    <mergeCell ref="C117:L117"/>
    <mergeCell ref="M116:M118"/>
    <mergeCell ref="A101:A102"/>
    <mergeCell ref="B101:B102"/>
    <mergeCell ref="C101:L101"/>
    <mergeCell ref="M101:M102"/>
    <mergeCell ref="A103:A109"/>
    <mergeCell ref="B107:B108"/>
    <mergeCell ref="C107:L107"/>
    <mergeCell ref="C108:L108"/>
    <mergeCell ref="M107:M109"/>
    <mergeCell ref="A92:A93"/>
    <mergeCell ref="B92:B93"/>
    <mergeCell ref="C92:L92"/>
    <mergeCell ref="M92:M93"/>
    <mergeCell ref="A94:A100"/>
    <mergeCell ref="B98:B99"/>
    <mergeCell ref="C98:L98"/>
    <mergeCell ref="C99:L99"/>
    <mergeCell ref="M98:M100"/>
    <mergeCell ref="A79:A80"/>
    <mergeCell ref="B79:B80"/>
    <mergeCell ref="C79:L79"/>
    <mergeCell ref="M79:M80"/>
    <mergeCell ref="A81:A87"/>
    <mergeCell ref="B85:B86"/>
    <mergeCell ref="C85:L85"/>
    <mergeCell ref="C86:L86"/>
    <mergeCell ref="M85:M87"/>
    <mergeCell ref="A70:A71"/>
    <mergeCell ref="B70:B71"/>
    <mergeCell ref="C70:L70"/>
    <mergeCell ref="M70:M71"/>
    <mergeCell ref="A72:A78"/>
    <mergeCell ref="B76:B77"/>
    <mergeCell ref="C76:L76"/>
    <mergeCell ref="C77:L77"/>
    <mergeCell ref="M76:M78"/>
    <mergeCell ref="A61:A62"/>
    <mergeCell ref="B61:B62"/>
    <mergeCell ref="C61:L61"/>
    <mergeCell ref="M61:M62"/>
    <mergeCell ref="A63:A69"/>
    <mergeCell ref="B67:B68"/>
    <mergeCell ref="C67:L67"/>
    <mergeCell ref="C68:L68"/>
    <mergeCell ref="M67:M69"/>
    <mergeCell ref="A49:A50"/>
    <mergeCell ref="B49:B50"/>
    <mergeCell ref="C49:L49"/>
    <mergeCell ref="M49:M50"/>
    <mergeCell ref="A51:A57"/>
    <mergeCell ref="B55:B56"/>
    <mergeCell ref="C55:L55"/>
    <mergeCell ref="C56:L56"/>
    <mergeCell ref="M55:M57"/>
    <mergeCell ref="A40:A41"/>
    <mergeCell ref="B40:B41"/>
    <mergeCell ref="C40:L40"/>
    <mergeCell ref="M40:M41"/>
    <mergeCell ref="A42:A48"/>
    <mergeCell ref="B46:B47"/>
    <mergeCell ref="C46:L46"/>
    <mergeCell ref="C47:L47"/>
    <mergeCell ref="M46:M48"/>
    <mergeCell ref="A31:A32"/>
    <mergeCell ref="B31:B32"/>
    <mergeCell ref="C31:L31"/>
    <mergeCell ref="M31:M32"/>
    <mergeCell ref="A33:A39"/>
    <mergeCell ref="B37:B38"/>
    <mergeCell ref="C37:L37"/>
    <mergeCell ref="C38:L38"/>
    <mergeCell ref="M37:M39"/>
    <mergeCell ref="A21:A22"/>
    <mergeCell ref="B21:B22"/>
    <mergeCell ref="C21:L21"/>
    <mergeCell ref="M21:M22"/>
    <mergeCell ref="A23:A29"/>
    <mergeCell ref="B27:B28"/>
    <mergeCell ref="C27:L27"/>
    <mergeCell ref="C28:L28"/>
    <mergeCell ref="M27:M29"/>
    <mergeCell ref="A12:A13"/>
    <mergeCell ref="B12:B13"/>
    <mergeCell ref="C12:L12"/>
    <mergeCell ref="M12:M13"/>
    <mergeCell ref="A14:A20"/>
    <mergeCell ref="B18:B19"/>
    <mergeCell ref="C18:L18"/>
    <mergeCell ref="C19:L19"/>
    <mergeCell ref="M18:M20"/>
    <mergeCell ref="A1:M1"/>
    <mergeCell ref="A3:A4"/>
    <mergeCell ref="B3:B4"/>
    <mergeCell ref="C3:L3"/>
    <mergeCell ref="M3:M4"/>
    <mergeCell ref="A5:A11"/>
    <mergeCell ref="B9:B10"/>
    <mergeCell ref="C9:L9"/>
    <mergeCell ref="C10:L10"/>
    <mergeCell ref="M9:M11"/>
    <mergeCell ref="N3:N4"/>
    <mergeCell ref="N5:N11"/>
    <mergeCell ref="N12:N13"/>
    <mergeCell ref="N14:N20"/>
    <mergeCell ref="N21:N22"/>
    <mergeCell ref="N23:N29"/>
    <mergeCell ref="N31:N32"/>
    <mergeCell ref="N33:N39"/>
    <mergeCell ref="N40:N41"/>
    <mergeCell ref="N42:N48"/>
    <mergeCell ref="N49:N50"/>
    <mergeCell ref="N51:N57"/>
    <mergeCell ref="N61:N62"/>
    <mergeCell ref="N63:N69"/>
    <mergeCell ref="N70:N71"/>
    <mergeCell ref="N72:N78"/>
    <mergeCell ref="N79:N80"/>
    <mergeCell ref="N81:N87"/>
    <mergeCell ref="N134:N140"/>
    <mergeCell ref="N141:N142"/>
    <mergeCell ref="N143:N149"/>
    <mergeCell ref="N154:N155"/>
    <mergeCell ref="N156:N162"/>
    <mergeCell ref="B166:B167"/>
    <mergeCell ref="C166:L166"/>
    <mergeCell ref="N92:N93"/>
    <mergeCell ref="N94:N100"/>
    <mergeCell ref="N101:N102"/>
    <mergeCell ref="N103:N109"/>
    <mergeCell ref="N110:N111"/>
    <mergeCell ref="N112:N118"/>
    <mergeCell ref="N123:N124"/>
    <mergeCell ref="N125:N131"/>
    <mergeCell ref="N132:N13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87" orientation="landscape" r:id="rId1"/>
  <rowBreaks count="4" manualBreakCount="4">
    <brk id="29" max="13" man="1"/>
    <brk id="60" max="16383" man="1"/>
    <brk id="91" max="16383" man="1"/>
    <brk id="12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1"/>
  <sheetViews>
    <sheetView view="pageBreakPreview" zoomScale="110" zoomScaleNormal="110" zoomScaleSheetLayoutView="110" workbookViewId="0">
      <selection activeCell="D5" sqref="D5:H8"/>
    </sheetView>
  </sheetViews>
  <sheetFormatPr defaultColWidth="9.109375" defaultRowHeight="14.4" x14ac:dyDescent="0.3"/>
  <cols>
    <col min="1" max="1" width="9" style="2" customWidth="1"/>
    <col min="2" max="2" width="31.5546875" style="2" customWidth="1"/>
    <col min="3" max="3" width="10.6640625" style="2" customWidth="1"/>
    <col min="4" max="4" width="10.109375" style="2" customWidth="1"/>
    <col min="5" max="5" width="10.5546875" style="2" customWidth="1"/>
    <col min="6" max="7" width="10.88671875" style="2" customWidth="1"/>
    <col min="8" max="8" width="10.109375" style="2" customWidth="1"/>
    <col min="9" max="9" width="11.109375" style="2" customWidth="1"/>
    <col min="10" max="16384" width="9.109375" style="2"/>
  </cols>
  <sheetData>
    <row r="1" spans="1:14" ht="23.4" x14ac:dyDescent="0.4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16"/>
    </row>
    <row r="2" spans="1:14" ht="18.600000000000001" thickBot="1" x14ac:dyDescent="0.4">
      <c r="A2" s="3" t="s">
        <v>34</v>
      </c>
      <c r="F2" s="14"/>
      <c r="G2" s="14"/>
      <c r="H2" s="15"/>
      <c r="I2" s="14"/>
      <c r="J2" s="15"/>
    </row>
    <row r="3" spans="1:14" s="1" customFormat="1" ht="18.75" customHeight="1" x14ac:dyDescent="0.35">
      <c r="A3" s="95" t="s">
        <v>1</v>
      </c>
      <c r="B3" s="56" t="s">
        <v>2</v>
      </c>
      <c r="C3" s="58" t="s">
        <v>3</v>
      </c>
      <c r="D3" s="59"/>
      <c r="E3" s="59"/>
      <c r="F3" s="59"/>
      <c r="G3" s="59"/>
      <c r="H3" s="59"/>
      <c r="I3" s="59"/>
      <c r="J3" s="59"/>
      <c r="K3" s="59"/>
      <c r="L3" s="59"/>
      <c r="M3" s="111" t="s">
        <v>4</v>
      </c>
      <c r="N3" s="61" t="s">
        <v>35</v>
      </c>
    </row>
    <row r="4" spans="1:14" s="1" customFormat="1" ht="72" x14ac:dyDescent="0.3">
      <c r="A4" s="96"/>
      <c r="B4" s="57"/>
      <c r="C4" s="7" t="s">
        <v>19</v>
      </c>
      <c r="D4" s="7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31" t="s">
        <v>13</v>
      </c>
      <c r="M4" s="112"/>
      <c r="N4" s="62"/>
    </row>
    <row r="5" spans="1:14" s="1" customFormat="1" ht="15" customHeight="1" x14ac:dyDescent="0.3">
      <c r="A5" s="108">
        <v>41456</v>
      </c>
      <c r="B5" s="20" t="s">
        <v>14</v>
      </c>
      <c r="C5" s="4"/>
      <c r="D5" s="4"/>
      <c r="E5" s="4"/>
      <c r="F5" s="4"/>
      <c r="G5" s="4"/>
      <c r="H5" s="4"/>
      <c r="I5" s="4"/>
      <c r="J5" s="4"/>
      <c r="K5" s="4"/>
      <c r="L5" s="31"/>
      <c r="M5" s="36">
        <f>C5*1+D5*5+E5*1+F5*1.5+G5*1.5+H5*0.5+I5*2.5+J5*5+K5*1.5+L5*2</f>
        <v>0</v>
      </c>
      <c r="N5" s="62">
        <f>SUM(M5:M11)</f>
        <v>0</v>
      </c>
    </row>
    <row r="6" spans="1:14" s="1" customFormat="1" x14ac:dyDescent="0.3">
      <c r="A6" s="109"/>
      <c r="B6" s="21" t="s">
        <v>15</v>
      </c>
      <c r="C6" s="23"/>
      <c r="D6" s="23"/>
      <c r="E6" s="23"/>
      <c r="F6" s="23"/>
      <c r="G6" s="23"/>
      <c r="H6" s="23"/>
      <c r="I6" s="23"/>
      <c r="J6" s="23"/>
      <c r="K6" s="23"/>
      <c r="L6" s="24"/>
      <c r="M6" s="36">
        <f>C6*2+D6*5+E6*0+F6*0+G6*4+H6*0+I6*0+J6*0+K6*0+L6*0</f>
        <v>0</v>
      </c>
      <c r="N6" s="62"/>
    </row>
    <row r="7" spans="1:14" s="1" customFormat="1" x14ac:dyDescent="0.3">
      <c r="A7" s="109"/>
      <c r="B7" s="22" t="s">
        <v>16</v>
      </c>
      <c r="C7" s="9"/>
      <c r="D7" s="9"/>
      <c r="E7" s="17"/>
      <c r="F7" s="9"/>
      <c r="G7" s="9"/>
      <c r="H7" s="9"/>
      <c r="I7" s="9"/>
      <c r="J7" s="9"/>
      <c r="K7" s="9"/>
      <c r="L7" s="19"/>
      <c r="M7" s="36">
        <f>C7*3+D7*5+E7*0+F7*0+G7*8+H7*0+I7*0+J7*0+K7*0+L7*0</f>
        <v>0</v>
      </c>
      <c r="N7" s="62"/>
    </row>
    <row r="8" spans="1:14" s="1" customFormat="1" ht="17.25" customHeight="1" x14ac:dyDescent="0.3">
      <c r="A8" s="109"/>
      <c r="B8" s="20" t="s">
        <v>31</v>
      </c>
      <c r="C8" s="4"/>
      <c r="D8" s="4"/>
      <c r="E8" s="4"/>
      <c r="F8" s="4"/>
      <c r="G8" s="4"/>
      <c r="H8" s="4"/>
      <c r="I8" s="4"/>
      <c r="J8" s="4"/>
      <c r="K8" s="32"/>
      <c r="L8" s="31"/>
      <c r="M8" s="36">
        <f>C8*0+D8*14+E8*0+F8*0+G8*10+H8*0+I8*0+J8*0+K8*0+L8*0</f>
        <v>0</v>
      </c>
      <c r="N8" s="62"/>
    </row>
    <row r="9" spans="1:14" s="1" customFormat="1" x14ac:dyDescent="0.3">
      <c r="A9" s="109"/>
      <c r="B9" s="100" t="s">
        <v>17</v>
      </c>
      <c r="C9" s="68"/>
      <c r="D9" s="69"/>
      <c r="E9" s="69"/>
      <c r="F9" s="69"/>
      <c r="G9" s="69"/>
      <c r="H9" s="69"/>
      <c r="I9" s="69"/>
      <c r="J9" s="69"/>
      <c r="K9" s="69"/>
      <c r="L9" s="70"/>
      <c r="M9" s="92"/>
      <c r="N9" s="62"/>
    </row>
    <row r="10" spans="1:14" s="1" customFormat="1" x14ac:dyDescent="0.3">
      <c r="A10" s="109"/>
      <c r="B10" s="101"/>
      <c r="C10" s="116"/>
      <c r="D10" s="117"/>
      <c r="E10" s="117"/>
      <c r="F10" s="117"/>
      <c r="G10" s="117"/>
      <c r="H10" s="117"/>
      <c r="I10" s="117"/>
      <c r="J10" s="117"/>
      <c r="K10" s="117"/>
      <c r="L10" s="118"/>
      <c r="M10" s="93"/>
      <c r="N10" s="62"/>
    </row>
    <row r="11" spans="1:14" s="1" customFormat="1" ht="15" thickBot="1" x14ac:dyDescent="0.35">
      <c r="A11" s="110"/>
      <c r="B11" s="12" t="s">
        <v>18</v>
      </c>
      <c r="C11" s="33"/>
      <c r="D11" s="34"/>
      <c r="E11" s="34"/>
      <c r="F11" s="34"/>
      <c r="G11" s="34"/>
      <c r="H11" s="34"/>
      <c r="I11" s="34"/>
      <c r="J11" s="34"/>
      <c r="K11" s="34"/>
      <c r="L11" s="34"/>
      <c r="M11" s="94"/>
      <c r="N11" s="86"/>
    </row>
    <row r="12" spans="1:14" s="1" customFormat="1" ht="15" customHeight="1" x14ac:dyDescent="0.35">
      <c r="A12" s="95" t="s">
        <v>1</v>
      </c>
      <c r="B12" s="56" t="s">
        <v>2</v>
      </c>
      <c r="C12" s="58" t="s">
        <v>3</v>
      </c>
      <c r="D12" s="59"/>
      <c r="E12" s="59"/>
      <c r="F12" s="59"/>
      <c r="G12" s="59"/>
      <c r="H12" s="59"/>
      <c r="I12" s="59"/>
      <c r="J12" s="59"/>
      <c r="K12" s="59"/>
      <c r="L12" s="59"/>
      <c r="M12" s="90" t="s">
        <v>4</v>
      </c>
      <c r="N12" s="61" t="s">
        <v>35</v>
      </c>
    </row>
    <row r="13" spans="1:14" ht="74.25" customHeight="1" x14ac:dyDescent="0.3">
      <c r="A13" s="96"/>
      <c r="B13" s="57"/>
      <c r="C13" s="7" t="s">
        <v>19</v>
      </c>
      <c r="D13" s="7" t="s">
        <v>5</v>
      </c>
      <c r="E13" s="4" t="s">
        <v>6</v>
      </c>
      <c r="F13" s="4" t="s">
        <v>7</v>
      </c>
      <c r="G13" s="4" t="s">
        <v>8</v>
      </c>
      <c r="H13" s="4" t="s">
        <v>9</v>
      </c>
      <c r="I13" s="4" t="s">
        <v>10</v>
      </c>
      <c r="J13" s="4" t="s">
        <v>11</v>
      </c>
      <c r="K13" s="4" t="s">
        <v>12</v>
      </c>
      <c r="L13" s="31" t="s">
        <v>13</v>
      </c>
      <c r="M13" s="91"/>
      <c r="N13" s="62"/>
    </row>
    <row r="14" spans="1:14" ht="15" customHeight="1" x14ac:dyDescent="0.3">
      <c r="A14" s="108">
        <v>41459</v>
      </c>
      <c r="B14" s="20" t="s">
        <v>14</v>
      </c>
      <c r="C14" s="4"/>
      <c r="D14" s="4"/>
      <c r="E14" s="4"/>
      <c r="F14" s="4"/>
      <c r="G14" s="4"/>
      <c r="H14" s="4"/>
      <c r="I14" s="4"/>
      <c r="J14" s="4"/>
      <c r="K14" s="4"/>
      <c r="L14" s="31"/>
      <c r="M14" s="35">
        <f>C14*1+D14*5+E14*1+F14*1.5+G14*1.5+H14*0.5+I14*2.5+J14*5+K14*1.5+L14*2</f>
        <v>0</v>
      </c>
      <c r="N14" s="62">
        <f>SUM(M14:M20)</f>
        <v>0</v>
      </c>
    </row>
    <row r="15" spans="1:14" ht="15" customHeight="1" x14ac:dyDescent="0.3">
      <c r="A15" s="109"/>
      <c r="B15" s="21" t="s">
        <v>15</v>
      </c>
      <c r="C15" s="23"/>
      <c r="D15" s="23"/>
      <c r="E15" s="23"/>
      <c r="F15" s="23"/>
      <c r="G15" s="23"/>
      <c r="H15" s="23"/>
      <c r="I15" s="23"/>
      <c r="J15" s="23"/>
      <c r="K15" s="23"/>
      <c r="L15" s="24"/>
      <c r="M15" s="35">
        <f>C15*2+D15*5+E15*0+F15*0+G15*4+H15*0+I15*0+J15*0+K15*0+L15*0</f>
        <v>0</v>
      </c>
      <c r="N15" s="62"/>
    </row>
    <row r="16" spans="1:14" ht="15" customHeight="1" x14ac:dyDescent="0.3">
      <c r="A16" s="109"/>
      <c r="B16" s="22" t="s">
        <v>16</v>
      </c>
      <c r="C16" s="9"/>
      <c r="D16" s="9"/>
      <c r="E16" s="17"/>
      <c r="F16" s="9"/>
      <c r="G16" s="9"/>
      <c r="H16" s="9"/>
      <c r="I16" s="9"/>
      <c r="J16" s="9"/>
      <c r="K16" s="9"/>
      <c r="L16" s="19"/>
      <c r="M16" s="35">
        <f>C16*3+D16*5+E16*0+F16*0+G16*8+H16*0+I16*0+J16*0+K16*0+L16*0</f>
        <v>0</v>
      </c>
      <c r="N16" s="62"/>
    </row>
    <row r="17" spans="1:14" x14ac:dyDescent="0.3">
      <c r="A17" s="109"/>
      <c r="B17" s="20" t="s">
        <v>31</v>
      </c>
      <c r="C17" s="4"/>
      <c r="D17" s="4"/>
      <c r="E17" s="4"/>
      <c r="F17" s="4"/>
      <c r="G17" s="4"/>
      <c r="H17" s="4"/>
      <c r="I17" s="4"/>
      <c r="J17" s="4"/>
      <c r="K17" s="32"/>
      <c r="L17" s="31"/>
      <c r="M17" s="35">
        <f>C17*0+D17*14+E17*0+F17*0+G17*10+H17*0+I17*0+J17*0+K17*0+L17*0</f>
        <v>0</v>
      </c>
      <c r="N17" s="62"/>
    </row>
    <row r="18" spans="1:14" x14ac:dyDescent="0.3">
      <c r="A18" s="109"/>
      <c r="B18" s="100" t="s">
        <v>17</v>
      </c>
      <c r="C18" s="102"/>
      <c r="D18" s="103"/>
      <c r="E18" s="103"/>
      <c r="F18" s="103"/>
      <c r="G18" s="103"/>
      <c r="H18" s="103"/>
      <c r="I18" s="103"/>
      <c r="J18" s="103"/>
      <c r="K18" s="103"/>
      <c r="L18" s="104"/>
      <c r="M18" s="87"/>
      <c r="N18" s="62"/>
    </row>
    <row r="19" spans="1:14" x14ac:dyDescent="0.3">
      <c r="A19" s="109"/>
      <c r="B19" s="101"/>
      <c r="C19" s="105"/>
      <c r="D19" s="106"/>
      <c r="E19" s="106"/>
      <c r="F19" s="106"/>
      <c r="G19" s="106"/>
      <c r="H19" s="106"/>
      <c r="I19" s="106"/>
      <c r="J19" s="106"/>
      <c r="K19" s="106"/>
      <c r="L19" s="107"/>
      <c r="M19" s="88"/>
      <c r="N19" s="62"/>
    </row>
    <row r="20" spans="1:14" ht="15" thickBot="1" x14ac:dyDescent="0.35">
      <c r="A20" s="110"/>
      <c r="B20" s="12" t="s">
        <v>18</v>
      </c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89"/>
      <c r="N20" s="86"/>
    </row>
    <row r="21" spans="1:14" ht="18.75" customHeight="1" x14ac:dyDescent="0.35">
      <c r="A21" s="95" t="s">
        <v>1</v>
      </c>
      <c r="B21" s="56" t="s">
        <v>2</v>
      </c>
      <c r="C21" s="58" t="s">
        <v>3</v>
      </c>
      <c r="D21" s="59"/>
      <c r="E21" s="59"/>
      <c r="F21" s="59"/>
      <c r="G21" s="59"/>
      <c r="H21" s="59"/>
      <c r="I21" s="59"/>
      <c r="J21" s="59"/>
      <c r="K21" s="59"/>
      <c r="L21" s="59"/>
      <c r="M21" s="90" t="s">
        <v>4</v>
      </c>
      <c r="N21" s="61" t="s">
        <v>35</v>
      </c>
    </row>
    <row r="22" spans="1:14" ht="72" x14ac:dyDescent="0.3">
      <c r="A22" s="96"/>
      <c r="B22" s="57"/>
      <c r="C22" s="7" t="s">
        <v>19</v>
      </c>
      <c r="D22" s="7" t="s">
        <v>5</v>
      </c>
      <c r="E22" s="4" t="s">
        <v>6</v>
      </c>
      <c r="F22" s="4" t="s">
        <v>7</v>
      </c>
      <c r="G22" s="4" t="s">
        <v>8</v>
      </c>
      <c r="H22" s="4" t="s">
        <v>9</v>
      </c>
      <c r="I22" s="4" t="s">
        <v>10</v>
      </c>
      <c r="J22" s="4" t="s">
        <v>11</v>
      </c>
      <c r="K22" s="4" t="s">
        <v>12</v>
      </c>
      <c r="L22" s="31" t="s">
        <v>13</v>
      </c>
      <c r="M22" s="91"/>
      <c r="N22" s="62"/>
    </row>
    <row r="23" spans="1:14" ht="15" customHeight="1" x14ac:dyDescent="0.3">
      <c r="A23" s="97">
        <v>41095</v>
      </c>
      <c r="B23" s="20" t="s">
        <v>14</v>
      </c>
      <c r="C23" s="4"/>
      <c r="D23" s="4"/>
      <c r="E23" s="4"/>
      <c r="F23" s="4"/>
      <c r="G23" s="4"/>
      <c r="H23" s="4"/>
      <c r="I23" s="4"/>
      <c r="J23" s="4"/>
      <c r="K23" s="4"/>
      <c r="L23" s="31"/>
      <c r="M23" s="35">
        <f>C23*1+D23*5+E23*1+F23*1.5+G23*1.5+H23*0.5+I23*2.5+J23*5+K23*1.5+L23*2</f>
        <v>0</v>
      </c>
      <c r="N23" s="62">
        <f>SUM(M23:M29)</f>
        <v>0</v>
      </c>
    </row>
    <row r="24" spans="1:14" x14ac:dyDescent="0.3">
      <c r="A24" s="98"/>
      <c r="B24" s="21" t="s">
        <v>15</v>
      </c>
      <c r="C24" s="23"/>
      <c r="D24" s="23"/>
      <c r="E24" s="23"/>
      <c r="F24" s="23"/>
      <c r="G24" s="23"/>
      <c r="H24" s="23"/>
      <c r="I24" s="23"/>
      <c r="J24" s="23"/>
      <c r="K24" s="23"/>
      <c r="L24" s="24"/>
      <c r="M24" s="35">
        <f>C24*2+D24*5+E24*0+F24*0+G24*4+H24*0+I24*0+J24*0+K24*0+L24*0</f>
        <v>0</v>
      </c>
      <c r="N24" s="62"/>
    </row>
    <row r="25" spans="1:14" x14ac:dyDescent="0.3">
      <c r="A25" s="98"/>
      <c r="B25" s="22" t="s">
        <v>16</v>
      </c>
      <c r="C25" s="9"/>
      <c r="D25" s="9"/>
      <c r="E25" s="17"/>
      <c r="F25" s="9"/>
      <c r="G25" s="9"/>
      <c r="H25" s="9"/>
      <c r="I25" s="9"/>
      <c r="J25" s="9"/>
      <c r="K25" s="9"/>
      <c r="L25" s="19"/>
      <c r="M25" s="35">
        <f>C25*3+D25*5+E25*0+F25*0+G25*8+H25*0+I25*0+J25*0+K25*0+L25*0</f>
        <v>0</v>
      </c>
      <c r="N25" s="62"/>
    </row>
    <row r="26" spans="1:14" x14ac:dyDescent="0.3">
      <c r="A26" s="98"/>
      <c r="B26" s="20" t="s">
        <v>31</v>
      </c>
      <c r="C26" s="4"/>
      <c r="D26" s="4"/>
      <c r="E26" s="4"/>
      <c r="F26" s="4"/>
      <c r="G26" s="4"/>
      <c r="H26" s="4"/>
      <c r="I26" s="4"/>
      <c r="J26" s="4"/>
      <c r="K26" s="32"/>
      <c r="L26" s="31"/>
      <c r="M26" s="35">
        <f>C26*0+D26*14+E26*0+F26*0+G26*10+H26*0+I26*0+J26*0+K26*0+L26*0</f>
        <v>0</v>
      </c>
      <c r="N26" s="62"/>
    </row>
    <row r="27" spans="1:14" x14ac:dyDescent="0.3">
      <c r="A27" s="98"/>
      <c r="B27" s="100" t="s">
        <v>17</v>
      </c>
      <c r="C27" s="102"/>
      <c r="D27" s="103"/>
      <c r="E27" s="103"/>
      <c r="F27" s="103"/>
      <c r="G27" s="103"/>
      <c r="H27" s="103"/>
      <c r="I27" s="103"/>
      <c r="J27" s="103"/>
      <c r="K27" s="103"/>
      <c r="L27" s="104"/>
      <c r="M27" s="87"/>
      <c r="N27" s="62"/>
    </row>
    <row r="28" spans="1:14" x14ac:dyDescent="0.3">
      <c r="A28" s="98"/>
      <c r="B28" s="101"/>
      <c r="C28" s="105"/>
      <c r="D28" s="106"/>
      <c r="E28" s="106"/>
      <c r="F28" s="106"/>
      <c r="G28" s="106"/>
      <c r="H28" s="106"/>
      <c r="I28" s="106"/>
      <c r="J28" s="106"/>
      <c r="K28" s="106"/>
      <c r="L28" s="107"/>
      <c r="M28" s="88"/>
      <c r="N28" s="62"/>
    </row>
    <row r="29" spans="1:14" ht="15" thickBot="1" x14ac:dyDescent="0.35">
      <c r="A29" s="99"/>
      <c r="B29" s="12" t="s">
        <v>18</v>
      </c>
      <c r="C29" s="33"/>
      <c r="D29" s="34"/>
      <c r="E29" s="34"/>
      <c r="F29" s="34"/>
      <c r="G29" s="34"/>
      <c r="H29" s="34"/>
      <c r="I29" s="34"/>
      <c r="J29" s="34"/>
      <c r="K29" s="34"/>
      <c r="L29" s="34"/>
      <c r="M29" s="89"/>
      <c r="N29" s="86"/>
    </row>
    <row r="30" spans="1:14" ht="18.600000000000001" thickBot="1" x14ac:dyDescent="0.3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4" ht="18.75" customHeight="1" x14ac:dyDescent="0.35">
      <c r="A31" s="95" t="s">
        <v>1</v>
      </c>
      <c r="B31" s="56" t="s">
        <v>2</v>
      </c>
      <c r="C31" s="58" t="s">
        <v>3</v>
      </c>
      <c r="D31" s="59"/>
      <c r="E31" s="59"/>
      <c r="F31" s="59"/>
      <c r="G31" s="59"/>
      <c r="H31" s="59"/>
      <c r="I31" s="59"/>
      <c r="J31" s="59"/>
      <c r="K31" s="59"/>
      <c r="L31" s="59"/>
      <c r="M31" s="90" t="s">
        <v>4</v>
      </c>
      <c r="N31" s="61" t="s">
        <v>35</v>
      </c>
    </row>
    <row r="32" spans="1:14" ht="72" x14ac:dyDescent="0.3">
      <c r="A32" s="96"/>
      <c r="B32" s="57"/>
      <c r="C32" s="7" t="s">
        <v>19</v>
      </c>
      <c r="D32" s="7" t="s">
        <v>5</v>
      </c>
      <c r="E32" s="4" t="s">
        <v>6</v>
      </c>
      <c r="F32" s="4" t="s">
        <v>7</v>
      </c>
      <c r="G32" s="4" t="s">
        <v>8</v>
      </c>
      <c r="H32" s="4" t="s">
        <v>9</v>
      </c>
      <c r="I32" s="4" t="s">
        <v>10</v>
      </c>
      <c r="J32" s="4" t="s">
        <v>11</v>
      </c>
      <c r="K32" s="4" t="s">
        <v>12</v>
      </c>
      <c r="L32" s="31" t="s">
        <v>13</v>
      </c>
      <c r="M32" s="91"/>
      <c r="N32" s="62"/>
    </row>
    <row r="33" spans="1:14" ht="15" customHeight="1" x14ac:dyDescent="0.3">
      <c r="A33" s="108">
        <v>41463</v>
      </c>
      <c r="B33" s="20" t="s">
        <v>14</v>
      </c>
      <c r="C33" s="4"/>
      <c r="D33" s="4"/>
      <c r="E33" s="4"/>
      <c r="F33" s="4"/>
      <c r="G33" s="4"/>
      <c r="H33" s="4"/>
      <c r="I33" s="4"/>
      <c r="J33" s="4"/>
      <c r="K33" s="4"/>
      <c r="L33" s="31"/>
      <c r="M33" s="35">
        <f>C33*1+D33*5+E33*1+F33*1.5+G33*1.5+H33*0.5+I33*2.5+J33*5+K33*1.5+L33*2</f>
        <v>0</v>
      </c>
      <c r="N33" s="62">
        <f>SUM(M33:M39)</f>
        <v>0</v>
      </c>
    </row>
    <row r="34" spans="1:14" x14ac:dyDescent="0.3">
      <c r="A34" s="109"/>
      <c r="B34" s="21" t="s">
        <v>15</v>
      </c>
      <c r="C34" s="23"/>
      <c r="D34" s="23"/>
      <c r="E34" s="23"/>
      <c r="F34" s="23"/>
      <c r="G34" s="23"/>
      <c r="H34" s="23"/>
      <c r="I34" s="23"/>
      <c r="J34" s="23"/>
      <c r="K34" s="23"/>
      <c r="L34" s="24"/>
      <c r="M34" s="35">
        <f>C34*2+D34*5+E34*0+F34*0+G34*4+H34*0+I34*0+J34*0+K34*0+L34*0</f>
        <v>0</v>
      </c>
      <c r="N34" s="62"/>
    </row>
    <row r="35" spans="1:14" x14ac:dyDescent="0.3">
      <c r="A35" s="109"/>
      <c r="B35" s="22" t="s">
        <v>16</v>
      </c>
      <c r="C35" s="9"/>
      <c r="D35" s="9"/>
      <c r="E35" s="17"/>
      <c r="F35" s="9"/>
      <c r="G35" s="9"/>
      <c r="H35" s="9"/>
      <c r="I35" s="9"/>
      <c r="J35" s="9"/>
      <c r="K35" s="9"/>
      <c r="L35" s="19"/>
      <c r="M35" s="35">
        <f>C35*3+D35*5+E35*0+F35*0+G35*8+H35*0+I35*0+J35*0+K35*0+L35*0</f>
        <v>0</v>
      </c>
      <c r="N35" s="62"/>
    </row>
    <row r="36" spans="1:14" x14ac:dyDescent="0.3">
      <c r="A36" s="109"/>
      <c r="B36" s="20" t="s">
        <v>31</v>
      </c>
      <c r="C36" s="4"/>
      <c r="D36" s="4"/>
      <c r="E36" s="4"/>
      <c r="F36" s="4"/>
      <c r="G36" s="4"/>
      <c r="H36" s="4"/>
      <c r="I36" s="4"/>
      <c r="J36" s="4"/>
      <c r="K36" s="32"/>
      <c r="L36" s="31"/>
      <c r="M36" s="35">
        <f>C36*0+D36*14+E36*0+F36*0+G36*10+H36*0+I36*0+J36*0+K36*0+L36*0</f>
        <v>0</v>
      </c>
      <c r="N36" s="62"/>
    </row>
    <row r="37" spans="1:14" x14ac:dyDescent="0.3">
      <c r="A37" s="109"/>
      <c r="B37" s="100" t="s">
        <v>17</v>
      </c>
      <c r="C37" s="102"/>
      <c r="D37" s="103"/>
      <c r="E37" s="103"/>
      <c r="F37" s="103"/>
      <c r="G37" s="103"/>
      <c r="H37" s="103"/>
      <c r="I37" s="103"/>
      <c r="J37" s="103"/>
      <c r="K37" s="103"/>
      <c r="L37" s="104"/>
      <c r="M37" s="87"/>
      <c r="N37" s="62"/>
    </row>
    <row r="38" spans="1:14" x14ac:dyDescent="0.3">
      <c r="A38" s="109"/>
      <c r="B38" s="101"/>
      <c r="C38" s="105"/>
      <c r="D38" s="106"/>
      <c r="E38" s="106"/>
      <c r="F38" s="106"/>
      <c r="G38" s="106"/>
      <c r="H38" s="106"/>
      <c r="I38" s="106"/>
      <c r="J38" s="106"/>
      <c r="K38" s="106"/>
      <c r="L38" s="107"/>
      <c r="M38" s="88"/>
      <c r="N38" s="62"/>
    </row>
    <row r="39" spans="1:14" ht="15" thickBot="1" x14ac:dyDescent="0.35">
      <c r="A39" s="110"/>
      <c r="B39" s="12" t="s">
        <v>18</v>
      </c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89"/>
      <c r="N39" s="86"/>
    </row>
    <row r="40" spans="1:14" ht="18.75" customHeight="1" x14ac:dyDescent="0.35">
      <c r="A40" s="95" t="s">
        <v>1</v>
      </c>
      <c r="B40" s="56" t="s">
        <v>2</v>
      </c>
      <c r="C40" s="58" t="s">
        <v>3</v>
      </c>
      <c r="D40" s="59"/>
      <c r="E40" s="59"/>
      <c r="F40" s="59"/>
      <c r="G40" s="59"/>
      <c r="H40" s="59"/>
      <c r="I40" s="59"/>
      <c r="J40" s="59"/>
      <c r="K40" s="59"/>
      <c r="L40" s="59"/>
      <c r="M40" s="90" t="s">
        <v>4</v>
      </c>
      <c r="N40" s="61" t="s">
        <v>35</v>
      </c>
    </row>
    <row r="41" spans="1:14" ht="72" x14ac:dyDescent="0.3">
      <c r="A41" s="96"/>
      <c r="B41" s="57"/>
      <c r="C41" s="7" t="s">
        <v>19</v>
      </c>
      <c r="D41" s="7" t="s">
        <v>5</v>
      </c>
      <c r="E41" s="4" t="s">
        <v>6</v>
      </c>
      <c r="F41" s="4" t="s">
        <v>7</v>
      </c>
      <c r="G41" s="4" t="s">
        <v>8</v>
      </c>
      <c r="H41" s="4" t="s">
        <v>9</v>
      </c>
      <c r="I41" s="4" t="s">
        <v>10</v>
      </c>
      <c r="J41" s="4" t="s">
        <v>11</v>
      </c>
      <c r="K41" s="4" t="s">
        <v>12</v>
      </c>
      <c r="L41" s="31" t="s">
        <v>13</v>
      </c>
      <c r="M41" s="91"/>
      <c r="N41" s="62"/>
    </row>
    <row r="42" spans="1:14" ht="15" customHeight="1" x14ac:dyDescent="0.3">
      <c r="A42" s="108">
        <v>41465</v>
      </c>
      <c r="B42" s="20" t="s">
        <v>14</v>
      </c>
      <c r="C42" s="4"/>
      <c r="D42" s="4"/>
      <c r="E42" s="4"/>
      <c r="F42" s="4"/>
      <c r="G42" s="4"/>
      <c r="H42" s="4"/>
      <c r="I42" s="4"/>
      <c r="J42" s="4"/>
      <c r="K42" s="4"/>
      <c r="L42" s="31"/>
      <c r="M42" s="35">
        <f>C42*1+D42*5+E42*1+F42*1.5+G42*1.5+H42*0.5+I42*2.5+J42*5+K42*1.5+L42*2</f>
        <v>0</v>
      </c>
      <c r="N42" s="62">
        <f>SUM(M42:M48)</f>
        <v>0</v>
      </c>
    </row>
    <row r="43" spans="1:14" x14ac:dyDescent="0.3">
      <c r="A43" s="109"/>
      <c r="B43" s="21" t="s">
        <v>15</v>
      </c>
      <c r="C43" s="23"/>
      <c r="D43" s="23"/>
      <c r="E43" s="23"/>
      <c r="F43" s="23"/>
      <c r="G43" s="23"/>
      <c r="H43" s="23"/>
      <c r="I43" s="23"/>
      <c r="J43" s="23"/>
      <c r="K43" s="23"/>
      <c r="L43" s="24"/>
      <c r="M43" s="35">
        <f>C43*2+D43*5+E43*0+F43*0+G43*4+H43*0+I43*0+J43*0+K43*0+L43*0</f>
        <v>0</v>
      </c>
      <c r="N43" s="62"/>
    </row>
    <row r="44" spans="1:14" x14ac:dyDescent="0.3">
      <c r="A44" s="109"/>
      <c r="B44" s="22" t="s">
        <v>16</v>
      </c>
      <c r="C44" s="9"/>
      <c r="D44" s="9"/>
      <c r="E44" s="17"/>
      <c r="F44" s="9"/>
      <c r="G44" s="9"/>
      <c r="H44" s="9"/>
      <c r="I44" s="9"/>
      <c r="J44" s="9"/>
      <c r="K44" s="9"/>
      <c r="L44" s="19"/>
      <c r="M44" s="35">
        <f>C44*3+D44*5+E44*0+F44*0+G44*8+H44*0+I44*0+J44*0+K44*0+L44*0</f>
        <v>0</v>
      </c>
      <c r="N44" s="62"/>
    </row>
    <row r="45" spans="1:14" x14ac:dyDescent="0.3">
      <c r="A45" s="109"/>
      <c r="B45" s="20" t="s">
        <v>31</v>
      </c>
      <c r="C45" s="4"/>
      <c r="D45" s="4"/>
      <c r="E45" s="4"/>
      <c r="F45" s="4"/>
      <c r="G45" s="4"/>
      <c r="H45" s="4"/>
      <c r="I45" s="4"/>
      <c r="J45" s="4"/>
      <c r="K45" s="32"/>
      <c r="L45" s="31"/>
      <c r="M45" s="35">
        <f>C45*0+D45*14+E45*0+F45*0+G45*10+H45*0+I45*0+J45*0+K45*0+L45*0</f>
        <v>0</v>
      </c>
      <c r="N45" s="62"/>
    </row>
    <row r="46" spans="1:14" x14ac:dyDescent="0.3">
      <c r="A46" s="109"/>
      <c r="B46" s="100" t="s">
        <v>17</v>
      </c>
      <c r="C46" s="68"/>
      <c r="D46" s="69"/>
      <c r="E46" s="69"/>
      <c r="F46" s="69"/>
      <c r="G46" s="69"/>
      <c r="H46" s="69"/>
      <c r="I46" s="69"/>
      <c r="J46" s="69"/>
      <c r="K46" s="69"/>
      <c r="L46" s="70"/>
      <c r="M46" s="87"/>
      <c r="N46" s="62"/>
    </row>
    <row r="47" spans="1:14" x14ac:dyDescent="0.3">
      <c r="A47" s="109"/>
      <c r="B47" s="101"/>
      <c r="C47" s="105"/>
      <c r="D47" s="106"/>
      <c r="E47" s="106"/>
      <c r="F47" s="106"/>
      <c r="G47" s="106"/>
      <c r="H47" s="106"/>
      <c r="I47" s="106"/>
      <c r="J47" s="106"/>
      <c r="K47" s="106"/>
      <c r="L47" s="107"/>
      <c r="M47" s="88"/>
      <c r="N47" s="62"/>
    </row>
    <row r="48" spans="1:14" ht="15" thickBot="1" x14ac:dyDescent="0.35">
      <c r="A48" s="110"/>
      <c r="B48" s="12" t="s">
        <v>18</v>
      </c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89"/>
      <c r="N48" s="86"/>
    </row>
    <row r="49" spans="1:14" ht="18.75" customHeight="1" x14ac:dyDescent="0.35">
      <c r="A49" s="95" t="s">
        <v>1</v>
      </c>
      <c r="B49" s="56" t="s">
        <v>2</v>
      </c>
      <c r="C49" s="58" t="s">
        <v>3</v>
      </c>
      <c r="D49" s="59"/>
      <c r="E49" s="59"/>
      <c r="F49" s="59"/>
      <c r="G49" s="59"/>
      <c r="H49" s="59"/>
      <c r="I49" s="59"/>
      <c r="J49" s="59"/>
      <c r="K49" s="59"/>
      <c r="L49" s="59"/>
      <c r="M49" s="90" t="s">
        <v>4</v>
      </c>
      <c r="N49" s="61" t="s">
        <v>35</v>
      </c>
    </row>
    <row r="50" spans="1:14" ht="72" x14ac:dyDescent="0.3">
      <c r="A50" s="96"/>
      <c r="B50" s="57"/>
      <c r="C50" s="7" t="s">
        <v>19</v>
      </c>
      <c r="D50" s="7" t="s">
        <v>5</v>
      </c>
      <c r="E50" s="4" t="s">
        <v>6</v>
      </c>
      <c r="F50" s="4" t="s">
        <v>7</v>
      </c>
      <c r="G50" s="4" t="s">
        <v>8</v>
      </c>
      <c r="H50" s="4" t="s">
        <v>9</v>
      </c>
      <c r="I50" s="4" t="s">
        <v>10</v>
      </c>
      <c r="J50" s="4" t="s">
        <v>11</v>
      </c>
      <c r="K50" s="4" t="s">
        <v>12</v>
      </c>
      <c r="L50" s="31" t="s">
        <v>13</v>
      </c>
      <c r="M50" s="91"/>
      <c r="N50" s="62"/>
    </row>
    <row r="51" spans="1:14" ht="15" customHeight="1" x14ac:dyDescent="0.3">
      <c r="A51" s="108">
        <v>41466</v>
      </c>
      <c r="B51" s="20" t="s">
        <v>14</v>
      </c>
      <c r="C51" s="4"/>
      <c r="D51" s="4"/>
      <c r="E51" s="4"/>
      <c r="F51" s="4"/>
      <c r="G51" s="4"/>
      <c r="H51" s="4"/>
      <c r="I51" s="4"/>
      <c r="J51" s="4"/>
      <c r="K51" s="4"/>
      <c r="L51" s="31"/>
      <c r="M51" s="35">
        <f>C51*1+D51*5+E51*1+F51*1.5+G51*1.5+H51*0.5+I51*2.5+J51*5+K51*1.5+L51*2</f>
        <v>0</v>
      </c>
      <c r="N51" s="62">
        <f>SUM(M51:M57)</f>
        <v>0</v>
      </c>
    </row>
    <row r="52" spans="1:14" x14ac:dyDescent="0.3">
      <c r="A52" s="109"/>
      <c r="B52" s="21" t="s">
        <v>15</v>
      </c>
      <c r="C52" s="23"/>
      <c r="D52" s="23"/>
      <c r="E52" s="23"/>
      <c r="F52" s="23"/>
      <c r="G52" s="23"/>
      <c r="H52" s="23"/>
      <c r="I52" s="23"/>
      <c r="J52" s="23"/>
      <c r="K52" s="23"/>
      <c r="L52" s="24"/>
      <c r="M52" s="35">
        <f>C52*2+D52*5+E52*0+F52*0+G52*4+H52*0+I52*0+J52*0+K52*0+L52*0</f>
        <v>0</v>
      </c>
      <c r="N52" s="62"/>
    </row>
    <row r="53" spans="1:14" x14ac:dyDescent="0.3">
      <c r="A53" s="109"/>
      <c r="B53" s="22" t="s">
        <v>16</v>
      </c>
      <c r="C53" s="9"/>
      <c r="D53" s="9"/>
      <c r="E53" s="17"/>
      <c r="F53" s="9"/>
      <c r="G53" s="9"/>
      <c r="H53" s="9"/>
      <c r="I53" s="9"/>
      <c r="J53" s="9"/>
      <c r="K53" s="9"/>
      <c r="L53" s="19"/>
      <c r="M53" s="35">
        <f>C53*3+D53*5+E53*0+F53*0+G53*8+H53*0+I53*0+J53*0+K53*0+L53*0</f>
        <v>0</v>
      </c>
      <c r="N53" s="62"/>
    </row>
    <row r="54" spans="1:14" x14ac:dyDescent="0.3">
      <c r="A54" s="109"/>
      <c r="B54" s="20" t="s">
        <v>31</v>
      </c>
      <c r="C54" s="4"/>
      <c r="D54" s="4"/>
      <c r="E54" s="4"/>
      <c r="F54" s="4"/>
      <c r="G54" s="4"/>
      <c r="H54" s="4"/>
      <c r="I54" s="4"/>
      <c r="J54" s="4"/>
      <c r="K54" s="32"/>
      <c r="L54" s="31"/>
      <c r="M54" s="35">
        <f>C54*0+D54*14+E54*0+F54*0+G54*10+H54*0+I54*0+J54*0+K54*0+L54*0</f>
        <v>0</v>
      </c>
      <c r="N54" s="62"/>
    </row>
    <row r="55" spans="1:14" x14ac:dyDescent="0.3">
      <c r="A55" s="109"/>
      <c r="B55" s="100" t="s">
        <v>17</v>
      </c>
      <c r="C55" s="102"/>
      <c r="D55" s="103"/>
      <c r="E55" s="103"/>
      <c r="F55" s="103"/>
      <c r="G55" s="103"/>
      <c r="H55" s="103"/>
      <c r="I55" s="103"/>
      <c r="J55" s="103"/>
      <c r="K55" s="103"/>
      <c r="L55" s="104"/>
      <c r="M55" s="87"/>
      <c r="N55" s="62"/>
    </row>
    <row r="56" spans="1:14" x14ac:dyDescent="0.3">
      <c r="A56" s="109"/>
      <c r="B56" s="101"/>
      <c r="C56" s="105"/>
      <c r="D56" s="106"/>
      <c r="E56" s="106"/>
      <c r="F56" s="106"/>
      <c r="G56" s="106"/>
      <c r="H56" s="106"/>
      <c r="I56" s="106"/>
      <c r="J56" s="106"/>
      <c r="K56" s="106"/>
      <c r="L56" s="107"/>
      <c r="M56" s="88"/>
      <c r="N56" s="62"/>
    </row>
    <row r="57" spans="1:14" ht="15" thickBot="1" x14ac:dyDescent="0.35">
      <c r="A57" s="110"/>
      <c r="B57" s="12" t="s">
        <v>18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89"/>
      <c r="N57" s="86"/>
    </row>
    <row r="58" spans="1:14" ht="18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4" ht="18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</row>
    <row r="60" spans="1:14" ht="18.600000000000001" thickBot="1" x14ac:dyDescent="0.3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1:14" ht="18.75" customHeight="1" x14ac:dyDescent="0.35">
      <c r="A61" s="95" t="s">
        <v>1</v>
      </c>
      <c r="B61" s="56" t="s">
        <v>2</v>
      </c>
      <c r="C61" s="58" t="s">
        <v>3</v>
      </c>
      <c r="D61" s="59"/>
      <c r="E61" s="59"/>
      <c r="F61" s="59"/>
      <c r="G61" s="59"/>
      <c r="H61" s="59"/>
      <c r="I61" s="59"/>
      <c r="J61" s="59"/>
      <c r="K61" s="59"/>
      <c r="L61" s="59"/>
      <c r="M61" s="90" t="s">
        <v>4</v>
      </c>
      <c r="N61" s="61" t="s">
        <v>35</v>
      </c>
    </row>
    <row r="62" spans="1:14" ht="72" x14ac:dyDescent="0.3">
      <c r="A62" s="96"/>
      <c r="B62" s="57"/>
      <c r="C62" s="7" t="s">
        <v>19</v>
      </c>
      <c r="D62" s="7" t="s">
        <v>5</v>
      </c>
      <c r="E62" s="4" t="s">
        <v>6</v>
      </c>
      <c r="F62" s="4" t="s">
        <v>7</v>
      </c>
      <c r="G62" s="4" t="s">
        <v>8</v>
      </c>
      <c r="H62" s="4" t="s">
        <v>9</v>
      </c>
      <c r="I62" s="4" t="s">
        <v>10</v>
      </c>
      <c r="J62" s="4" t="s">
        <v>11</v>
      </c>
      <c r="K62" s="4" t="s">
        <v>12</v>
      </c>
      <c r="L62" s="31" t="s">
        <v>13</v>
      </c>
      <c r="M62" s="91"/>
      <c r="N62" s="62"/>
    </row>
    <row r="63" spans="1:14" ht="15" customHeight="1" x14ac:dyDescent="0.3">
      <c r="A63" s="108">
        <v>41468</v>
      </c>
      <c r="B63" s="20" t="s">
        <v>14</v>
      </c>
      <c r="C63" s="4"/>
      <c r="D63" s="4"/>
      <c r="E63" s="4"/>
      <c r="F63" s="4"/>
      <c r="G63" s="4"/>
      <c r="H63" s="4"/>
      <c r="I63" s="4"/>
      <c r="J63" s="4"/>
      <c r="K63" s="4"/>
      <c r="L63" s="31"/>
      <c r="M63" s="35">
        <f>C63*1+D63*5+E63*1+F63*1.5+G63*1.5+H63*0.5+I63*2.5+J63*5+K63*1.5+L63*2</f>
        <v>0</v>
      </c>
      <c r="N63" s="62">
        <f>SUM(M63:M69)</f>
        <v>0</v>
      </c>
    </row>
    <row r="64" spans="1:14" x14ac:dyDescent="0.3">
      <c r="A64" s="109"/>
      <c r="B64" s="21" t="s">
        <v>15</v>
      </c>
      <c r="C64" s="23"/>
      <c r="D64" s="23"/>
      <c r="E64" s="23"/>
      <c r="F64" s="23"/>
      <c r="G64" s="23"/>
      <c r="H64" s="23"/>
      <c r="I64" s="23"/>
      <c r="J64" s="23"/>
      <c r="K64" s="23"/>
      <c r="L64" s="24"/>
      <c r="M64" s="35">
        <f>C64*2+D64*5+E64*0+F64*0+G64*4+H64*0+I64*0+J64*0+K64*0+L64*0</f>
        <v>0</v>
      </c>
      <c r="N64" s="62"/>
    </row>
    <row r="65" spans="1:14" x14ac:dyDescent="0.3">
      <c r="A65" s="109"/>
      <c r="B65" s="22" t="s">
        <v>16</v>
      </c>
      <c r="C65" s="9"/>
      <c r="D65" s="9"/>
      <c r="E65" s="17"/>
      <c r="F65" s="9"/>
      <c r="G65" s="9"/>
      <c r="H65" s="9"/>
      <c r="I65" s="9"/>
      <c r="J65" s="9"/>
      <c r="K65" s="9"/>
      <c r="L65" s="19"/>
      <c r="M65" s="35">
        <f>C65*3+D65*5+E65*0+F65*0+G65*8+H65*0+I65*0+J65*0+K65*0+L65*0</f>
        <v>0</v>
      </c>
      <c r="N65" s="62"/>
    </row>
    <row r="66" spans="1:14" x14ac:dyDescent="0.3">
      <c r="A66" s="109"/>
      <c r="B66" s="20" t="s">
        <v>31</v>
      </c>
      <c r="C66" s="4"/>
      <c r="D66" s="4"/>
      <c r="E66" s="4"/>
      <c r="F66" s="4"/>
      <c r="G66" s="4"/>
      <c r="H66" s="4"/>
      <c r="I66" s="4"/>
      <c r="J66" s="4"/>
      <c r="K66" s="32"/>
      <c r="L66" s="31"/>
      <c r="M66" s="35">
        <f>C66*0+D66*14+E66*0+F66*0+G66*10+H66*0+I66*0+J66*0+K66*0+L66*0</f>
        <v>0</v>
      </c>
      <c r="N66" s="62"/>
    </row>
    <row r="67" spans="1:14" x14ac:dyDescent="0.3">
      <c r="A67" s="109"/>
      <c r="B67" s="100" t="s">
        <v>17</v>
      </c>
      <c r="C67" s="102"/>
      <c r="D67" s="103"/>
      <c r="E67" s="103"/>
      <c r="F67" s="103"/>
      <c r="G67" s="103"/>
      <c r="H67" s="103"/>
      <c r="I67" s="103"/>
      <c r="J67" s="103"/>
      <c r="K67" s="103"/>
      <c r="L67" s="104"/>
      <c r="M67" s="87"/>
      <c r="N67" s="62"/>
    </row>
    <row r="68" spans="1:14" x14ac:dyDescent="0.3">
      <c r="A68" s="109"/>
      <c r="B68" s="101"/>
      <c r="C68" s="105"/>
      <c r="D68" s="106"/>
      <c r="E68" s="106"/>
      <c r="F68" s="106"/>
      <c r="G68" s="106"/>
      <c r="H68" s="106"/>
      <c r="I68" s="106"/>
      <c r="J68" s="106"/>
      <c r="K68" s="106"/>
      <c r="L68" s="107"/>
      <c r="M68" s="88"/>
      <c r="N68" s="62"/>
    </row>
    <row r="69" spans="1:14" ht="15" thickBot="1" x14ac:dyDescent="0.35">
      <c r="A69" s="110"/>
      <c r="B69" s="12" t="s">
        <v>18</v>
      </c>
      <c r="C69" s="33"/>
      <c r="D69" s="34"/>
      <c r="E69" s="34"/>
      <c r="F69" s="34"/>
      <c r="G69" s="34"/>
      <c r="H69" s="34"/>
      <c r="I69" s="34"/>
      <c r="J69" s="34"/>
      <c r="K69" s="34"/>
      <c r="L69" s="34"/>
      <c r="M69" s="89"/>
      <c r="N69" s="86"/>
    </row>
    <row r="70" spans="1:14" ht="18.75" customHeight="1" x14ac:dyDescent="0.35">
      <c r="A70" s="95" t="s">
        <v>1</v>
      </c>
      <c r="B70" s="56" t="s">
        <v>2</v>
      </c>
      <c r="C70" s="58" t="s">
        <v>3</v>
      </c>
      <c r="D70" s="59"/>
      <c r="E70" s="59"/>
      <c r="F70" s="59"/>
      <c r="G70" s="59"/>
      <c r="H70" s="59"/>
      <c r="I70" s="59"/>
      <c r="J70" s="59"/>
      <c r="K70" s="59"/>
      <c r="L70" s="59"/>
      <c r="M70" s="90" t="s">
        <v>4</v>
      </c>
      <c r="N70" s="61" t="s">
        <v>35</v>
      </c>
    </row>
    <row r="71" spans="1:14" ht="72" x14ac:dyDescent="0.3">
      <c r="A71" s="96"/>
      <c r="B71" s="57"/>
      <c r="C71" s="7" t="s">
        <v>19</v>
      </c>
      <c r="D71" s="7" t="s">
        <v>5</v>
      </c>
      <c r="E71" s="4" t="s">
        <v>6</v>
      </c>
      <c r="F71" s="4" t="s">
        <v>7</v>
      </c>
      <c r="G71" s="4" t="s">
        <v>8</v>
      </c>
      <c r="H71" s="4" t="s">
        <v>9</v>
      </c>
      <c r="I71" s="4" t="s">
        <v>10</v>
      </c>
      <c r="J71" s="4" t="s">
        <v>11</v>
      </c>
      <c r="K71" s="4" t="s">
        <v>12</v>
      </c>
      <c r="L71" s="31" t="s">
        <v>13</v>
      </c>
      <c r="M71" s="91"/>
      <c r="N71" s="62"/>
    </row>
    <row r="72" spans="1:14" ht="15" customHeight="1" x14ac:dyDescent="0.3">
      <c r="A72" s="108">
        <v>41470</v>
      </c>
      <c r="B72" s="20" t="s">
        <v>14</v>
      </c>
      <c r="C72" s="4"/>
      <c r="D72" s="4"/>
      <c r="E72" s="4"/>
      <c r="F72" s="4"/>
      <c r="G72" s="4"/>
      <c r="H72" s="4"/>
      <c r="I72" s="4"/>
      <c r="J72" s="4"/>
      <c r="K72" s="4"/>
      <c r="L72" s="31"/>
      <c r="M72" s="35">
        <f>C72*1+D72*5+E72*1+F72*1.5+G72*1.5+H72*0.5+I72*2.5+J72*5+K72*1.5+L72*2</f>
        <v>0</v>
      </c>
      <c r="N72" s="62">
        <f>SUM(M72:M78)</f>
        <v>0</v>
      </c>
    </row>
    <row r="73" spans="1:14" x14ac:dyDescent="0.3">
      <c r="A73" s="109"/>
      <c r="B73" s="21" t="s">
        <v>15</v>
      </c>
      <c r="C73" s="23"/>
      <c r="D73" s="23"/>
      <c r="E73" s="23"/>
      <c r="F73" s="23"/>
      <c r="G73" s="23"/>
      <c r="H73" s="23"/>
      <c r="I73" s="23"/>
      <c r="J73" s="23"/>
      <c r="K73" s="23"/>
      <c r="L73" s="24"/>
      <c r="M73" s="35">
        <f>C73*2+D73*5+E73*0+F73*0+G73*4+H73*0+I73*0+J73*0+K73*0+L73*0</f>
        <v>0</v>
      </c>
      <c r="N73" s="62"/>
    </row>
    <row r="74" spans="1:14" x14ac:dyDescent="0.3">
      <c r="A74" s="109"/>
      <c r="B74" s="22" t="s">
        <v>16</v>
      </c>
      <c r="C74" s="9"/>
      <c r="D74" s="9"/>
      <c r="E74" s="17"/>
      <c r="F74" s="9"/>
      <c r="G74" s="9"/>
      <c r="H74" s="9"/>
      <c r="I74" s="9"/>
      <c r="J74" s="9"/>
      <c r="K74" s="9"/>
      <c r="L74" s="19"/>
      <c r="M74" s="35">
        <f>C74*3+D74*5+E74*0+F74*0+G74*8+H74*0+I74*0+J74*0+K74*0+L74*0</f>
        <v>0</v>
      </c>
      <c r="N74" s="62"/>
    </row>
    <row r="75" spans="1:14" x14ac:dyDescent="0.3">
      <c r="A75" s="109"/>
      <c r="B75" s="20" t="s">
        <v>31</v>
      </c>
      <c r="C75" s="4"/>
      <c r="D75" s="4"/>
      <c r="E75" s="4"/>
      <c r="F75" s="4"/>
      <c r="G75" s="4"/>
      <c r="H75" s="4"/>
      <c r="I75" s="4"/>
      <c r="J75" s="4"/>
      <c r="K75" s="32"/>
      <c r="L75" s="31"/>
      <c r="M75" s="35">
        <f>C75*0+D75*14+E75*0+F75*0+G75*10+H75*0+I75*0+J75*0+K75*0+L75*0</f>
        <v>0</v>
      </c>
      <c r="N75" s="62"/>
    </row>
    <row r="76" spans="1:14" x14ac:dyDescent="0.3">
      <c r="A76" s="109"/>
      <c r="B76" s="100" t="s">
        <v>17</v>
      </c>
      <c r="C76" s="102"/>
      <c r="D76" s="103"/>
      <c r="E76" s="103"/>
      <c r="F76" s="103"/>
      <c r="G76" s="103"/>
      <c r="H76" s="103"/>
      <c r="I76" s="103"/>
      <c r="J76" s="103"/>
      <c r="K76" s="103"/>
      <c r="L76" s="104"/>
      <c r="M76" s="87"/>
      <c r="N76" s="62"/>
    </row>
    <row r="77" spans="1:14" x14ac:dyDescent="0.3">
      <c r="A77" s="109"/>
      <c r="B77" s="101"/>
      <c r="C77" s="105"/>
      <c r="D77" s="106"/>
      <c r="E77" s="106"/>
      <c r="F77" s="106"/>
      <c r="G77" s="106"/>
      <c r="H77" s="106"/>
      <c r="I77" s="106"/>
      <c r="J77" s="106"/>
      <c r="K77" s="106"/>
      <c r="L77" s="107"/>
      <c r="M77" s="88"/>
      <c r="N77" s="62"/>
    </row>
    <row r="78" spans="1:14" ht="15" thickBot="1" x14ac:dyDescent="0.35">
      <c r="A78" s="110"/>
      <c r="B78" s="12" t="s">
        <v>18</v>
      </c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89"/>
      <c r="N78" s="86"/>
    </row>
    <row r="79" spans="1:14" ht="18.75" customHeight="1" x14ac:dyDescent="0.35">
      <c r="A79" s="95" t="s">
        <v>1</v>
      </c>
      <c r="B79" s="56" t="s">
        <v>2</v>
      </c>
      <c r="C79" s="58" t="s">
        <v>3</v>
      </c>
      <c r="D79" s="59"/>
      <c r="E79" s="59"/>
      <c r="F79" s="59"/>
      <c r="G79" s="59"/>
      <c r="H79" s="59"/>
      <c r="I79" s="59"/>
      <c r="J79" s="59"/>
      <c r="K79" s="59"/>
      <c r="L79" s="59"/>
      <c r="M79" s="90" t="s">
        <v>4</v>
      </c>
      <c r="N79" s="61" t="s">
        <v>35</v>
      </c>
    </row>
    <row r="80" spans="1:14" ht="72" x14ac:dyDescent="0.3">
      <c r="A80" s="96"/>
      <c r="B80" s="57"/>
      <c r="C80" s="7" t="s">
        <v>19</v>
      </c>
      <c r="D80" s="7" t="s">
        <v>5</v>
      </c>
      <c r="E80" s="4" t="s">
        <v>6</v>
      </c>
      <c r="F80" s="4" t="s">
        <v>7</v>
      </c>
      <c r="G80" s="4" t="s">
        <v>8</v>
      </c>
      <c r="H80" s="4" t="s">
        <v>9</v>
      </c>
      <c r="I80" s="4" t="s">
        <v>10</v>
      </c>
      <c r="J80" s="4" t="s">
        <v>11</v>
      </c>
      <c r="K80" s="4" t="s">
        <v>12</v>
      </c>
      <c r="L80" s="31" t="s">
        <v>13</v>
      </c>
      <c r="M80" s="91"/>
      <c r="N80" s="62"/>
    </row>
    <row r="81" spans="1:14" ht="15" customHeight="1" x14ac:dyDescent="0.3">
      <c r="A81" s="108">
        <v>41473</v>
      </c>
      <c r="B81" s="20" t="s">
        <v>14</v>
      </c>
      <c r="C81" s="4"/>
      <c r="D81" s="4"/>
      <c r="E81" s="4"/>
      <c r="F81" s="4"/>
      <c r="G81" s="4"/>
      <c r="H81" s="4"/>
      <c r="I81" s="4"/>
      <c r="J81" s="4"/>
      <c r="K81" s="4"/>
      <c r="L81" s="31"/>
      <c r="M81" s="35">
        <f>C81*1+D81*5+E81*1+F81*1.5+G81*1.5+H81*0.5+I81*2.5+J81*5+K81*1.5+L81*2</f>
        <v>0</v>
      </c>
      <c r="N81" s="62">
        <f>SUM(M81:M87)</f>
        <v>0</v>
      </c>
    </row>
    <row r="82" spans="1:14" x14ac:dyDescent="0.3">
      <c r="A82" s="109"/>
      <c r="B82" s="21" t="s">
        <v>15</v>
      </c>
      <c r="C82" s="23"/>
      <c r="D82" s="23"/>
      <c r="E82" s="23"/>
      <c r="F82" s="23"/>
      <c r="G82" s="23"/>
      <c r="H82" s="23"/>
      <c r="I82" s="23"/>
      <c r="J82" s="23"/>
      <c r="K82" s="23"/>
      <c r="L82" s="24"/>
      <c r="M82" s="35">
        <f>C82*2+D82*5+E82*0+F82*0+G82*4+H82*0+I82*0+J82*0+K82*0+L82*0</f>
        <v>0</v>
      </c>
      <c r="N82" s="62"/>
    </row>
    <row r="83" spans="1:14" x14ac:dyDescent="0.3">
      <c r="A83" s="109"/>
      <c r="B83" s="22" t="s">
        <v>16</v>
      </c>
      <c r="C83" s="9"/>
      <c r="D83" s="9"/>
      <c r="E83" s="17"/>
      <c r="F83" s="9"/>
      <c r="G83" s="9"/>
      <c r="H83" s="9"/>
      <c r="I83" s="9"/>
      <c r="J83" s="9"/>
      <c r="K83" s="9"/>
      <c r="L83" s="19"/>
      <c r="M83" s="35">
        <f>C83*3+D83*5+E83*0+F83*0+G83*8+H83*0+I83*0+J83*0+K83*0+L83*0</f>
        <v>0</v>
      </c>
      <c r="N83" s="62"/>
    </row>
    <row r="84" spans="1:14" x14ac:dyDescent="0.3">
      <c r="A84" s="109"/>
      <c r="B84" s="20" t="s">
        <v>31</v>
      </c>
      <c r="C84" s="4"/>
      <c r="D84" s="4"/>
      <c r="E84" s="4"/>
      <c r="F84" s="4"/>
      <c r="G84" s="4"/>
      <c r="H84" s="4"/>
      <c r="I84" s="4"/>
      <c r="J84" s="4"/>
      <c r="K84" s="32"/>
      <c r="L84" s="31"/>
      <c r="M84" s="35">
        <f>C84*0+D84*14+E84*0+F84*0+G84*10+H84*0+I84*0+J84*0+K84*0+L84*0</f>
        <v>0</v>
      </c>
      <c r="N84" s="62"/>
    </row>
    <row r="85" spans="1:14" x14ac:dyDescent="0.3">
      <c r="A85" s="109"/>
      <c r="B85" s="100" t="s">
        <v>17</v>
      </c>
      <c r="C85" s="102"/>
      <c r="D85" s="103"/>
      <c r="E85" s="103"/>
      <c r="F85" s="103"/>
      <c r="G85" s="103"/>
      <c r="H85" s="103"/>
      <c r="I85" s="103"/>
      <c r="J85" s="103"/>
      <c r="K85" s="103"/>
      <c r="L85" s="104"/>
      <c r="M85" s="87"/>
      <c r="N85" s="62"/>
    </row>
    <row r="86" spans="1:14" x14ac:dyDescent="0.3">
      <c r="A86" s="109"/>
      <c r="B86" s="101"/>
      <c r="C86" s="105"/>
      <c r="D86" s="106"/>
      <c r="E86" s="106"/>
      <c r="F86" s="106"/>
      <c r="G86" s="106"/>
      <c r="H86" s="106"/>
      <c r="I86" s="106"/>
      <c r="J86" s="106"/>
      <c r="K86" s="106"/>
      <c r="L86" s="107"/>
      <c r="M86" s="88"/>
      <c r="N86" s="62"/>
    </row>
    <row r="87" spans="1:14" ht="15" thickBot="1" x14ac:dyDescent="0.35">
      <c r="A87" s="110"/>
      <c r="B87" s="12" t="s">
        <v>18</v>
      </c>
      <c r="C87" s="33"/>
      <c r="D87" s="34"/>
      <c r="E87" s="34"/>
      <c r="F87" s="34"/>
      <c r="G87" s="34"/>
      <c r="H87" s="34"/>
      <c r="I87" s="34"/>
      <c r="J87" s="34"/>
      <c r="K87" s="34"/>
      <c r="L87" s="34"/>
      <c r="M87" s="89"/>
      <c r="N87" s="86"/>
    </row>
    <row r="91" spans="1:14" ht="15" thickBot="1" x14ac:dyDescent="0.35"/>
    <row r="92" spans="1:14" ht="18.75" customHeight="1" x14ac:dyDescent="0.35">
      <c r="A92" s="95" t="s">
        <v>1</v>
      </c>
      <c r="B92" s="56" t="s">
        <v>2</v>
      </c>
      <c r="C92" s="58" t="s">
        <v>3</v>
      </c>
      <c r="D92" s="59"/>
      <c r="E92" s="59"/>
      <c r="F92" s="59"/>
      <c r="G92" s="59"/>
      <c r="H92" s="59"/>
      <c r="I92" s="59"/>
      <c r="J92" s="59"/>
      <c r="K92" s="59"/>
      <c r="L92" s="59"/>
      <c r="M92" s="90" t="s">
        <v>4</v>
      </c>
      <c r="N92" s="61" t="s">
        <v>35</v>
      </c>
    </row>
    <row r="93" spans="1:14" ht="72" x14ac:dyDescent="0.3">
      <c r="A93" s="96"/>
      <c r="B93" s="57"/>
      <c r="C93" s="7" t="s">
        <v>19</v>
      </c>
      <c r="D93" s="7" t="s">
        <v>5</v>
      </c>
      <c r="E93" s="4" t="s">
        <v>6</v>
      </c>
      <c r="F93" s="4" t="s">
        <v>7</v>
      </c>
      <c r="G93" s="4" t="s">
        <v>8</v>
      </c>
      <c r="H93" s="4" t="s">
        <v>9</v>
      </c>
      <c r="I93" s="4" t="s">
        <v>10</v>
      </c>
      <c r="J93" s="4" t="s">
        <v>11</v>
      </c>
      <c r="K93" s="4" t="s">
        <v>12</v>
      </c>
      <c r="L93" s="31" t="s">
        <v>13</v>
      </c>
      <c r="M93" s="91"/>
      <c r="N93" s="62"/>
    </row>
    <row r="94" spans="1:14" ht="15" customHeight="1" x14ac:dyDescent="0.3">
      <c r="A94" s="108">
        <v>41474</v>
      </c>
      <c r="B94" s="20" t="s">
        <v>14</v>
      </c>
      <c r="C94" s="4"/>
      <c r="D94" s="4"/>
      <c r="E94" s="4"/>
      <c r="F94" s="4"/>
      <c r="G94" s="4"/>
      <c r="H94" s="4"/>
      <c r="I94" s="4"/>
      <c r="J94" s="4"/>
      <c r="K94" s="4"/>
      <c r="L94" s="31"/>
      <c r="M94" s="35">
        <f>C94*1+D94*5+E94*1+F94*1.5+G94*1.5+H94*0.5+I94*2.5+J94*5+K94*1.5+L94*2</f>
        <v>0</v>
      </c>
      <c r="N94" s="62">
        <f>SUM(M94:M100)</f>
        <v>0</v>
      </c>
    </row>
    <row r="95" spans="1:14" x14ac:dyDescent="0.3">
      <c r="A95" s="109"/>
      <c r="B95" s="21" t="s">
        <v>15</v>
      </c>
      <c r="C95" s="23"/>
      <c r="D95" s="23"/>
      <c r="E95" s="23"/>
      <c r="F95" s="23"/>
      <c r="G95" s="23"/>
      <c r="H95" s="23"/>
      <c r="I95" s="23"/>
      <c r="J95" s="23"/>
      <c r="K95" s="23"/>
      <c r="L95" s="24"/>
      <c r="M95" s="35">
        <f>C95*2+D95*5+E95*0+F95*0+G95*4+H95*0+I95*0+J95*0+K95*0+L95*0</f>
        <v>0</v>
      </c>
      <c r="N95" s="62"/>
    </row>
    <row r="96" spans="1:14" x14ac:dyDescent="0.3">
      <c r="A96" s="109"/>
      <c r="B96" s="22" t="s">
        <v>16</v>
      </c>
      <c r="C96" s="9"/>
      <c r="D96" s="9"/>
      <c r="E96" s="17"/>
      <c r="F96" s="9"/>
      <c r="G96" s="9"/>
      <c r="H96" s="9"/>
      <c r="I96" s="9"/>
      <c r="J96" s="9"/>
      <c r="K96" s="9"/>
      <c r="L96" s="19"/>
      <c r="M96" s="35">
        <f>C96*3+D96*5+E96*0+F96*0+G96*8+H96*0+I96*0+J96*0+K96*0+L96*0</f>
        <v>0</v>
      </c>
      <c r="N96" s="62"/>
    </row>
    <row r="97" spans="1:14" x14ac:dyDescent="0.3">
      <c r="A97" s="109"/>
      <c r="B97" s="20" t="s">
        <v>31</v>
      </c>
      <c r="C97" s="4"/>
      <c r="D97" s="4"/>
      <c r="E97" s="4"/>
      <c r="F97" s="4"/>
      <c r="G97" s="4"/>
      <c r="H97" s="4"/>
      <c r="I97" s="4"/>
      <c r="J97" s="4"/>
      <c r="K97" s="32"/>
      <c r="L97" s="31"/>
      <c r="M97" s="35">
        <f>C97*0+D97*14+E97*0+F97*0+G97*10+H97*0+I97*0+J97*0+K97*0+L97*0</f>
        <v>0</v>
      </c>
      <c r="N97" s="62"/>
    </row>
    <row r="98" spans="1:14" x14ac:dyDescent="0.3">
      <c r="A98" s="109"/>
      <c r="B98" s="100" t="s">
        <v>17</v>
      </c>
      <c r="C98" s="102"/>
      <c r="D98" s="103"/>
      <c r="E98" s="103"/>
      <c r="F98" s="103"/>
      <c r="G98" s="103"/>
      <c r="H98" s="103"/>
      <c r="I98" s="103"/>
      <c r="J98" s="103"/>
      <c r="K98" s="103"/>
      <c r="L98" s="104"/>
      <c r="M98" s="87"/>
      <c r="N98" s="62"/>
    </row>
    <row r="99" spans="1:14" x14ac:dyDescent="0.3">
      <c r="A99" s="109"/>
      <c r="B99" s="101"/>
      <c r="C99" s="105"/>
      <c r="D99" s="106"/>
      <c r="E99" s="106"/>
      <c r="F99" s="106"/>
      <c r="G99" s="106"/>
      <c r="H99" s="106"/>
      <c r="I99" s="106"/>
      <c r="J99" s="106"/>
      <c r="K99" s="106"/>
      <c r="L99" s="107"/>
      <c r="M99" s="88"/>
      <c r="N99" s="62"/>
    </row>
    <row r="100" spans="1:14" ht="15" thickBot="1" x14ac:dyDescent="0.35">
      <c r="A100" s="110"/>
      <c r="B100" s="12" t="s">
        <v>18</v>
      </c>
      <c r="C100" s="33"/>
      <c r="D100" s="34"/>
      <c r="E100" s="34"/>
      <c r="F100" s="34"/>
      <c r="G100" s="34"/>
      <c r="H100" s="34"/>
      <c r="I100" s="34"/>
      <c r="J100" s="34"/>
      <c r="K100" s="34"/>
      <c r="L100" s="34"/>
      <c r="M100" s="89"/>
      <c r="N100" s="86"/>
    </row>
    <row r="101" spans="1:14" ht="18.75" customHeight="1" x14ac:dyDescent="0.35">
      <c r="A101" s="95" t="s">
        <v>1</v>
      </c>
      <c r="B101" s="56" t="s">
        <v>2</v>
      </c>
      <c r="C101" s="58" t="s">
        <v>3</v>
      </c>
      <c r="D101" s="59"/>
      <c r="E101" s="59"/>
      <c r="F101" s="59"/>
      <c r="G101" s="59"/>
      <c r="H101" s="59"/>
      <c r="I101" s="59"/>
      <c r="J101" s="59"/>
      <c r="K101" s="59"/>
      <c r="L101" s="59"/>
      <c r="M101" s="90" t="s">
        <v>4</v>
      </c>
      <c r="N101" s="61" t="s">
        <v>35</v>
      </c>
    </row>
    <row r="102" spans="1:14" ht="72" x14ac:dyDescent="0.3">
      <c r="A102" s="96"/>
      <c r="B102" s="57"/>
      <c r="C102" s="7" t="s">
        <v>19</v>
      </c>
      <c r="D102" s="7" t="s">
        <v>5</v>
      </c>
      <c r="E102" s="4" t="s">
        <v>6</v>
      </c>
      <c r="F102" s="4" t="s">
        <v>7</v>
      </c>
      <c r="G102" s="4" t="s">
        <v>8</v>
      </c>
      <c r="H102" s="4" t="s">
        <v>9</v>
      </c>
      <c r="I102" s="4" t="s">
        <v>10</v>
      </c>
      <c r="J102" s="4" t="s">
        <v>11</v>
      </c>
      <c r="K102" s="4" t="s">
        <v>12</v>
      </c>
      <c r="L102" s="31" t="s">
        <v>13</v>
      </c>
      <c r="M102" s="91"/>
      <c r="N102" s="62"/>
    </row>
    <row r="103" spans="1:14" ht="15" customHeight="1" x14ac:dyDescent="0.3">
      <c r="A103" s="97">
        <v>41477</v>
      </c>
      <c r="B103" s="20" t="s">
        <v>14</v>
      </c>
      <c r="C103" s="4"/>
      <c r="D103" s="4"/>
      <c r="E103" s="4"/>
      <c r="F103" s="4"/>
      <c r="G103" s="4"/>
      <c r="H103" s="4"/>
      <c r="I103" s="4"/>
      <c r="J103" s="4"/>
      <c r="K103" s="4"/>
      <c r="L103" s="31"/>
      <c r="M103" s="35">
        <f>C103*1+D103*5+E103*1+F103*1.5+G103*1.5+H103*0.5+I103*2.5+J103*5+K103*1.5+L103*2</f>
        <v>0</v>
      </c>
      <c r="N103" s="62">
        <f>SUM(M103:M109)</f>
        <v>0</v>
      </c>
    </row>
    <row r="104" spans="1:14" x14ac:dyDescent="0.3">
      <c r="A104" s="98"/>
      <c r="B104" s="21" t="s">
        <v>15</v>
      </c>
      <c r="C104" s="23"/>
      <c r="D104" s="23"/>
      <c r="E104" s="23"/>
      <c r="F104" s="23"/>
      <c r="G104" s="23"/>
      <c r="H104" s="23"/>
      <c r="I104" s="23"/>
      <c r="J104" s="23"/>
      <c r="K104" s="23"/>
      <c r="L104" s="24"/>
      <c r="M104" s="35">
        <f>C104*2+D104*5+E104*0+F104*0+G104*4+H104*0+I104*0+J104*0+K104*0+L104*0</f>
        <v>0</v>
      </c>
      <c r="N104" s="62"/>
    </row>
    <row r="105" spans="1:14" x14ac:dyDescent="0.3">
      <c r="A105" s="98"/>
      <c r="B105" s="22" t="s">
        <v>16</v>
      </c>
      <c r="C105" s="9"/>
      <c r="D105" s="9"/>
      <c r="E105" s="17"/>
      <c r="F105" s="9"/>
      <c r="G105" s="9"/>
      <c r="H105" s="9"/>
      <c r="I105" s="9"/>
      <c r="J105" s="9"/>
      <c r="K105" s="9"/>
      <c r="L105" s="19"/>
      <c r="M105" s="35">
        <f>C105*3+D105*5+E105*0+F105*0+G105*8+H105*0+I105*0+J105*0+K105*0+L105*0</f>
        <v>0</v>
      </c>
      <c r="N105" s="62"/>
    </row>
    <row r="106" spans="1:14" x14ac:dyDescent="0.3">
      <c r="A106" s="98"/>
      <c r="B106" s="20" t="s">
        <v>31</v>
      </c>
      <c r="C106" s="4"/>
      <c r="D106" s="4"/>
      <c r="E106" s="4"/>
      <c r="F106" s="4"/>
      <c r="G106" s="4"/>
      <c r="H106" s="4"/>
      <c r="I106" s="4"/>
      <c r="J106" s="4"/>
      <c r="K106" s="32"/>
      <c r="L106" s="31"/>
      <c r="M106" s="35">
        <f>C106*0+D106*14+E106*0+F106*0+G106*10+H106*0+I106*0+J106*0+K106*0+L106*0</f>
        <v>0</v>
      </c>
      <c r="N106" s="62"/>
    </row>
    <row r="107" spans="1:14" x14ac:dyDescent="0.3">
      <c r="A107" s="98"/>
      <c r="B107" s="100" t="s">
        <v>17</v>
      </c>
      <c r="C107" s="102"/>
      <c r="D107" s="103"/>
      <c r="E107" s="103"/>
      <c r="F107" s="103"/>
      <c r="G107" s="103"/>
      <c r="H107" s="103"/>
      <c r="I107" s="103"/>
      <c r="J107" s="103"/>
      <c r="K107" s="103"/>
      <c r="L107" s="104"/>
      <c r="M107" s="87"/>
      <c r="N107" s="62"/>
    </row>
    <row r="108" spans="1:14" x14ac:dyDescent="0.3">
      <c r="A108" s="98"/>
      <c r="B108" s="101"/>
      <c r="C108" s="105"/>
      <c r="D108" s="106"/>
      <c r="E108" s="106"/>
      <c r="F108" s="106"/>
      <c r="G108" s="106"/>
      <c r="H108" s="106"/>
      <c r="I108" s="106"/>
      <c r="J108" s="106"/>
      <c r="K108" s="106"/>
      <c r="L108" s="107"/>
      <c r="M108" s="88"/>
      <c r="N108" s="62"/>
    </row>
    <row r="109" spans="1:14" ht="15" thickBot="1" x14ac:dyDescent="0.35">
      <c r="A109" s="99"/>
      <c r="B109" s="12" t="s">
        <v>18</v>
      </c>
      <c r="C109" s="33"/>
      <c r="D109" s="34"/>
      <c r="E109" s="34"/>
      <c r="F109" s="34"/>
      <c r="G109" s="34"/>
      <c r="H109" s="34"/>
      <c r="I109" s="34"/>
      <c r="J109" s="34"/>
      <c r="K109" s="34"/>
      <c r="L109" s="34"/>
      <c r="M109" s="89"/>
      <c r="N109" s="86"/>
    </row>
    <row r="110" spans="1:14" ht="18.75" customHeight="1" x14ac:dyDescent="0.35">
      <c r="A110" s="95" t="s">
        <v>1</v>
      </c>
      <c r="B110" s="56" t="s">
        <v>2</v>
      </c>
      <c r="C110" s="58" t="s">
        <v>3</v>
      </c>
      <c r="D110" s="59"/>
      <c r="E110" s="59"/>
      <c r="F110" s="59"/>
      <c r="G110" s="59"/>
      <c r="H110" s="59"/>
      <c r="I110" s="59"/>
      <c r="J110" s="59"/>
      <c r="K110" s="59"/>
      <c r="L110" s="59"/>
      <c r="M110" s="90" t="s">
        <v>4</v>
      </c>
      <c r="N110" s="61" t="s">
        <v>35</v>
      </c>
    </row>
    <row r="111" spans="1:14" ht="72" x14ac:dyDescent="0.3">
      <c r="A111" s="96"/>
      <c r="B111" s="57"/>
      <c r="C111" s="7" t="s">
        <v>19</v>
      </c>
      <c r="D111" s="7" t="s">
        <v>5</v>
      </c>
      <c r="E111" s="4" t="s">
        <v>6</v>
      </c>
      <c r="F111" s="4" t="s">
        <v>7</v>
      </c>
      <c r="G111" s="4" t="s">
        <v>8</v>
      </c>
      <c r="H111" s="4" t="s">
        <v>9</v>
      </c>
      <c r="I111" s="4" t="s">
        <v>10</v>
      </c>
      <c r="J111" s="4" t="s">
        <v>11</v>
      </c>
      <c r="K111" s="4" t="s">
        <v>12</v>
      </c>
      <c r="L111" s="31" t="s">
        <v>13</v>
      </c>
      <c r="M111" s="91"/>
      <c r="N111" s="62"/>
    </row>
    <row r="112" spans="1:14" ht="15" customHeight="1" x14ac:dyDescent="0.3">
      <c r="A112" s="108">
        <v>41478</v>
      </c>
      <c r="B112" s="20" t="s">
        <v>14</v>
      </c>
      <c r="C112" s="4"/>
      <c r="D112" s="4"/>
      <c r="E112" s="4"/>
      <c r="F112" s="4"/>
      <c r="G112" s="4"/>
      <c r="H112" s="4"/>
      <c r="I112" s="4"/>
      <c r="J112" s="4"/>
      <c r="K112" s="4"/>
      <c r="L112" s="31"/>
      <c r="M112" s="35">
        <f>C112*1+D112*5+E112*1+F112*1.5+G112*1.5+H112*0.5+I112*2.5+J112*5+K112*1.5+L112*2</f>
        <v>0</v>
      </c>
      <c r="N112" s="62">
        <f>SUM(M112:M118)</f>
        <v>0</v>
      </c>
    </row>
    <row r="113" spans="1:14" x14ac:dyDescent="0.3">
      <c r="A113" s="109"/>
      <c r="B113" s="21" t="s">
        <v>15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4"/>
      <c r="M113" s="35">
        <f>C113*2+D113*5+E113*0+F113*0+G113*4+H113*0+I113*0+J113*0+K113*0+L113*0</f>
        <v>0</v>
      </c>
      <c r="N113" s="62"/>
    </row>
    <row r="114" spans="1:14" x14ac:dyDescent="0.3">
      <c r="A114" s="109"/>
      <c r="B114" s="22" t="s">
        <v>16</v>
      </c>
      <c r="C114" s="9"/>
      <c r="D114" s="9"/>
      <c r="E114" s="17"/>
      <c r="F114" s="9"/>
      <c r="G114" s="9"/>
      <c r="H114" s="9"/>
      <c r="I114" s="9"/>
      <c r="J114" s="9"/>
      <c r="K114" s="9"/>
      <c r="L114" s="19"/>
      <c r="M114" s="35">
        <f>C114*3+D114*5+E114*0+F114*0+G114*8+H114*0+I114*0+J114*0+K114*0+L114*0</f>
        <v>0</v>
      </c>
      <c r="N114" s="62"/>
    </row>
    <row r="115" spans="1:14" x14ac:dyDescent="0.3">
      <c r="A115" s="109"/>
      <c r="B115" s="20" t="s">
        <v>31</v>
      </c>
      <c r="C115" s="4"/>
      <c r="D115" s="4"/>
      <c r="E115" s="4"/>
      <c r="F115" s="4"/>
      <c r="G115" s="4"/>
      <c r="H115" s="4"/>
      <c r="I115" s="4"/>
      <c r="J115" s="4"/>
      <c r="K115" s="32"/>
      <c r="L115" s="31"/>
      <c r="M115" s="35">
        <f>C115*0+D115*14+E115*0+F115*0+G115*10+H115*0+I115*0+J115*0+K115*0+L115*0</f>
        <v>0</v>
      </c>
      <c r="N115" s="62"/>
    </row>
    <row r="116" spans="1:14" x14ac:dyDescent="0.3">
      <c r="A116" s="109"/>
      <c r="B116" s="100" t="s">
        <v>17</v>
      </c>
      <c r="C116" s="102"/>
      <c r="D116" s="103"/>
      <c r="E116" s="103"/>
      <c r="F116" s="103"/>
      <c r="G116" s="103"/>
      <c r="H116" s="103"/>
      <c r="I116" s="103"/>
      <c r="J116" s="103"/>
      <c r="K116" s="103"/>
      <c r="L116" s="104"/>
      <c r="M116" s="87"/>
      <c r="N116" s="62"/>
    </row>
    <row r="117" spans="1:14" x14ac:dyDescent="0.3">
      <c r="A117" s="109"/>
      <c r="B117" s="101"/>
      <c r="C117" s="105"/>
      <c r="D117" s="106"/>
      <c r="E117" s="106"/>
      <c r="F117" s="106"/>
      <c r="G117" s="106"/>
      <c r="H117" s="106"/>
      <c r="I117" s="106"/>
      <c r="J117" s="106"/>
      <c r="K117" s="106"/>
      <c r="L117" s="107"/>
      <c r="M117" s="88"/>
      <c r="N117" s="62"/>
    </row>
    <row r="118" spans="1:14" ht="15" thickBot="1" x14ac:dyDescent="0.35">
      <c r="A118" s="110"/>
      <c r="B118" s="12" t="s">
        <v>18</v>
      </c>
      <c r="C118" s="33"/>
      <c r="D118" s="34"/>
      <c r="E118" s="34"/>
      <c r="F118" s="34"/>
      <c r="G118" s="34"/>
      <c r="H118" s="34"/>
      <c r="I118" s="34"/>
      <c r="J118" s="34"/>
      <c r="K118" s="34"/>
      <c r="L118" s="34"/>
      <c r="M118" s="89"/>
      <c r="N118" s="86"/>
    </row>
    <row r="122" spans="1:14" ht="15" thickBot="1" x14ac:dyDescent="0.35"/>
    <row r="123" spans="1:14" ht="18.75" customHeight="1" x14ac:dyDescent="0.35">
      <c r="A123" s="95" t="s">
        <v>1</v>
      </c>
      <c r="B123" s="56" t="s">
        <v>2</v>
      </c>
      <c r="C123" s="58" t="s">
        <v>3</v>
      </c>
      <c r="D123" s="59"/>
      <c r="E123" s="59"/>
      <c r="F123" s="59"/>
      <c r="G123" s="59"/>
      <c r="H123" s="59"/>
      <c r="I123" s="59"/>
      <c r="J123" s="59"/>
      <c r="K123" s="59"/>
      <c r="L123" s="59"/>
      <c r="M123" s="90" t="s">
        <v>4</v>
      </c>
      <c r="N123" s="61" t="s">
        <v>35</v>
      </c>
    </row>
    <row r="124" spans="1:14" ht="72" x14ac:dyDescent="0.3">
      <c r="A124" s="96"/>
      <c r="B124" s="57"/>
      <c r="C124" s="7" t="s">
        <v>19</v>
      </c>
      <c r="D124" s="7" t="s">
        <v>5</v>
      </c>
      <c r="E124" s="4" t="s">
        <v>6</v>
      </c>
      <c r="F124" s="4" t="s">
        <v>7</v>
      </c>
      <c r="G124" s="4" t="s">
        <v>8</v>
      </c>
      <c r="H124" s="4" t="s">
        <v>9</v>
      </c>
      <c r="I124" s="4" t="s">
        <v>10</v>
      </c>
      <c r="J124" s="4" t="s">
        <v>11</v>
      </c>
      <c r="K124" s="4" t="s">
        <v>12</v>
      </c>
      <c r="L124" s="31" t="s">
        <v>13</v>
      </c>
      <c r="M124" s="91"/>
      <c r="N124" s="62"/>
    </row>
    <row r="125" spans="1:14" ht="15" customHeight="1" x14ac:dyDescent="0.3">
      <c r="A125" s="97">
        <v>41448</v>
      </c>
      <c r="B125" s="20" t="s">
        <v>14</v>
      </c>
      <c r="C125" s="4"/>
      <c r="D125" s="4"/>
      <c r="E125" s="4"/>
      <c r="F125" s="4"/>
      <c r="G125" s="4"/>
      <c r="H125" s="4"/>
      <c r="I125" s="4"/>
      <c r="J125" s="4"/>
      <c r="K125" s="4"/>
      <c r="L125" s="31"/>
      <c r="M125" s="35">
        <f>C125*1+D125*5+E125*1+F125*1.5+G125*1.5+H125*0.5+I125*2.5+J125*5+K125*1.5+L125*2</f>
        <v>0</v>
      </c>
      <c r="N125" s="62">
        <f>SUM(M125:M131)</f>
        <v>0</v>
      </c>
    </row>
    <row r="126" spans="1:14" x14ac:dyDescent="0.3">
      <c r="A126" s="98"/>
      <c r="B126" s="21" t="s">
        <v>15</v>
      </c>
      <c r="C126" s="23"/>
      <c r="D126" s="23"/>
      <c r="E126" s="23"/>
      <c r="F126" s="23"/>
      <c r="G126" s="23"/>
      <c r="H126" s="23"/>
      <c r="I126" s="23"/>
      <c r="J126" s="23"/>
      <c r="K126" s="23"/>
      <c r="L126" s="24"/>
      <c r="M126" s="35">
        <f>C126*2+D126*5+E126*0+F126*0+G126*4+H126*0+I126*0+J126*0+K126*0+L126*0</f>
        <v>0</v>
      </c>
      <c r="N126" s="62"/>
    </row>
    <row r="127" spans="1:14" x14ac:dyDescent="0.3">
      <c r="A127" s="98"/>
      <c r="B127" s="22" t="s">
        <v>16</v>
      </c>
      <c r="C127" s="9"/>
      <c r="D127" s="9"/>
      <c r="E127" s="17"/>
      <c r="F127" s="9"/>
      <c r="G127" s="9"/>
      <c r="H127" s="9"/>
      <c r="I127" s="9"/>
      <c r="J127" s="9"/>
      <c r="K127" s="9"/>
      <c r="L127" s="19"/>
      <c r="M127" s="35">
        <f>C127*3+D127*5+E127*0+F127*0+G127*8+H127*0+I127*0+J127*0+K127*0+L127*0</f>
        <v>0</v>
      </c>
      <c r="N127" s="62"/>
    </row>
    <row r="128" spans="1:14" x14ac:dyDescent="0.3">
      <c r="A128" s="98"/>
      <c r="B128" s="20" t="s">
        <v>31</v>
      </c>
      <c r="C128" s="4"/>
      <c r="D128" s="4"/>
      <c r="E128" s="4"/>
      <c r="F128" s="4"/>
      <c r="G128" s="4"/>
      <c r="H128" s="4"/>
      <c r="I128" s="4"/>
      <c r="J128" s="4"/>
      <c r="K128" s="32"/>
      <c r="L128" s="31"/>
      <c r="M128" s="35">
        <f>C128*0+D128*14+E128*0+F128*0+G128*10+H128*0+I128*0+J128*0+K128*0+L128*0</f>
        <v>0</v>
      </c>
      <c r="N128" s="62"/>
    </row>
    <row r="129" spans="1:14" x14ac:dyDescent="0.3">
      <c r="A129" s="98"/>
      <c r="B129" s="100" t="s">
        <v>17</v>
      </c>
      <c r="C129" s="102"/>
      <c r="D129" s="103"/>
      <c r="E129" s="103"/>
      <c r="F129" s="103"/>
      <c r="G129" s="103"/>
      <c r="H129" s="103"/>
      <c r="I129" s="103"/>
      <c r="J129" s="103"/>
      <c r="K129" s="103"/>
      <c r="L129" s="104"/>
      <c r="M129" s="87"/>
      <c r="N129" s="62"/>
    </row>
    <row r="130" spans="1:14" x14ac:dyDescent="0.3">
      <c r="A130" s="98"/>
      <c r="B130" s="101"/>
      <c r="C130" s="105"/>
      <c r="D130" s="106"/>
      <c r="E130" s="106"/>
      <c r="F130" s="106"/>
      <c r="G130" s="106"/>
      <c r="H130" s="106"/>
      <c r="I130" s="106"/>
      <c r="J130" s="106"/>
      <c r="K130" s="106"/>
      <c r="L130" s="107"/>
      <c r="M130" s="88"/>
      <c r="N130" s="62"/>
    </row>
    <row r="131" spans="1:14" ht="15" thickBot="1" x14ac:dyDescent="0.35">
      <c r="A131" s="99"/>
      <c r="B131" s="12" t="s">
        <v>18</v>
      </c>
      <c r="C131" s="33"/>
      <c r="D131" s="34"/>
      <c r="E131" s="34"/>
      <c r="F131" s="34"/>
      <c r="G131" s="34"/>
      <c r="H131" s="34"/>
      <c r="I131" s="34"/>
      <c r="J131" s="34"/>
      <c r="K131" s="34"/>
      <c r="L131" s="34"/>
      <c r="M131" s="89"/>
      <c r="N131" s="86"/>
    </row>
    <row r="132" spans="1:14" ht="18.75" customHeight="1" x14ac:dyDescent="0.35">
      <c r="A132" s="95" t="s">
        <v>1</v>
      </c>
      <c r="B132" s="56" t="s">
        <v>2</v>
      </c>
      <c r="C132" s="58" t="s">
        <v>3</v>
      </c>
      <c r="D132" s="59"/>
      <c r="E132" s="59"/>
      <c r="F132" s="59"/>
      <c r="G132" s="59"/>
      <c r="H132" s="59"/>
      <c r="I132" s="59"/>
      <c r="J132" s="59"/>
      <c r="K132" s="59"/>
      <c r="L132" s="59"/>
      <c r="M132" s="90" t="s">
        <v>4</v>
      </c>
      <c r="N132" s="61" t="s">
        <v>35</v>
      </c>
    </row>
    <row r="133" spans="1:14" ht="72" x14ac:dyDescent="0.3">
      <c r="A133" s="96"/>
      <c r="B133" s="57"/>
      <c r="C133" s="7" t="s">
        <v>19</v>
      </c>
      <c r="D133" s="7" t="s">
        <v>5</v>
      </c>
      <c r="E133" s="4" t="s">
        <v>6</v>
      </c>
      <c r="F133" s="4" t="s">
        <v>7</v>
      </c>
      <c r="G133" s="4" t="s">
        <v>8</v>
      </c>
      <c r="H133" s="4" t="s">
        <v>9</v>
      </c>
      <c r="I133" s="4" t="s">
        <v>10</v>
      </c>
      <c r="J133" s="4" t="s">
        <v>11</v>
      </c>
      <c r="K133" s="4" t="s">
        <v>12</v>
      </c>
      <c r="L133" s="31" t="s">
        <v>13</v>
      </c>
      <c r="M133" s="91"/>
      <c r="N133" s="62"/>
    </row>
    <row r="134" spans="1:14" ht="15" customHeight="1" x14ac:dyDescent="0.3">
      <c r="A134" s="97">
        <v>41451</v>
      </c>
      <c r="B134" s="20" t="s">
        <v>14</v>
      </c>
      <c r="C134" s="4"/>
      <c r="D134" s="4"/>
      <c r="E134" s="4"/>
      <c r="F134" s="4"/>
      <c r="G134" s="4"/>
      <c r="H134" s="4"/>
      <c r="I134" s="4"/>
      <c r="J134" s="4"/>
      <c r="K134" s="4"/>
      <c r="L134" s="31"/>
      <c r="M134" s="35">
        <f>C134*1+D134*5+E134*1+F134*1.5+G134*1.5+H134*0.5+I134*2.5+J134*5+K134*1.5+L134*2</f>
        <v>0</v>
      </c>
      <c r="N134" s="62">
        <f>SUM(M134:M140)</f>
        <v>0</v>
      </c>
    </row>
    <row r="135" spans="1:14" x14ac:dyDescent="0.3">
      <c r="A135" s="98"/>
      <c r="B135" s="21" t="s">
        <v>15</v>
      </c>
      <c r="C135" s="23"/>
      <c r="D135" s="23"/>
      <c r="E135" s="23"/>
      <c r="F135" s="23"/>
      <c r="G135" s="23"/>
      <c r="H135" s="23"/>
      <c r="I135" s="23"/>
      <c r="J135" s="23"/>
      <c r="K135" s="23"/>
      <c r="L135" s="24"/>
      <c r="M135" s="35">
        <f>C135*2+D135*5+E135*0+F135*0+G135*4+H135*0+I135*0+J135*0+K135*0+L135*0</f>
        <v>0</v>
      </c>
      <c r="N135" s="62"/>
    </row>
    <row r="136" spans="1:14" x14ac:dyDescent="0.3">
      <c r="A136" s="98"/>
      <c r="B136" s="22" t="s">
        <v>16</v>
      </c>
      <c r="C136" s="9"/>
      <c r="D136" s="9"/>
      <c r="E136" s="17"/>
      <c r="F136" s="9"/>
      <c r="G136" s="9"/>
      <c r="H136" s="9"/>
      <c r="I136" s="9"/>
      <c r="J136" s="9"/>
      <c r="K136" s="9"/>
      <c r="L136" s="19"/>
      <c r="M136" s="35">
        <f>C136*3+D136*5+E136*0+F136*0+G136*8+H136*0+I136*0+J136*0+K136*0+L136*0</f>
        <v>0</v>
      </c>
      <c r="N136" s="62"/>
    </row>
    <row r="137" spans="1:14" x14ac:dyDescent="0.3">
      <c r="A137" s="98"/>
      <c r="B137" s="20" t="s">
        <v>31</v>
      </c>
      <c r="C137" s="4"/>
      <c r="D137" s="4"/>
      <c r="E137" s="4"/>
      <c r="F137" s="4"/>
      <c r="G137" s="4"/>
      <c r="H137" s="4"/>
      <c r="I137" s="4"/>
      <c r="J137" s="4"/>
      <c r="K137" s="32"/>
      <c r="L137" s="31"/>
      <c r="M137" s="35">
        <f>C137*0+D137*14+E137*0+F137*0+G137*10+H137*0+I137*0+J137*0+K137*0+L137*0</f>
        <v>0</v>
      </c>
      <c r="N137" s="62"/>
    </row>
    <row r="138" spans="1:14" x14ac:dyDescent="0.3">
      <c r="A138" s="98"/>
      <c r="B138" s="100" t="s">
        <v>17</v>
      </c>
      <c r="C138" s="102"/>
      <c r="D138" s="103"/>
      <c r="E138" s="103"/>
      <c r="F138" s="103"/>
      <c r="G138" s="103"/>
      <c r="H138" s="103"/>
      <c r="I138" s="103"/>
      <c r="J138" s="103"/>
      <c r="K138" s="103"/>
      <c r="L138" s="104"/>
      <c r="M138" s="87"/>
      <c r="N138" s="62"/>
    </row>
    <row r="139" spans="1:14" x14ac:dyDescent="0.3">
      <c r="A139" s="98"/>
      <c r="B139" s="101"/>
      <c r="C139" s="105"/>
      <c r="D139" s="106"/>
      <c r="E139" s="106"/>
      <c r="F139" s="106"/>
      <c r="G139" s="106"/>
      <c r="H139" s="106"/>
      <c r="I139" s="106"/>
      <c r="J139" s="106"/>
      <c r="K139" s="106"/>
      <c r="L139" s="107"/>
      <c r="M139" s="88"/>
      <c r="N139" s="62"/>
    </row>
    <row r="140" spans="1:14" ht="15" thickBot="1" x14ac:dyDescent="0.35">
      <c r="A140" s="99"/>
      <c r="B140" s="12" t="s">
        <v>18</v>
      </c>
      <c r="C140" s="33"/>
      <c r="D140" s="34"/>
      <c r="E140" s="34"/>
      <c r="F140" s="34"/>
      <c r="G140" s="34"/>
      <c r="H140" s="34"/>
      <c r="I140" s="34"/>
      <c r="J140" s="34"/>
      <c r="K140" s="34"/>
      <c r="L140" s="34"/>
      <c r="M140" s="89"/>
      <c r="N140" s="86"/>
    </row>
    <row r="141" spans="1:14" ht="18.75" customHeight="1" x14ac:dyDescent="0.35">
      <c r="A141" s="95" t="s">
        <v>1</v>
      </c>
      <c r="B141" s="56" t="s">
        <v>2</v>
      </c>
      <c r="C141" s="58" t="s">
        <v>3</v>
      </c>
      <c r="D141" s="59"/>
      <c r="E141" s="59"/>
      <c r="F141" s="59"/>
      <c r="G141" s="59"/>
      <c r="H141" s="59"/>
      <c r="I141" s="59"/>
      <c r="J141" s="59"/>
      <c r="K141" s="59"/>
      <c r="L141" s="59"/>
      <c r="M141" s="90" t="s">
        <v>4</v>
      </c>
      <c r="N141" s="61" t="s">
        <v>35</v>
      </c>
    </row>
    <row r="142" spans="1:14" ht="72" x14ac:dyDescent="0.3">
      <c r="A142" s="96"/>
      <c r="B142" s="57"/>
      <c r="C142" s="7" t="s">
        <v>19</v>
      </c>
      <c r="D142" s="7" t="s">
        <v>5</v>
      </c>
      <c r="E142" s="4" t="s">
        <v>6</v>
      </c>
      <c r="F142" s="4" t="s">
        <v>7</v>
      </c>
      <c r="G142" s="4" t="s">
        <v>8</v>
      </c>
      <c r="H142" s="4" t="s">
        <v>9</v>
      </c>
      <c r="I142" s="4" t="s">
        <v>10</v>
      </c>
      <c r="J142" s="4" t="s">
        <v>11</v>
      </c>
      <c r="K142" s="4" t="s">
        <v>12</v>
      </c>
      <c r="L142" s="31" t="s">
        <v>13</v>
      </c>
      <c r="M142" s="91"/>
      <c r="N142" s="62"/>
    </row>
    <row r="143" spans="1:14" ht="15" customHeight="1" x14ac:dyDescent="0.3">
      <c r="A143" s="97">
        <v>41452</v>
      </c>
      <c r="B143" s="20" t="s">
        <v>14</v>
      </c>
      <c r="C143" s="4"/>
      <c r="D143" s="4"/>
      <c r="E143" s="4"/>
      <c r="F143" s="4"/>
      <c r="G143" s="4"/>
      <c r="H143" s="4"/>
      <c r="I143" s="4"/>
      <c r="J143" s="4"/>
      <c r="K143" s="4"/>
      <c r="L143" s="31"/>
      <c r="M143" s="35">
        <f>C143*1+D143*5+E143*1+F143*1.5+G143*1.5+H143*0.5+I143*2.5+J143*5+K143*1.5+L143*2</f>
        <v>0</v>
      </c>
      <c r="N143" s="62">
        <f>SUM(M143:M149)</f>
        <v>0</v>
      </c>
    </row>
    <row r="144" spans="1:14" x14ac:dyDescent="0.3">
      <c r="A144" s="98"/>
      <c r="B144" s="21" t="s">
        <v>15</v>
      </c>
      <c r="C144" s="23"/>
      <c r="D144" s="23"/>
      <c r="E144" s="23"/>
      <c r="F144" s="23"/>
      <c r="G144" s="23"/>
      <c r="H144" s="23"/>
      <c r="I144" s="23"/>
      <c r="J144" s="23"/>
      <c r="K144" s="23"/>
      <c r="L144" s="24"/>
      <c r="M144" s="35">
        <f>C144*2+D144*5+E144*0+F144*0+G144*4+H144*0+I144*0+J144*0+K144*0+L144*0</f>
        <v>0</v>
      </c>
      <c r="N144" s="62"/>
    </row>
    <row r="145" spans="1:14" x14ac:dyDescent="0.3">
      <c r="A145" s="98"/>
      <c r="B145" s="22" t="s">
        <v>16</v>
      </c>
      <c r="C145" s="9"/>
      <c r="D145" s="9"/>
      <c r="E145" s="17"/>
      <c r="F145" s="9"/>
      <c r="G145" s="9"/>
      <c r="H145" s="9"/>
      <c r="I145" s="9"/>
      <c r="J145" s="9"/>
      <c r="K145" s="9"/>
      <c r="L145" s="19"/>
      <c r="M145" s="35">
        <f>C145*3+D145*5+E145*0+F145*0+G145*8+H145*0+I145*0+J145*0+K145*0+L145*0</f>
        <v>0</v>
      </c>
      <c r="N145" s="62"/>
    </row>
    <row r="146" spans="1:14" x14ac:dyDescent="0.3">
      <c r="A146" s="98"/>
      <c r="B146" s="20" t="s">
        <v>31</v>
      </c>
      <c r="C146" s="4"/>
      <c r="D146" s="4"/>
      <c r="E146" s="4"/>
      <c r="F146" s="4"/>
      <c r="G146" s="4"/>
      <c r="H146" s="4"/>
      <c r="I146" s="4"/>
      <c r="J146" s="4"/>
      <c r="K146" s="32"/>
      <c r="L146" s="31"/>
      <c r="M146" s="35">
        <f>C146*0+D146*14+E146*0+F146*0+G146*10+H146*0+I146*0+J146*0+K146*0+L146*0</f>
        <v>0</v>
      </c>
      <c r="N146" s="62"/>
    </row>
    <row r="147" spans="1:14" x14ac:dyDescent="0.3">
      <c r="A147" s="98"/>
      <c r="B147" s="100" t="s">
        <v>17</v>
      </c>
      <c r="C147" s="102"/>
      <c r="D147" s="103"/>
      <c r="E147" s="103"/>
      <c r="F147" s="103"/>
      <c r="G147" s="103"/>
      <c r="H147" s="103"/>
      <c r="I147" s="103"/>
      <c r="J147" s="103"/>
      <c r="K147" s="103"/>
      <c r="L147" s="104"/>
      <c r="M147" s="87"/>
      <c r="N147" s="62"/>
    </row>
    <row r="148" spans="1:14" x14ac:dyDescent="0.3">
      <c r="A148" s="98"/>
      <c r="B148" s="101"/>
      <c r="C148" s="105"/>
      <c r="D148" s="106"/>
      <c r="E148" s="106"/>
      <c r="F148" s="106"/>
      <c r="G148" s="106"/>
      <c r="H148" s="106"/>
      <c r="I148" s="106"/>
      <c r="J148" s="106"/>
      <c r="K148" s="106"/>
      <c r="L148" s="107"/>
      <c r="M148" s="88"/>
      <c r="N148" s="62"/>
    </row>
    <row r="149" spans="1:14" ht="15" thickBot="1" x14ac:dyDescent="0.35">
      <c r="A149" s="99"/>
      <c r="B149" s="12" t="s">
        <v>18</v>
      </c>
      <c r="C149" s="33"/>
      <c r="D149" s="34"/>
      <c r="E149" s="34"/>
      <c r="F149" s="34"/>
      <c r="G149" s="34"/>
      <c r="H149" s="34"/>
      <c r="I149" s="34"/>
      <c r="J149" s="34"/>
      <c r="K149" s="34"/>
      <c r="L149" s="34"/>
      <c r="M149" s="89"/>
      <c r="N149" s="86"/>
    </row>
    <row r="150" spans="1:14" ht="18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</row>
    <row r="151" spans="1:14" ht="18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</row>
    <row r="152" spans="1:14" ht="18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</row>
    <row r="153" spans="1:14" ht="18.600000000000001" thickBot="1" x14ac:dyDescent="0.3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</row>
    <row r="154" spans="1:14" ht="18.75" customHeight="1" x14ac:dyDescent="0.35">
      <c r="A154" s="95" t="s">
        <v>1</v>
      </c>
      <c r="B154" s="56" t="s">
        <v>2</v>
      </c>
      <c r="C154" s="58" t="s">
        <v>3</v>
      </c>
      <c r="D154" s="59"/>
      <c r="E154" s="59"/>
      <c r="F154" s="59"/>
      <c r="G154" s="59"/>
      <c r="H154" s="59"/>
      <c r="I154" s="59"/>
      <c r="J154" s="59"/>
      <c r="K154" s="59"/>
      <c r="L154" s="59"/>
      <c r="M154" s="90" t="s">
        <v>4</v>
      </c>
      <c r="N154" s="61" t="s">
        <v>35</v>
      </c>
    </row>
    <row r="155" spans="1:14" ht="72" x14ac:dyDescent="0.3">
      <c r="A155" s="96"/>
      <c r="B155" s="57"/>
      <c r="C155" s="7" t="s">
        <v>19</v>
      </c>
      <c r="D155" s="7" t="s">
        <v>5</v>
      </c>
      <c r="E155" s="4" t="s">
        <v>6</v>
      </c>
      <c r="F155" s="4" t="s">
        <v>7</v>
      </c>
      <c r="G155" s="4" t="s">
        <v>8</v>
      </c>
      <c r="H155" s="4" t="s">
        <v>9</v>
      </c>
      <c r="I155" s="4" t="s">
        <v>10</v>
      </c>
      <c r="J155" s="4" t="s">
        <v>11</v>
      </c>
      <c r="K155" s="4" t="s">
        <v>12</v>
      </c>
      <c r="L155" s="31" t="s">
        <v>13</v>
      </c>
      <c r="M155" s="91"/>
      <c r="N155" s="62"/>
    </row>
    <row r="156" spans="1:14" ht="15" customHeight="1" x14ac:dyDescent="0.3">
      <c r="A156" s="97">
        <v>41455</v>
      </c>
      <c r="B156" s="20" t="s">
        <v>14</v>
      </c>
      <c r="C156" s="4"/>
      <c r="D156" s="4"/>
      <c r="E156" s="4"/>
      <c r="F156" s="4"/>
      <c r="G156" s="4"/>
      <c r="H156" s="4"/>
      <c r="I156" s="4"/>
      <c r="J156" s="4"/>
      <c r="K156" s="4"/>
      <c r="L156" s="31"/>
      <c r="M156" s="35">
        <f>C156*1+D156*5+E156*1+F156*1.5+G156*1.5+H156*0.5+I156*2.5+J156*5+K156*1.5+L156*2</f>
        <v>0</v>
      </c>
      <c r="N156" s="62">
        <f>SUM(M156:M162)</f>
        <v>0</v>
      </c>
    </row>
    <row r="157" spans="1:14" x14ac:dyDescent="0.3">
      <c r="A157" s="98"/>
      <c r="B157" s="21" t="s">
        <v>15</v>
      </c>
      <c r="C157" s="23"/>
      <c r="D157" s="23"/>
      <c r="E157" s="23"/>
      <c r="F157" s="23"/>
      <c r="G157" s="23"/>
      <c r="H157" s="23"/>
      <c r="I157" s="23"/>
      <c r="J157" s="23"/>
      <c r="K157" s="23"/>
      <c r="L157" s="24"/>
      <c r="M157" s="35">
        <f>C157*2+D157*5+E157*0+F157*0+G157*4+H157*0+I157*0+J157*0+K157*0+L157*0</f>
        <v>0</v>
      </c>
      <c r="N157" s="62"/>
    </row>
    <row r="158" spans="1:14" x14ac:dyDescent="0.3">
      <c r="A158" s="98"/>
      <c r="B158" s="22" t="s">
        <v>16</v>
      </c>
      <c r="C158" s="9"/>
      <c r="D158" s="9"/>
      <c r="E158" s="17"/>
      <c r="F158" s="9"/>
      <c r="G158" s="9"/>
      <c r="H158" s="9"/>
      <c r="I158" s="9"/>
      <c r="J158" s="9"/>
      <c r="K158" s="9"/>
      <c r="L158" s="19"/>
      <c r="M158" s="35">
        <f>C158*3+D158*5+E158*0+F158*0+G158*8+H158*0+I158*0+J158*0+K158*0+L158*0</f>
        <v>0</v>
      </c>
      <c r="N158" s="62"/>
    </row>
    <row r="159" spans="1:14" x14ac:dyDescent="0.3">
      <c r="A159" s="98"/>
      <c r="B159" s="20" t="s">
        <v>31</v>
      </c>
      <c r="C159" s="4"/>
      <c r="D159" s="4"/>
      <c r="E159" s="4"/>
      <c r="F159" s="4"/>
      <c r="G159" s="4"/>
      <c r="H159" s="4"/>
      <c r="I159" s="4"/>
      <c r="J159" s="4"/>
      <c r="K159" s="32"/>
      <c r="L159" s="31"/>
      <c r="M159" s="35">
        <f>C159*0+D159*14+E159*0+F159*0+G159*10+H159*0+I159*0+J159*0+K159*0+L159*0</f>
        <v>0</v>
      </c>
      <c r="N159" s="62"/>
    </row>
    <row r="160" spans="1:14" x14ac:dyDescent="0.3">
      <c r="A160" s="98"/>
      <c r="B160" s="100" t="s">
        <v>17</v>
      </c>
      <c r="C160" s="102"/>
      <c r="D160" s="103"/>
      <c r="E160" s="103"/>
      <c r="F160" s="103"/>
      <c r="G160" s="103"/>
      <c r="H160" s="103"/>
      <c r="I160" s="103"/>
      <c r="J160" s="103"/>
      <c r="K160" s="103"/>
      <c r="L160" s="104"/>
      <c r="M160" s="87"/>
      <c r="N160" s="62"/>
    </row>
    <row r="161" spans="1:14" x14ac:dyDescent="0.3">
      <c r="A161" s="98"/>
      <c r="B161" s="101"/>
      <c r="C161" s="105"/>
      <c r="D161" s="106"/>
      <c r="E161" s="106"/>
      <c r="F161" s="106"/>
      <c r="G161" s="106"/>
      <c r="H161" s="106"/>
      <c r="I161" s="106"/>
      <c r="J161" s="106"/>
      <c r="K161" s="106"/>
      <c r="L161" s="107"/>
      <c r="M161" s="88"/>
      <c r="N161" s="62"/>
    </row>
    <row r="162" spans="1:14" ht="15" thickBot="1" x14ac:dyDescent="0.35">
      <c r="A162" s="99"/>
      <c r="B162" s="12" t="s">
        <v>18</v>
      </c>
      <c r="C162" s="33"/>
      <c r="D162" s="34"/>
      <c r="E162" s="34"/>
      <c r="F162" s="34"/>
      <c r="G162" s="34"/>
      <c r="H162" s="34"/>
      <c r="I162" s="34"/>
      <c r="J162" s="34"/>
      <c r="K162" s="34"/>
      <c r="L162" s="34"/>
      <c r="M162" s="89"/>
      <c r="N162" s="86"/>
    </row>
    <row r="163" spans="1:14" ht="15" thickBot="1" x14ac:dyDescent="0.35">
      <c r="J163" s="27" t="s">
        <v>43</v>
      </c>
      <c r="K163" s="27"/>
      <c r="L163" s="27"/>
      <c r="M163" s="27"/>
      <c r="N163" s="27">
        <f>N5+N14+N23+N33+N42+N51+N63+N72+N81+N94+N103+N112+N125+N134+N143+N156</f>
        <v>0</v>
      </c>
    </row>
    <row r="164" spans="1:14" ht="15" thickBot="1" x14ac:dyDescent="0.35">
      <c r="J164" s="28" t="s">
        <v>33</v>
      </c>
      <c r="K164" s="29"/>
      <c r="L164" s="29"/>
      <c r="M164" s="29"/>
      <c r="N164" s="30" t="e">
        <f>AVERAGEIF(N2:N162,"&gt;0")</f>
        <v>#DIV/0!</v>
      </c>
    </row>
    <row r="165" spans="1:14" ht="15" thickBot="1" x14ac:dyDescent="0.35">
      <c r="D165" s="43" t="s">
        <v>36</v>
      </c>
    </row>
    <row r="166" spans="1:14" ht="18" x14ac:dyDescent="0.35">
      <c r="B166" s="56" t="s">
        <v>2</v>
      </c>
      <c r="C166" s="58" t="s">
        <v>3</v>
      </c>
      <c r="D166" s="59"/>
      <c r="E166" s="59"/>
      <c r="F166" s="59"/>
      <c r="G166" s="59"/>
      <c r="H166" s="59"/>
      <c r="I166" s="59"/>
      <c r="J166" s="59"/>
      <c r="K166" s="59"/>
      <c r="L166" s="60"/>
    </row>
    <row r="167" spans="1:14" ht="72" x14ac:dyDescent="0.3">
      <c r="B167" s="57"/>
      <c r="C167" s="7" t="s">
        <v>19</v>
      </c>
      <c r="D167" s="7" t="s">
        <v>5</v>
      </c>
      <c r="E167" s="4" t="s">
        <v>6</v>
      </c>
      <c r="F167" s="4" t="s">
        <v>7</v>
      </c>
      <c r="G167" s="4" t="s">
        <v>8</v>
      </c>
      <c r="H167" s="4" t="s">
        <v>9</v>
      </c>
      <c r="I167" s="4" t="s">
        <v>10</v>
      </c>
      <c r="J167" s="4" t="s">
        <v>11</v>
      </c>
      <c r="K167" s="4" t="s">
        <v>12</v>
      </c>
      <c r="L167" s="6" t="s">
        <v>13</v>
      </c>
    </row>
    <row r="168" spans="1:14" x14ac:dyDescent="0.3">
      <c r="B168" s="37" t="s">
        <v>14</v>
      </c>
      <c r="C168" s="4">
        <f>SUMIF($B2:$B162,"Пескоструйка",C2:C162)</f>
        <v>0</v>
      </c>
      <c r="D168" s="4">
        <f>SUMIF($B2:$B162,"Пескоструйка",D2:D162)</f>
        <v>0</v>
      </c>
      <c r="E168" s="4">
        <f>SUMIF($B2:$B162,"Пескоструйка",E2:E162)</f>
        <v>0</v>
      </c>
      <c r="F168" s="4">
        <f t="shared" ref="F168:L168" si="0">SUMIF($B2:$B162,"Пескоструйка",F2:F162)</f>
        <v>0</v>
      </c>
      <c r="G168" s="4">
        <f t="shared" si="0"/>
        <v>0</v>
      </c>
      <c r="H168" s="4">
        <f t="shared" si="0"/>
        <v>0</v>
      </c>
      <c r="I168" s="4">
        <f t="shared" si="0"/>
        <v>0</v>
      </c>
      <c r="J168" s="4">
        <f t="shared" si="0"/>
        <v>0</v>
      </c>
      <c r="K168" s="4">
        <f t="shared" si="0"/>
        <v>0</v>
      </c>
      <c r="L168" s="4">
        <f t="shared" si="0"/>
        <v>0</v>
      </c>
    </row>
    <row r="169" spans="1:14" x14ac:dyDescent="0.3">
      <c r="B169" s="38" t="s">
        <v>15</v>
      </c>
      <c r="C169" s="4">
        <f>SUMIF($B3:$B163,"Подготовка к наплавке",C3:C163)</f>
        <v>0</v>
      </c>
      <c r="D169" s="4">
        <f t="shared" ref="D169:L169" si="1">SUMIF($B3:$B163,"Подготовка к наплавке",D3:D163)</f>
        <v>0</v>
      </c>
      <c r="E169" s="4">
        <f t="shared" si="1"/>
        <v>0</v>
      </c>
      <c r="F169" s="4">
        <f t="shared" si="1"/>
        <v>0</v>
      </c>
      <c r="G169" s="4">
        <f t="shared" si="1"/>
        <v>0</v>
      </c>
      <c r="H169" s="4">
        <f t="shared" si="1"/>
        <v>0</v>
      </c>
      <c r="I169" s="4">
        <f t="shared" si="1"/>
        <v>0</v>
      </c>
      <c r="J169" s="4">
        <f t="shared" si="1"/>
        <v>0</v>
      </c>
      <c r="K169" s="4">
        <f t="shared" si="1"/>
        <v>0</v>
      </c>
      <c r="L169" s="4">
        <f t="shared" si="1"/>
        <v>0</v>
      </c>
    </row>
    <row r="170" spans="1:14" x14ac:dyDescent="0.3">
      <c r="B170" s="39" t="s">
        <v>16</v>
      </c>
      <c r="C170" s="4">
        <f>SUMIF($B4:$B164,"Шлифовка+полировка",C4:C164)</f>
        <v>0</v>
      </c>
      <c r="D170" s="4">
        <f t="shared" ref="D170:L170" si="2">SUMIF($B4:$B164,"Шлифовка+полировка",D4:D164)</f>
        <v>0</v>
      </c>
      <c r="E170" s="4">
        <f t="shared" si="2"/>
        <v>0</v>
      </c>
      <c r="F170" s="4">
        <f t="shared" si="2"/>
        <v>0</v>
      </c>
      <c r="G170" s="4">
        <f t="shared" si="2"/>
        <v>0</v>
      </c>
      <c r="H170" s="4">
        <f t="shared" si="2"/>
        <v>0</v>
      </c>
      <c r="I170" s="4">
        <f t="shared" si="2"/>
        <v>0</v>
      </c>
      <c r="J170" s="4">
        <f t="shared" si="2"/>
        <v>0</v>
      </c>
      <c r="K170" s="4">
        <f t="shared" si="2"/>
        <v>0</v>
      </c>
      <c r="L170" s="4">
        <f t="shared" si="2"/>
        <v>0</v>
      </c>
    </row>
    <row r="171" spans="1:14" ht="15" thickBot="1" x14ac:dyDescent="0.35">
      <c r="B171" s="40" t="s">
        <v>31</v>
      </c>
      <c r="C171" s="4">
        <f>SUMIF($B5:$B165,"Обработка наплавки",C5:C165)</f>
        <v>0</v>
      </c>
      <c r="D171" s="4">
        <f t="shared" ref="D171:L171" si="3">SUMIF($B5:$B165,"Обработка наплавки",D5:D165)</f>
        <v>0</v>
      </c>
      <c r="E171" s="4">
        <f t="shared" si="3"/>
        <v>0</v>
      </c>
      <c r="F171" s="4">
        <f t="shared" si="3"/>
        <v>0</v>
      </c>
      <c r="G171" s="4">
        <f t="shared" si="3"/>
        <v>0</v>
      </c>
      <c r="H171" s="4">
        <f t="shared" si="3"/>
        <v>0</v>
      </c>
      <c r="I171" s="4">
        <f t="shared" si="3"/>
        <v>0</v>
      </c>
      <c r="J171" s="4">
        <f t="shared" si="3"/>
        <v>0</v>
      </c>
      <c r="K171" s="4">
        <f t="shared" si="3"/>
        <v>0</v>
      </c>
      <c r="L171" s="4">
        <f t="shared" si="3"/>
        <v>0</v>
      </c>
    </row>
    <row r="184" spans="1:13" ht="18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</row>
    <row r="185" spans="1:13" ht="18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</row>
    <row r="186" spans="1:13" ht="18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</row>
    <row r="187" spans="1:13" ht="18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</row>
    <row r="188" spans="1:13" ht="18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</row>
    <row r="189" spans="1:13" ht="18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</row>
    <row r="190" spans="1:13" ht="18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</row>
    <row r="191" spans="1:13" ht="18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</row>
    <row r="192" spans="1:13" ht="18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</row>
    <row r="193" spans="1:13" ht="18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</row>
    <row r="194" spans="1:13" ht="18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</row>
    <row r="195" spans="1:13" ht="18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</row>
    <row r="196" spans="1:13" ht="18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</row>
    <row r="197" spans="1:13" ht="18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</row>
    <row r="198" spans="1:13" ht="18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</row>
    <row r="199" spans="1:13" ht="18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</row>
    <row r="209" spans="1:13" ht="18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</row>
    <row r="210" spans="1:13" ht="18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</row>
    <row r="211" spans="1:13" ht="18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</row>
    <row r="212" spans="1:13" ht="18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</row>
    <row r="213" spans="1:13" ht="18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</row>
    <row r="214" spans="1:13" ht="18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</row>
    <row r="215" spans="1:13" ht="18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</row>
    <row r="216" spans="1:13" ht="18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</row>
    <row r="217" spans="1:13" ht="18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</row>
    <row r="218" spans="1:13" ht="18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</row>
    <row r="219" spans="1:13" ht="18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</row>
    <row r="220" spans="1:13" ht="18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</row>
    <row r="221" spans="1:13" ht="18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</row>
    <row r="222" spans="1:13" ht="18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</row>
    <row r="223" spans="1:13" ht="18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</row>
    <row r="224" spans="1:13" ht="18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</row>
    <row r="225" spans="1:13" ht="18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</row>
    <row r="226" spans="1:13" ht="18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</row>
    <row r="227" spans="1:13" ht="18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</row>
    <row r="228" spans="1:13" ht="18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</row>
    <row r="229" spans="1:13" ht="18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</row>
    <row r="230" spans="1:13" ht="18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</row>
    <row r="231" spans="1:13" ht="18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</row>
    <row r="232" spans="1:13" ht="18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</row>
    <row r="233" spans="1:13" ht="18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</row>
    <row r="234" spans="1:13" ht="18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</row>
    <row r="235" spans="1:13" ht="18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</row>
    <row r="236" spans="1:13" ht="18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</row>
    <row r="237" spans="1:13" ht="18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</row>
    <row r="238" spans="1:13" ht="18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</row>
    <row r="239" spans="1:13" ht="18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</row>
    <row r="240" spans="1:13" ht="18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</row>
    <row r="241" spans="1:13" ht="18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</row>
    <row r="242" spans="1:13" ht="18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</row>
    <row r="243" spans="1:13" ht="18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</row>
    <row r="244" spans="1:13" ht="18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</row>
    <row r="245" spans="1:13" ht="18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</row>
    <row r="246" spans="1:13" ht="18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</row>
    <row r="247" spans="1:13" ht="18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</row>
    <row r="248" spans="1:13" ht="18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</row>
    <row r="249" spans="1:13" ht="18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</row>
    <row r="250" spans="1:13" ht="18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</row>
    <row r="251" spans="1:13" ht="18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</row>
    <row r="252" spans="1:13" ht="18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</row>
    <row r="253" spans="1:13" ht="18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</row>
    <row r="254" spans="1:13" ht="18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</row>
    <row r="255" spans="1:13" ht="18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</row>
    <row r="256" spans="1:13" ht="18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</row>
    <row r="257" spans="1:13" ht="18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</row>
    <row r="258" spans="1:13" ht="18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</row>
    <row r="259" spans="1:13" ht="18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</row>
    <row r="260" spans="1:13" ht="18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</row>
    <row r="261" spans="1:13" ht="18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</row>
    <row r="262" spans="1:13" ht="18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</row>
    <row r="263" spans="1:13" ht="18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</row>
    <row r="264" spans="1:13" ht="18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</row>
    <row r="265" spans="1:13" ht="18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</row>
    <row r="266" spans="1:13" ht="18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</row>
    <row r="267" spans="1:13" ht="18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</row>
    <row r="268" spans="1:13" ht="18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</row>
    <row r="269" spans="1:13" ht="18" x14ac:dyDescent="0.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</row>
    <row r="270" spans="1:13" ht="18" x14ac:dyDescent="0.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</row>
    <row r="271" spans="1:13" ht="18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</row>
    <row r="272" spans="1:13" ht="18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</row>
    <row r="273" spans="1:13" ht="18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</row>
    <row r="274" spans="1:13" ht="18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</row>
    <row r="275" spans="1:13" ht="18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</row>
    <row r="276" spans="1:13" ht="18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</row>
    <row r="277" spans="1:13" ht="18" x14ac:dyDescent="0.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</row>
    <row r="278" spans="1:13" ht="18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</row>
    <row r="279" spans="1:13" ht="18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</row>
    <row r="280" spans="1:13" ht="18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</row>
    <row r="281" spans="1:13" ht="18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</row>
    <row r="282" spans="1:13" ht="18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</row>
    <row r="283" spans="1:13" ht="18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</row>
    <row r="284" spans="1:13" ht="18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</row>
    <row r="285" spans="1:13" ht="18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</row>
    <row r="286" spans="1:13" ht="18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</row>
    <row r="287" spans="1:13" ht="18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</row>
    <row r="288" spans="1:13" ht="18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</row>
    <row r="289" spans="1:13" ht="18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</row>
    <row r="290" spans="1:13" ht="18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</row>
    <row r="291" spans="1:13" ht="18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</row>
    <row r="292" spans="1:13" ht="18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</row>
    <row r="293" spans="1:13" ht="18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</row>
    <row r="294" spans="1:13" ht="18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</row>
    <row r="295" spans="1:13" ht="18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</row>
    <row r="296" spans="1:13" ht="18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</row>
    <row r="297" spans="1:13" ht="18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</row>
    <row r="298" spans="1:13" ht="18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</row>
    <row r="299" spans="1:13" ht="18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</row>
    <row r="300" spans="1:13" ht="18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</row>
    <row r="301" spans="1:13" ht="18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</row>
    <row r="302" spans="1:13" ht="18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</row>
    <row r="303" spans="1:13" ht="18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</row>
    <row r="304" spans="1:13" ht="18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</row>
    <row r="305" spans="1:13" ht="18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</row>
    <row r="306" spans="1:13" ht="18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</row>
    <row r="307" spans="1:13" ht="18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</row>
    <row r="308" spans="1:13" ht="18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</row>
    <row r="309" spans="1:13" ht="18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</row>
    <row r="310" spans="1:13" ht="18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</row>
    <row r="311" spans="1:13" ht="18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</row>
    <row r="312" spans="1:13" ht="18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</row>
    <row r="313" spans="1:13" ht="18" x14ac:dyDescent="0.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</row>
    <row r="314" spans="1:13" ht="18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</row>
    <row r="315" spans="1:13" ht="18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</row>
    <row r="316" spans="1:13" ht="18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</row>
    <row r="317" spans="1:13" ht="18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</row>
    <row r="318" spans="1:13" ht="18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</row>
    <row r="319" spans="1:13" ht="18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</row>
    <row r="320" spans="1:13" ht="18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</row>
    <row r="321" spans="1:13" ht="18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</row>
    <row r="322" spans="1:13" ht="18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</row>
    <row r="323" spans="1:13" ht="18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</row>
    <row r="324" spans="1:13" ht="18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</row>
    <row r="325" spans="1:13" ht="18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</row>
    <row r="326" spans="1:13" ht="18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</row>
    <row r="327" spans="1:13" ht="18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</row>
    <row r="328" spans="1:13" ht="18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</row>
    <row r="329" spans="1:13" ht="18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</row>
    <row r="330" spans="1:13" ht="18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</row>
    <row r="331" spans="1:13" ht="18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</row>
    <row r="332" spans="1:13" ht="18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</row>
    <row r="333" spans="1:13" ht="18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</row>
    <row r="334" spans="1:13" ht="18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</row>
    <row r="335" spans="1:13" ht="18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</row>
    <row r="336" spans="1:13" ht="18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</row>
    <row r="337" spans="1:13" ht="18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</row>
    <row r="338" spans="1:13" ht="18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</row>
    <row r="339" spans="1:13" ht="18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</row>
    <row r="340" spans="1:13" ht="18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</row>
    <row r="341" spans="1:13" ht="18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</row>
    <row r="342" spans="1:13" ht="18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</row>
    <row r="343" spans="1:13" ht="18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</row>
    <row r="344" spans="1:13" ht="18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</row>
    <row r="345" spans="1:13" ht="18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</row>
    <row r="346" spans="1:13" ht="18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</row>
    <row r="347" spans="1:13" ht="18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</row>
    <row r="348" spans="1:13" ht="18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</row>
    <row r="349" spans="1:13" ht="18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</row>
    <row r="350" spans="1:13" ht="18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</row>
    <row r="351" spans="1:13" ht="18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</row>
    <row r="352" spans="1:13" ht="18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</row>
    <row r="353" spans="1:13" ht="18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</row>
    <row r="354" spans="1:13" ht="18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</row>
    <row r="355" spans="1:13" ht="18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</row>
    <row r="356" spans="1:13" ht="18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</row>
    <row r="357" spans="1:13" ht="18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</row>
    <row r="358" spans="1:13" ht="18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</row>
    <row r="359" spans="1:13" ht="18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</row>
    <row r="360" spans="1:13" ht="18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</row>
    <row r="361" spans="1:13" ht="18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</row>
    <row r="362" spans="1:13" ht="18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</row>
    <row r="363" spans="1:13" ht="18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</row>
    <row r="364" spans="1:13" ht="18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</row>
    <row r="365" spans="1:13" ht="18" x14ac:dyDescent="0.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</row>
    <row r="366" spans="1:13" ht="18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</row>
    <row r="367" spans="1:13" ht="18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</row>
    <row r="368" spans="1:13" ht="18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</row>
    <row r="369" spans="1:13" ht="18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</row>
    <row r="370" spans="1:13" ht="18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</row>
    <row r="371" spans="1:13" ht="18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</row>
    <row r="372" spans="1:13" ht="18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</row>
    <row r="373" spans="1:13" ht="18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</row>
    <row r="374" spans="1:13" ht="18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</row>
    <row r="375" spans="1:13" ht="18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</row>
    <row r="376" spans="1:13" ht="18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</row>
    <row r="377" spans="1:13" ht="18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</row>
    <row r="378" spans="1:13" ht="18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</row>
    <row r="379" spans="1:13" ht="18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</row>
    <row r="380" spans="1:13" ht="18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</row>
    <row r="381" spans="1:13" ht="18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</row>
  </sheetData>
  <mergeCells count="179">
    <mergeCell ref="A154:A155"/>
    <mergeCell ref="B154:B155"/>
    <mergeCell ref="C154:L154"/>
    <mergeCell ref="M154:M155"/>
    <mergeCell ref="A156:A162"/>
    <mergeCell ref="B160:B161"/>
    <mergeCell ref="C148:L148"/>
    <mergeCell ref="C160:L160"/>
    <mergeCell ref="C161:L161"/>
    <mergeCell ref="A141:A142"/>
    <mergeCell ref="B141:B142"/>
    <mergeCell ref="C141:L141"/>
    <mergeCell ref="M141:M142"/>
    <mergeCell ref="A143:A149"/>
    <mergeCell ref="B147:B148"/>
    <mergeCell ref="C147:L147"/>
    <mergeCell ref="A132:A133"/>
    <mergeCell ref="B132:B133"/>
    <mergeCell ref="C132:L132"/>
    <mergeCell ref="M132:M133"/>
    <mergeCell ref="A134:A140"/>
    <mergeCell ref="B138:B139"/>
    <mergeCell ref="C138:L138"/>
    <mergeCell ref="C139:L139"/>
    <mergeCell ref="A112:A118"/>
    <mergeCell ref="B116:B117"/>
    <mergeCell ref="C116:L116"/>
    <mergeCell ref="C117:L117"/>
    <mergeCell ref="A123:A124"/>
    <mergeCell ref="B123:B124"/>
    <mergeCell ref="C123:L123"/>
    <mergeCell ref="M123:M124"/>
    <mergeCell ref="A125:A131"/>
    <mergeCell ref="B129:B130"/>
    <mergeCell ref="C129:L129"/>
    <mergeCell ref="C130:L130"/>
    <mergeCell ref="A101:A102"/>
    <mergeCell ref="B101:B102"/>
    <mergeCell ref="C101:L101"/>
    <mergeCell ref="M101:M102"/>
    <mergeCell ref="A103:A109"/>
    <mergeCell ref="B107:B108"/>
    <mergeCell ref="C107:L107"/>
    <mergeCell ref="C108:L108"/>
    <mergeCell ref="A110:A111"/>
    <mergeCell ref="B110:B111"/>
    <mergeCell ref="C110:L110"/>
    <mergeCell ref="M110:M111"/>
    <mergeCell ref="A81:A87"/>
    <mergeCell ref="B85:B86"/>
    <mergeCell ref="C85:L85"/>
    <mergeCell ref="C86:L86"/>
    <mergeCell ref="A92:A93"/>
    <mergeCell ref="B92:B93"/>
    <mergeCell ref="C92:L92"/>
    <mergeCell ref="M92:M93"/>
    <mergeCell ref="A94:A100"/>
    <mergeCell ref="B98:B99"/>
    <mergeCell ref="C98:L98"/>
    <mergeCell ref="C99:L99"/>
    <mergeCell ref="A70:A71"/>
    <mergeCell ref="B70:B71"/>
    <mergeCell ref="C70:L70"/>
    <mergeCell ref="M70:M71"/>
    <mergeCell ref="A72:A78"/>
    <mergeCell ref="B76:B77"/>
    <mergeCell ref="C76:L76"/>
    <mergeCell ref="C77:L77"/>
    <mergeCell ref="A79:A80"/>
    <mergeCell ref="B79:B80"/>
    <mergeCell ref="C79:L79"/>
    <mergeCell ref="M79:M80"/>
    <mergeCell ref="A51:A57"/>
    <mergeCell ref="B55:B56"/>
    <mergeCell ref="C55:L55"/>
    <mergeCell ref="C56:L56"/>
    <mergeCell ref="A61:A62"/>
    <mergeCell ref="B61:B62"/>
    <mergeCell ref="C61:L61"/>
    <mergeCell ref="M61:M62"/>
    <mergeCell ref="A63:A69"/>
    <mergeCell ref="B67:B68"/>
    <mergeCell ref="C67:L67"/>
    <mergeCell ref="C68:L68"/>
    <mergeCell ref="A40:A41"/>
    <mergeCell ref="B40:B41"/>
    <mergeCell ref="C40:L40"/>
    <mergeCell ref="M40:M41"/>
    <mergeCell ref="A42:A48"/>
    <mergeCell ref="B46:B47"/>
    <mergeCell ref="C46:L46"/>
    <mergeCell ref="C47:L47"/>
    <mergeCell ref="A49:A50"/>
    <mergeCell ref="B49:B50"/>
    <mergeCell ref="C49:L49"/>
    <mergeCell ref="M49:M50"/>
    <mergeCell ref="A23:A29"/>
    <mergeCell ref="B27:B28"/>
    <mergeCell ref="C27:L27"/>
    <mergeCell ref="C28:L28"/>
    <mergeCell ref="A31:A32"/>
    <mergeCell ref="B31:B32"/>
    <mergeCell ref="C31:L31"/>
    <mergeCell ref="M31:M32"/>
    <mergeCell ref="A33:A39"/>
    <mergeCell ref="B37:B38"/>
    <mergeCell ref="C37:L37"/>
    <mergeCell ref="C38:L38"/>
    <mergeCell ref="A12:A13"/>
    <mergeCell ref="B12:B13"/>
    <mergeCell ref="C12:L12"/>
    <mergeCell ref="M12:M13"/>
    <mergeCell ref="A14:A20"/>
    <mergeCell ref="B18:B19"/>
    <mergeCell ref="C18:L18"/>
    <mergeCell ref="C19:L19"/>
    <mergeCell ref="A21:A22"/>
    <mergeCell ref="B21:B22"/>
    <mergeCell ref="C21:L21"/>
    <mergeCell ref="M21:M22"/>
    <mergeCell ref="A1:M1"/>
    <mergeCell ref="A3:A4"/>
    <mergeCell ref="B3:B4"/>
    <mergeCell ref="C3:L3"/>
    <mergeCell ref="M3:M4"/>
    <mergeCell ref="A5:A11"/>
    <mergeCell ref="B9:B10"/>
    <mergeCell ref="C9:L9"/>
    <mergeCell ref="C10:L10"/>
    <mergeCell ref="N3:N4"/>
    <mergeCell ref="N5:N11"/>
    <mergeCell ref="M9:M11"/>
    <mergeCell ref="N12:N13"/>
    <mergeCell ref="N14:N20"/>
    <mergeCell ref="M18:M20"/>
    <mergeCell ref="N21:N22"/>
    <mergeCell ref="N23:N29"/>
    <mergeCell ref="M27:M29"/>
    <mergeCell ref="N31:N32"/>
    <mergeCell ref="N33:N39"/>
    <mergeCell ref="M37:M39"/>
    <mergeCell ref="N40:N41"/>
    <mergeCell ref="N42:N48"/>
    <mergeCell ref="M46:M48"/>
    <mergeCell ref="N49:N50"/>
    <mergeCell ref="N51:N57"/>
    <mergeCell ref="M55:M57"/>
    <mergeCell ref="N61:N62"/>
    <mergeCell ref="N63:N69"/>
    <mergeCell ref="M67:M69"/>
    <mergeCell ref="N70:N71"/>
    <mergeCell ref="N72:N78"/>
    <mergeCell ref="M76:M78"/>
    <mergeCell ref="N79:N80"/>
    <mergeCell ref="N81:N87"/>
    <mergeCell ref="M85:M87"/>
    <mergeCell ref="N92:N93"/>
    <mergeCell ref="N94:N100"/>
    <mergeCell ref="M98:M100"/>
    <mergeCell ref="N101:N102"/>
    <mergeCell ref="N103:N109"/>
    <mergeCell ref="M107:M109"/>
    <mergeCell ref="N110:N111"/>
    <mergeCell ref="N112:N118"/>
    <mergeCell ref="M116:M118"/>
    <mergeCell ref="N154:N155"/>
    <mergeCell ref="N156:N162"/>
    <mergeCell ref="M160:M162"/>
    <mergeCell ref="B166:B167"/>
    <mergeCell ref="C166:L166"/>
    <mergeCell ref="N123:N124"/>
    <mergeCell ref="N125:N131"/>
    <mergeCell ref="M129:M131"/>
    <mergeCell ref="N132:N133"/>
    <mergeCell ref="N134:N140"/>
    <mergeCell ref="M138:M140"/>
    <mergeCell ref="N141:N142"/>
    <mergeCell ref="N143:N149"/>
    <mergeCell ref="M147:M14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87" orientation="landscape" r:id="rId1"/>
  <rowBreaks count="5" manualBreakCount="5">
    <brk id="30" max="16383" man="1"/>
    <brk id="60" max="16383" man="1"/>
    <brk id="91" max="16383" man="1"/>
    <brk id="122" max="12" man="1"/>
    <brk id="153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1"/>
  <sheetViews>
    <sheetView view="pageBreakPreview" topLeftCell="A7" zoomScale="90" zoomScaleSheetLayoutView="90" workbookViewId="0">
      <selection activeCell="E16" sqref="E16"/>
    </sheetView>
  </sheetViews>
  <sheetFormatPr defaultColWidth="9.109375" defaultRowHeight="14.4" x14ac:dyDescent="0.3"/>
  <cols>
    <col min="1" max="1" width="9" style="2" customWidth="1"/>
    <col min="2" max="2" width="31.5546875" style="2" customWidth="1"/>
    <col min="3" max="3" width="10.6640625" style="2" customWidth="1"/>
    <col min="4" max="4" width="10.109375" style="2" customWidth="1"/>
    <col min="5" max="5" width="10.5546875" style="2" customWidth="1"/>
    <col min="6" max="7" width="10.88671875" style="2" customWidth="1"/>
    <col min="8" max="8" width="10.109375" style="2" customWidth="1"/>
    <col min="9" max="9" width="11.109375" style="2" customWidth="1"/>
    <col min="10" max="16384" width="9.109375" style="2"/>
  </cols>
  <sheetData>
    <row r="1" spans="1:14" ht="23.4" x14ac:dyDescent="0.4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16"/>
    </row>
    <row r="2" spans="1:14" ht="18.600000000000001" thickBot="1" x14ac:dyDescent="0.4">
      <c r="A2" s="3" t="s">
        <v>27</v>
      </c>
      <c r="F2" s="14"/>
      <c r="G2" s="14"/>
      <c r="H2" s="15"/>
      <c r="I2" s="14"/>
      <c r="J2" s="15"/>
    </row>
    <row r="3" spans="1:14" s="1" customFormat="1" ht="18.75" customHeight="1" x14ac:dyDescent="0.35">
      <c r="A3" s="95" t="s">
        <v>1</v>
      </c>
      <c r="B3" s="56" t="s">
        <v>2</v>
      </c>
      <c r="C3" s="58" t="s">
        <v>3</v>
      </c>
      <c r="D3" s="59"/>
      <c r="E3" s="59"/>
      <c r="F3" s="59"/>
      <c r="G3" s="59"/>
      <c r="H3" s="59"/>
      <c r="I3" s="59"/>
      <c r="J3" s="59"/>
      <c r="K3" s="59"/>
      <c r="L3" s="59"/>
      <c r="M3" s="111" t="s">
        <v>4</v>
      </c>
      <c r="N3" s="61" t="s">
        <v>35</v>
      </c>
    </row>
    <row r="4" spans="1:14" s="1" customFormat="1" ht="72" x14ac:dyDescent="0.3">
      <c r="A4" s="96"/>
      <c r="B4" s="57"/>
      <c r="C4" s="7" t="s">
        <v>19</v>
      </c>
      <c r="D4" s="7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31" t="s">
        <v>13</v>
      </c>
      <c r="M4" s="112"/>
      <c r="N4" s="62"/>
    </row>
    <row r="5" spans="1:14" s="1" customFormat="1" ht="15" customHeight="1" x14ac:dyDescent="0.3">
      <c r="A5" s="108">
        <v>41944</v>
      </c>
      <c r="B5" s="20" t="s">
        <v>14</v>
      </c>
      <c r="C5" s="4"/>
      <c r="D5" s="4">
        <v>18</v>
      </c>
      <c r="E5" s="4"/>
      <c r="F5" s="4"/>
      <c r="G5" s="4"/>
      <c r="H5" s="4"/>
      <c r="I5" s="4"/>
      <c r="J5" s="4"/>
      <c r="K5" s="4"/>
      <c r="L5" s="31"/>
      <c r="M5" s="36">
        <f>C5*1+D5*5+E5*1+F5*1.5+G5*1.5+H5*0.5+I5*2.5+J5*5+K5*1.5+L5*2</f>
        <v>90</v>
      </c>
      <c r="N5" s="62">
        <f>SUM(M5:M11)</f>
        <v>311</v>
      </c>
    </row>
    <row r="6" spans="1:14" s="1" customFormat="1" x14ac:dyDescent="0.3">
      <c r="A6" s="109"/>
      <c r="B6" s="21" t="s">
        <v>15</v>
      </c>
      <c r="C6" s="23"/>
      <c r="D6" s="23">
        <v>9</v>
      </c>
      <c r="E6" s="23"/>
      <c r="F6" s="23"/>
      <c r="G6" s="23"/>
      <c r="H6" s="23"/>
      <c r="I6" s="23"/>
      <c r="J6" s="23"/>
      <c r="K6" s="23"/>
      <c r="L6" s="24"/>
      <c r="M6" s="36">
        <f>C6*2+D6*5+E6*0+F6*0+G6*4+H6*0+I6*0+J6*0+K6*0+L6*0</f>
        <v>45</v>
      </c>
      <c r="N6" s="62"/>
    </row>
    <row r="7" spans="1:14" s="1" customFormat="1" x14ac:dyDescent="0.3">
      <c r="A7" s="109"/>
      <c r="B7" s="22" t="s">
        <v>16</v>
      </c>
      <c r="C7" s="9"/>
      <c r="D7" s="9">
        <v>10</v>
      </c>
      <c r="E7" s="17"/>
      <c r="F7" s="9"/>
      <c r="G7" s="9"/>
      <c r="H7" s="9"/>
      <c r="I7" s="9"/>
      <c r="J7" s="9"/>
      <c r="K7" s="9"/>
      <c r="L7" s="19"/>
      <c r="M7" s="36">
        <f>C7*3+D7*5+E7*0+F7*0+G7*8+H7*0+I7*0+J7*0+K7*0+L7*0</f>
        <v>50</v>
      </c>
      <c r="N7" s="62"/>
    </row>
    <row r="8" spans="1:14" s="1" customFormat="1" ht="17.25" customHeight="1" x14ac:dyDescent="0.3">
      <c r="A8" s="109"/>
      <c r="B8" s="20" t="s">
        <v>31</v>
      </c>
      <c r="C8" s="4"/>
      <c r="D8" s="4">
        <v>9</v>
      </c>
      <c r="E8" s="4"/>
      <c r="F8" s="4"/>
      <c r="G8" s="4"/>
      <c r="H8" s="4"/>
      <c r="I8" s="4"/>
      <c r="J8" s="4"/>
      <c r="K8" s="32"/>
      <c r="L8" s="31"/>
      <c r="M8" s="36">
        <f>C8*0+D8*14+E8*0+F8*0+G8*10+H8*0+I8*0+J8*0+K8*0+L8*0</f>
        <v>126</v>
      </c>
      <c r="N8" s="62"/>
    </row>
    <row r="9" spans="1:14" s="1" customFormat="1" x14ac:dyDescent="0.3">
      <c r="A9" s="109"/>
      <c r="B9" s="100" t="s">
        <v>17</v>
      </c>
      <c r="C9" s="102"/>
      <c r="D9" s="103"/>
      <c r="E9" s="103"/>
      <c r="F9" s="103"/>
      <c r="G9" s="103"/>
      <c r="H9" s="103"/>
      <c r="I9" s="103"/>
      <c r="J9" s="103"/>
      <c r="K9" s="103"/>
      <c r="L9" s="104"/>
      <c r="M9" s="92"/>
      <c r="N9" s="62"/>
    </row>
    <row r="10" spans="1:14" s="1" customFormat="1" x14ac:dyDescent="0.3">
      <c r="A10" s="109"/>
      <c r="B10" s="101"/>
      <c r="C10" s="105"/>
      <c r="D10" s="106"/>
      <c r="E10" s="106"/>
      <c r="F10" s="106"/>
      <c r="G10" s="106"/>
      <c r="H10" s="106"/>
      <c r="I10" s="106"/>
      <c r="J10" s="106"/>
      <c r="K10" s="106"/>
      <c r="L10" s="107"/>
      <c r="M10" s="93"/>
      <c r="N10" s="62"/>
    </row>
    <row r="11" spans="1:14" s="1" customFormat="1" ht="15" thickBot="1" x14ac:dyDescent="0.35">
      <c r="A11" s="110"/>
      <c r="B11" s="12" t="s">
        <v>18</v>
      </c>
      <c r="C11" s="33"/>
      <c r="D11" s="34"/>
      <c r="E11" s="34"/>
      <c r="F11" s="34"/>
      <c r="G11" s="34"/>
      <c r="H11" s="34"/>
      <c r="I11" s="34"/>
      <c r="J11" s="34"/>
      <c r="K11" s="34"/>
      <c r="L11" s="34"/>
      <c r="M11" s="94"/>
      <c r="N11" s="86"/>
    </row>
    <row r="12" spans="1:14" s="1" customFormat="1" ht="15" customHeight="1" x14ac:dyDescent="0.35">
      <c r="A12" s="95" t="s">
        <v>1</v>
      </c>
      <c r="B12" s="56" t="s">
        <v>2</v>
      </c>
      <c r="C12" s="58" t="s">
        <v>3</v>
      </c>
      <c r="D12" s="59"/>
      <c r="E12" s="59"/>
      <c r="F12" s="59"/>
      <c r="G12" s="59"/>
      <c r="H12" s="59"/>
      <c r="I12" s="59"/>
      <c r="J12" s="59"/>
      <c r="K12" s="59"/>
      <c r="L12" s="59"/>
      <c r="M12" s="90" t="s">
        <v>4</v>
      </c>
      <c r="N12" s="61" t="s">
        <v>35</v>
      </c>
    </row>
    <row r="13" spans="1:14" ht="74.25" customHeight="1" x14ac:dyDescent="0.3">
      <c r="A13" s="96"/>
      <c r="B13" s="57"/>
      <c r="C13" s="7" t="s">
        <v>19</v>
      </c>
      <c r="D13" s="7" t="s">
        <v>5</v>
      </c>
      <c r="E13" s="4" t="s">
        <v>6</v>
      </c>
      <c r="F13" s="4" t="s">
        <v>7</v>
      </c>
      <c r="G13" s="4" t="s">
        <v>8</v>
      </c>
      <c r="H13" s="4" t="s">
        <v>9</v>
      </c>
      <c r="I13" s="4" t="s">
        <v>10</v>
      </c>
      <c r="J13" s="4" t="s">
        <v>11</v>
      </c>
      <c r="K13" s="4" t="s">
        <v>12</v>
      </c>
      <c r="L13" s="31" t="s">
        <v>13</v>
      </c>
      <c r="M13" s="91"/>
      <c r="N13" s="62"/>
    </row>
    <row r="14" spans="1:14" ht="15" customHeight="1" x14ac:dyDescent="0.3">
      <c r="A14" s="108">
        <v>41945</v>
      </c>
      <c r="B14" s="20" t="s">
        <v>14</v>
      </c>
      <c r="C14" s="4"/>
      <c r="D14" s="4">
        <v>12</v>
      </c>
      <c r="E14" s="4"/>
      <c r="F14" s="4"/>
      <c r="G14" s="4">
        <v>12</v>
      </c>
      <c r="H14" s="4"/>
      <c r="I14" s="4"/>
      <c r="J14" s="4"/>
      <c r="K14" s="4"/>
      <c r="L14" s="31"/>
      <c r="M14" s="35">
        <f>C14*1+D14*5+E14*1+F14*1.5+G14*1.5+H14*0.5+I14*2.5+J14*5+K14*1.5+L14*2</f>
        <v>78</v>
      </c>
      <c r="N14" s="62">
        <f>SUM(M14:M20)</f>
        <v>138</v>
      </c>
    </row>
    <row r="15" spans="1:14" ht="15" customHeight="1" x14ac:dyDescent="0.3">
      <c r="A15" s="109"/>
      <c r="B15" s="21" t="s">
        <v>15</v>
      </c>
      <c r="C15" s="23"/>
      <c r="D15" s="23">
        <v>2</v>
      </c>
      <c r="E15" s="23"/>
      <c r="F15" s="23"/>
      <c r="G15" s="23"/>
      <c r="H15" s="23"/>
      <c r="I15" s="23"/>
      <c r="J15" s="23"/>
      <c r="K15" s="23"/>
      <c r="L15" s="24"/>
      <c r="M15" s="35">
        <f>C15*2+D15*5+E15*0+F15*0+G15*4+H15*0+I15*0+J15*0+K15*0+L15*0</f>
        <v>10</v>
      </c>
      <c r="N15" s="62"/>
    </row>
    <row r="16" spans="1:14" ht="15" customHeight="1" x14ac:dyDescent="0.3">
      <c r="A16" s="109"/>
      <c r="B16" s="22" t="s">
        <v>16</v>
      </c>
      <c r="C16" s="9"/>
      <c r="D16" s="9">
        <v>10</v>
      </c>
      <c r="E16" s="17"/>
      <c r="F16" s="9"/>
      <c r="G16" s="9"/>
      <c r="H16" s="9"/>
      <c r="I16" s="9"/>
      <c r="J16" s="9"/>
      <c r="K16" s="9"/>
      <c r="L16" s="19"/>
      <c r="M16" s="35">
        <f>C16*3+D16*5+E16*0+F16*0+G16*8+H16*0+I16*0+J16*0+K16*0+L16*0</f>
        <v>50</v>
      </c>
      <c r="N16" s="62"/>
    </row>
    <row r="17" spans="1:14" x14ac:dyDescent="0.3">
      <c r="A17" s="109"/>
      <c r="B17" s="20" t="s">
        <v>31</v>
      </c>
      <c r="C17" s="4"/>
      <c r="D17" s="4"/>
      <c r="E17" s="4"/>
      <c r="F17" s="4"/>
      <c r="G17" s="4"/>
      <c r="H17" s="4"/>
      <c r="I17" s="4"/>
      <c r="J17" s="4"/>
      <c r="K17" s="32"/>
      <c r="L17" s="31"/>
      <c r="M17" s="35">
        <f>C17*0+D17*14+E17*0+F17*0+G17*10+H17*0+I17*0+J17*0+K17*0+L17*0</f>
        <v>0</v>
      </c>
      <c r="N17" s="62"/>
    </row>
    <row r="18" spans="1:14" x14ac:dyDescent="0.3">
      <c r="A18" s="109"/>
      <c r="B18" s="100" t="s">
        <v>17</v>
      </c>
      <c r="C18" s="102"/>
      <c r="D18" s="103"/>
      <c r="E18" s="103"/>
      <c r="F18" s="103"/>
      <c r="G18" s="103"/>
      <c r="H18" s="103"/>
      <c r="I18" s="103"/>
      <c r="J18" s="103"/>
      <c r="K18" s="103"/>
      <c r="L18" s="104"/>
      <c r="M18" s="87"/>
      <c r="N18" s="62"/>
    </row>
    <row r="19" spans="1:14" x14ac:dyDescent="0.3">
      <c r="A19" s="109"/>
      <c r="B19" s="101"/>
      <c r="C19" s="105"/>
      <c r="D19" s="106"/>
      <c r="E19" s="106"/>
      <c r="F19" s="106"/>
      <c r="G19" s="106"/>
      <c r="H19" s="106"/>
      <c r="I19" s="106"/>
      <c r="J19" s="106"/>
      <c r="K19" s="106"/>
      <c r="L19" s="107"/>
      <c r="M19" s="88"/>
      <c r="N19" s="62"/>
    </row>
    <row r="20" spans="1:14" ht="15" thickBot="1" x14ac:dyDescent="0.35">
      <c r="A20" s="110"/>
      <c r="B20" s="12" t="s">
        <v>18</v>
      </c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89"/>
      <c r="N20" s="86"/>
    </row>
    <row r="21" spans="1:14" ht="18.75" customHeight="1" x14ac:dyDescent="0.35">
      <c r="A21" s="95" t="s">
        <v>1</v>
      </c>
      <c r="B21" s="56" t="s">
        <v>2</v>
      </c>
      <c r="C21" s="58" t="s">
        <v>3</v>
      </c>
      <c r="D21" s="59"/>
      <c r="E21" s="59"/>
      <c r="F21" s="59"/>
      <c r="G21" s="59"/>
      <c r="H21" s="59"/>
      <c r="I21" s="59"/>
      <c r="J21" s="59"/>
      <c r="K21" s="59"/>
      <c r="L21" s="59"/>
      <c r="M21" s="90" t="s">
        <v>4</v>
      </c>
      <c r="N21" s="61" t="s">
        <v>35</v>
      </c>
    </row>
    <row r="22" spans="1:14" ht="72" x14ac:dyDescent="0.3">
      <c r="A22" s="96"/>
      <c r="B22" s="57"/>
      <c r="C22" s="7" t="s">
        <v>19</v>
      </c>
      <c r="D22" s="7" t="s">
        <v>5</v>
      </c>
      <c r="E22" s="4" t="s">
        <v>6</v>
      </c>
      <c r="F22" s="4" t="s">
        <v>7</v>
      </c>
      <c r="G22" s="4" t="s">
        <v>8</v>
      </c>
      <c r="H22" s="4" t="s">
        <v>9</v>
      </c>
      <c r="I22" s="4" t="s">
        <v>10</v>
      </c>
      <c r="J22" s="4" t="s">
        <v>11</v>
      </c>
      <c r="K22" s="4" t="s">
        <v>12</v>
      </c>
      <c r="L22" s="31" t="s">
        <v>13</v>
      </c>
      <c r="M22" s="91"/>
      <c r="N22" s="62"/>
    </row>
    <row r="23" spans="1:14" ht="15" customHeight="1" x14ac:dyDescent="0.3">
      <c r="A23" s="97">
        <v>41917</v>
      </c>
      <c r="B23" s="20" t="s">
        <v>14</v>
      </c>
      <c r="C23" s="4"/>
      <c r="D23" s="4"/>
      <c r="E23" s="4"/>
      <c r="F23" s="4"/>
      <c r="G23" s="4"/>
      <c r="H23" s="4"/>
      <c r="I23" s="4"/>
      <c r="J23" s="4"/>
      <c r="K23" s="4"/>
      <c r="L23" s="31"/>
      <c r="M23" s="35">
        <f>C23*1+D23*5+E23*1+F23*1.5+G23*1.5+H23*0.5+I23*2.5+J23*5+K23*1.5+L23*2</f>
        <v>0</v>
      </c>
      <c r="N23" s="62">
        <f>SUM(M23:M29)</f>
        <v>0</v>
      </c>
    </row>
    <row r="24" spans="1:14" x14ac:dyDescent="0.3">
      <c r="A24" s="98"/>
      <c r="B24" s="21" t="s">
        <v>15</v>
      </c>
      <c r="C24" s="23"/>
      <c r="D24" s="23"/>
      <c r="E24" s="23"/>
      <c r="F24" s="23"/>
      <c r="G24" s="23"/>
      <c r="H24" s="23"/>
      <c r="I24" s="23"/>
      <c r="J24" s="23"/>
      <c r="K24" s="23"/>
      <c r="L24" s="24"/>
      <c r="M24" s="35">
        <f>C24*2+D24*5+E24*0+F24*0+G24*4+H24*0+I24*0+J24*0+K24*0+L24*0</f>
        <v>0</v>
      </c>
      <c r="N24" s="62"/>
    </row>
    <row r="25" spans="1:14" x14ac:dyDescent="0.3">
      <c r="A25" s="98"/>
      <c r="B25" s="22" t="s">
        <v>16</v>
      </c>
      <c r="C25" s="9"/>
      <c r="D25" s="9"/>
      <c r="E25" s="17"/>
      <c r="F25" s="9"/>
      <c r="G25" s="9"/>
      <c r="H25" s="9"/>
      <c r="I25" s="9"/>
      <c r="J25" s="9"/>
      <c r="K25" s="9"/>
      <c r="L25" s="19"/>
      <c r="M25" s="35">
        <f>C25*3+D25*5+E25*0+F25*0+G25*8+H25*0+I25*0+J25*0+K25*0+L25*0</f>
        <v>0</v>
      </c>
      <c r="N25" s="62"/>
    </row>
    <row r="26" spans="1:14" x14ac:dyDescent="0.3">
      <c r="A26" s="98"/>
      <c r="B26" s="20" t="s">
        <v>31</v>
      </c>
      <c r="C26" s="4"/>
      <c r="D26" s="4"/>
      <c r="E26" s="4"/>
      <c r="F26" s="4"/>
      <c r="G26" s="4"/>
      <c r="H26" s="4"/>
      <c r="I26" s="4"/>
      <c r="J26" s="4"/>
      <c r="K26" s="32"/>
      <c r="L26" s="31"/>
      <c r="M26" s="35">
        <f>C26*0+D26*14+E26*0+F26*0+G26*10+H26*0+I26*0+J26*0+K26*0+L26*0</f>
        <v>0</v>
      </c>
      <c r="N26" s="62"/>
    </row>
    <row r="27" spans="1:14" x14ac:dyDescent="0.3">
      <c r="A27" s="98"/>
      <c r="B27" s="100" t="s">
        <v>17</v>
      </c>
      <c r="C27" s="102"/>
      <c r="D27" s="103"/>
      <c r="E27" s="103"/>
      <c r="F27" s="103"/>
      <c r="G27" s="103"/>
      <c r="H27" s="103"/>
      <c r="I27" s="103"/>
      <c r="J27" s="103"/>
      <c r="K27" s="103"/>
      <c r="L27" s="104"/>
      <c r="M27" s="87"/>
      <c r="N27" s="62"/>
    </row>
    <row r="28" spans="1:14" x14ac:dyDescent="0.3">
      <c r="A28" s="98"/>
      <c r="B28" s="101"/>
      <c r="C28" s="105"/>
      <c r="D28" s="106"/>
      <c r="E28" s="106"/>
      <c r="F28" s="106"/>
      <c r="G28" s="106"/>
      <c r="H28" s="106"/>
      <c r="I28" s="106"/>
      <c r="J28" s="106"/>
      <c r="K28" s="106"/>
      <c r="L28" s="107"/>
      <c r="M28" s="88"/>
      <c r="N28" s="62"/>
    </row>
    <row r="29" spans="1:14" ht="15" thickBot="1" x14ac:dyDescent="0.35">
      <c r="A29" s="99"/>
      <c r="B29" s="12" t="s">
        <v>18</v>
      </c>
      <c r="C29" s="33"/>
      <c r="D29" s="34"/>
      <c r="E29" s="34"/>
      <c r="F29" s="34"/>
      <c r="G29" s="34"/>
      <c r="H29" s="34"/>
      <c r="I29" s="34"/>
      <c r="J29" s="34"/>
      <c r="K29" s="34"/>
      <c r="L29" s="34"/>
      <c r="M29" s="89"/>
      <c r="N29" s="86"/>
    </row>
    <row r="30" spans="1:14" ht="18.600000000000001" thickBot="1" x14ac:dyDescent="0.3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4" ht="18.75" customHeight="1" x14ac:dyDescent="0.35">
      <c r="A31" s="95" t="s">
        <v>1</v>
      </c>
      <c r="B31" s="56" t="s">
        <v>2</v>
      </c>
      <c r="C31" s="58" t="s">
        <v>3</v>
      </c>
      <c r="D31" s="59"/>
      <c r="E31" s="59"/>
      <c r="F31" s="59"/>
      <c r="G31" s="59"/>
      <c r="H31" s="59"/>
      <c r="I31" s="59"/>
      <c r="J31" s="59"/>
      <c r="K31" s="59"/>
      <c r="L31" s="59"/>
      <c r="M31" s="90" t="s">
        <v>4</v>
      </c>
      <c r="N31" s="61" t="s">
        <v>35</v>
      </c>
    </row>
    <row r="32" spans="1:14" ht="72" x14ac:dyDescent="0.3">
      <c r="A32" s="96"/>
      <c r="B32" s="57"/>
      <c r="C32" s="7" t="s">
        <v>19</v>
      </c>
      <c r="D32" s="7" t="s">
        <v>5</v>
      </c>
      <c r="E32" s="4" t="s">
        <v>6</v>
      </c>
      <c r="F32" s="4" t="s">
        <v>7</v>
      </c>
      <c r="G32" s="4" t="s">
        <v>8</v>
      </c>
      <c r="H32" s="4" t="s">
        <v>9</v>
      </c>
      <c r="I32" s="4" t="s">
        <v>10</v>
      </c>
      <c r="J32" s="4" t="s">
        <v>11</v>
      </c>
      <c r="K32" s="4" t="s">
        <v>12</v>
      </c>
      <c r="L32" s="31" t="s">
        <v>13</v>
      </c>
      <c r="M32" s="91"/>
      <c r="N32" s="62"/>
    </row>
    <row r="33" spans="1:14" ht="15" customHeight="1" x14ac:dyDescent="0.3">
      <c r="A33" s="108">
        <v>41920</v>
      </c>
      <c r="B33" s="20" t="s">
        <v>14</v>
      </c>
      <c r="C33" s="4"/>
      <c r="D33" s="4"/>
      <c r="E33" s="4"/>
      <c r="F33" s="4"/>
      <c r="G33" s="4"/>
      <c r="H33" s="4"/>
      <c r="I33" s="4"/>
      <c r="J33" s="4"/>
      <c r="K33" s="4"/>
      <c r="L33" s="31"/>
      <c r="M33" s="35">
        <f>C33*1+D33*5+E33*1+F33*1.5+G33*1.5+H33*0.5+I33*2.5+J33*5+K33*1.5+L33*2</f>
        <v>0</v>
      </c>
      <c r="N33" s="62">
        <f>SUM(M33:M39)</f>
        <v>0</v>
      </c>
    </row>
    <row r="34" spans="1:14" x14ac:dyDescent="0.3">
      <c r="A34" s="109"/>
      <c r="B34" s="21" t="s">
        <v>15</v>
      </c>
      <c r="C34" s="23"/>
      <c r="D34" s="23"/>
      <c r="E34" s="23"/>
      <c r="F34" s="23"/>
      <c r="G34" s="23"/>
      <c r="H34" s="23"/>
      <c r="I34" s="23"/>
      <c r="J34" s="23"/>
      <c r="K34" s="23"/>
      <c r="L34" s="24"/>
      <c r="M34" s="35">
        <f>C34*2+D34*5+E34*0+F34*0+G34*4+H34*0+I34*0+J34*0+K34*0+L34*0</f>
        <v>0</v>
      </c>
      <c r="N34" s="62"/>
    </row>
    <row r="35" spans="1:14" x14ac:dyDescent="0.3">
      <c r="A35" s="109"/>
      <c r="B35" s="22" t="s">
        <v>16</v>
      </c>
      <c r="C35" s="9"/>
      <c r="D35" s="9"/>
      <c r="E35" s="17"/>
      <c r="F35" s="9"/>
      <c r="G35" s="9"/>
      <c r="H35" s="9"/>
      <c r="I35" s="9"/>
      <c r="J35" s="9"/>
      <c r="K35" s="9"/>
      <c r="L35" s="19"/>
      <c r="M35" s="35">
        <f>C35*3+D35*5+E35*0+F35*0+G35*8+H35*0+I35*0+J35*0+K35*0+L35*0</f>
        <v>0</v>
      </c>
      <c r="N35" s="62"/>
    </row>
    <row r="36" spans="1:14" x14ac:dyDescent="0.3">
      <c r="A36" s="109"/>
      <c r="B36" s="20" t="s">
        <v>31</v>
      </c>
      <c r="C36" s="4"/>
      <c r="D36" s="4"/>
      <c r="E36" s="4"/>
      <c r="F36" s="4"/>
      <c r="G36" s="4"/>
      <c r="H36" s="4"/>
      <c r="I36" s="4"/>
      <c r="J36" s="4"/>
      <c r="K36" s="32"/>
      <c r="L36" s="31"/>
      <c r="M36" s="35">
        <f>C36*0+D36*14+E36*0+F36*0+G36*10+H36*0+I36*0+J36*0+K36*0+L36*0</f>
        <v>0</v>
      </c>
      <c r="N36" s="62"/>
    </row>
    <row r="37" spans="1:14" x14ac:dyDescent="0.3">
      <c r="A37" s="109"/>
      <c r="B37" s="100" t="s">
        <v>17</v>
      </c>
      <c r="C37" s="102"/>
      <c r="D37" s="103"/>
      <c r="E37" s="103"/>
      <c r="F37" s="103"/>
      <c r="G37" s="103"/>
      <c r="H37" s="103"/>
      <c r="I37" s="103"/>
      <c r="J37" s="103"/>
      <c r="K37" s="103"/>
      <c r="L37" s="104"/>
      <c r="M37" s="87"/>
      <c r="N37" s="62"/>
    </row>
    <row r="38" spans="1:14" x14ac:dyDescent="0.3">
      <c r="A38" s="109"/>
      <c r="B38" s="101"/>
      <c r="C38" s="105"/>
      <c r="D38" s="106"/>
      <c r="E38" s="106"/>
      <c r="F38" s="106"/>
      <c r="G38" s="106"/>
      <c r="H38" s="106"/>
      <c r="I38" s="106"/>
      <c r="J38" s="106"/>
      <c r="K38" s="106"/>
      <c r="L38" s="107"/>
      <c r="M38" s="88"/>
      <c r="N38" s="62"/>
    </row>
    <row r="39" spans="1:14" ht="15" thickBot="1" x14ac:dyDescent="0.35">
      <c r="A39" s="110"/>
      <c r="B39" s="12" t="s">
        <v>18</v>
      </c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89"/>
      <c r="N39" s="86"/>
    </row>
    <row r="40" spans="1:14" ht="18.75" customHeight="1" x14ac:dyDescent="0.35">
      <c r="A40" s="95" t="s">
        <v>1</v>
      </c>
      <c r="B40" s="56" t="s">
        <v>2</v>
      </c>
      <c r="C40" s="58" t="s">
        <v>3</v>
      </c>
      <c r="D40" s="59"/>
      <c r="E40" s="59"/>
      <c r="F40" s="59"/>
      <c r="G40" s="59"/>
      <c r="H40" s="59"/>
      <c r="I40" s="59"/>
      <c r="J40" s="59"/>
      <c r="K40" s="59"/>
      <c r="L40" s="59"/>
      <c r="M40" s="90" t="s">
        <v>4</v>
      </c>
      <c r="N40" s="61" t="s">
        <v>35</v>
      </c>
    </row>
    <row r="41" spans="1:14" ht="72" x14ac:dyDescent="0.3">
      <c r="A41" s="96"/>
      <c r="B41" s="57"/>
      <c r="C41" s="7" t="s">
        <v>19</v>
      </c>
      <c r="D41" s="7" t="s">
        <v>5</v>
      </c>
      <c r="E41" s="4" t="s">
        <v>6</v>
      </c>
      <c r="F41" s="4" t="s">
        <v>7</v>
      </c>
      <c r="G41" s="4" t="s">
        <v>8</v>
      </c>
      <c r="H41" s="4" t="s">
        <v>9</v>
      </c>
      <c r="I41" s="4" t="s">
        <v>10</v>
      </c>
      <c r="J41" s="4" t="s">
        <v>11</v>
      </c>
      <c r="K41" s="4" t="s">
        <v>12</v>
      </c>
      <c r="L41" s="31" t="s">
        <v>13</v>
      </c>
      <c r="M41" s="91"/>
      <c r="N41" s="62"/>
    </row>
    <row r="42" spans="1:14" ht="15" customHeight="1" x14ac:dyDescent="0.3">
      <c r="A42" s="108">
        <v>41892</v>
      </c>
      <c r="B42" s="20" t="s">
        <v>14</v>
      </c>
      <c r="C42" s="4"/>
      <c r="D42" s="4"/>
      <c r="E42" s="4"/>
      <c r="F42" s="4"/>
      <c r="G42" s="4"/>
      <c r="H42" s="4"/>
      <c r="I42" s="4"/>
      <c r="J42" s="4"/>
      <c r="K42" s="4"/>
      <c r="L42" s="31"/>
      <c r="M42" s="35">
        <f>C42*1+D42*5+E42*1+F42*1.5+G42*1.5+H42*0.5+I42*2.5+J42*5+K42*1.5+L42*2</f>
        <v>0</v>
      </c>
      <c r="N42" s="62">
        <f>SUM(M42:M48)</f>
        <v>0</v>
      </c>
    </row>
    <row r="43" spans="1:14" x14ac:dyDescent="0.3">
      <c r="A43" s="109"/>
      <c r="B43" s="21" t="s">
        <v>15</v>
      </c>
      <c r="C43" s="23"/>
      <c r="D43" s="23"/>
      <c r="E43" s="23"/>
      <c r="F43" s="23"/>
      <c r="G43" s="23"/>
      <c r="H43" s="23"/>
      <c r="I43" s="23"/>
      <c r="J43" s="23"/>
      <c r="K43" s="23"/>
      <c r="L43" s="24"/>
      <c r="M43" s="35">
        <f>C43*2+D43*5+E43*0+F43*0+G43*4+H43*0+I43*0+J43*0+K43*0+L43*0</f>
        <v>0</v>
      </c>
      <c r="N43" s="62"/>
    </row>
    <row r="44" spans="1:14" x14ac:dyDescent="0.3">
      <c r="A44" s="109"/>
      <c r="B44" s="22" t="s">
        <v>16</v>
      </c>
      <c r="C44" s="9"/>
      <c r="D44" s="9"/>
      <c r="E44" s="17"/>
      <c r="F44" s="9"/>
      <c r="G44" s="9"/>
      <c r="H44" s="9"/>
      <c r="I44" s="9"/>
      <c r="J44" s="9"/>
      <c r="K44" s="9"/>
      <c r="L44" s="19"/>
      <c r="M44" s="35">
        <f>C44*3+D44*5+E44*0+F44*0+G44*8+H44*0+I44*0+J44*0+K44*0+L44*0</f>
        <v>0</v>
      </c>
      <c r="N44" s="62"/>
    </row>
    <row r="45" spans="1:14" x14ac:dyDescent="0.3">
      <c r="A45" s="109"/>
      <c r="B45" s="20" t="s">
        <v>31</v>
      </c>
      <c r="C45" s="4"/>
      <c r="D45" s="4"/>
      <c r="E45" s="4"/>
      <c r="F45" s="4"/>
      <c r="G45" s="4"/>
      <c r="H45" s="4"/>
      <c r="I45" s="4"/>
      <c r="J45" s="4"/>
      <c r="K45" s="32"/>
      <c r="L45" s="31"/>
      <c r="M45" s="35">
        <f>C45*0+D45*14+E45*0+F45*0+G45*10+H45*0+I45*0+J45*0+K45*0+L45*0</f>
        <v>0</v>
      </c>
      <c r="N45" s="62"/>
    </row>
    <row r="46" spans="1:14" x14ac:dyDescent="0.3">
      <c r="A46" s="109"/>
      <c r="B46" s="100" t="s">
        <v>17</v>
      </c>
      <c r="C46" s="68"/>
      <c r="D46" s="69"/>
      <c r="E46" s="69"/>
      <c r="F46" s="69"/>
      <c r="G46" s="69"/>
      <c r="H46" s="69"/>
      <c r="I46" s="69"/>
      <c r="J46" s="69"/>
      <c r="K46" s="69"/>
      <c r="L46" s="70"/>
      <c r="M46" s="87"/>
      <c r="N46" s="62"/>
    </row>
    <row r="47" spans="1:14" x14ac:dyDescent="0.3">
      <c r="A47" s="109"/>
      <c r="B47" s="101"/>
      <c r="C47" s="105"/>
      <c r="D47" s="106"/>
      <c r="E47" s="106"/>
      <c r="F47" s="106"/>
      <c r="G47" s="106"/>
      <c r="H47" s="106"/>
      <c r="I47" s="106"/>
      <c r="J47" s="106"/>
      <c r="K47" s="106"/>
      <c r="L47" s="107"/>
      <c r="M47" s="88"/>
      <c r="N47" s="62"/>
    </row>
    <row r="48" spans="1:14" ht="15" thickBot="1" x14ac:dyDescent="0.35">
      <c r="A48" s="110"/>
      <c r="B48" s="12" t="s">
        <v>18</v>
      </c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89"/>
      <c r="N48" s="86"/>
    </row>
    <row r="49" spans="1:14" ht="18.75" customHeight="1" x14ac:dyDescent="0.35">
      <c r="A49" s="95" t="s">
        <v>1</v>
      </c>
      <c r="B49" s="56" t="s">
        <v>2</v>
      </c>
      <c r="C49" s="58" t="s">
        <v>3</v>
      </c>
      <c r="D49" s="59"/>
      <c r="E49" s="59"/>
      <c r="F49" s="59"/>
      <c r="G49" s="59"/>
      <c r="H49" s="59"/>
      <c r="I49" s="59"/>
      <c r="J49" s="59"/>
      <c r="K49" s="59"/>
      <c r="L49" s="59"/>
      <c r="M49" s="90" t="s">
        <v>4</v>
      </c>
      <c r="N49" s="61" t="s">
        <v>35</v>
      </c>
    </row>
    <row r="50" spans="1:14" ht="72" x14ac:dyDescent="0.3">
      <c r="A50" s="96"/>
      <c r="B50" s="57"/>
      <c r="C50" s="7" t="s">
        <v>19</v>
      </c>
      <c r="D50" s="7" t="s">
        <v>5</v>
      </c>
      <c r="E50" s="4" t="s">
        <v>6</v>
      </c>
      <c r="F50" s="4" t="s">
        <v>7</v>
      </c>
      <c r="G50" s="4" t="s">
        <v>8</v>
      </c>
      <c r="H50" s="4" t="s">
        <v>9</v>
      </c>
      <c r="I50" s="4" t="s">
        <v>10</v>
      </c>
      <c r="J50" s="4" t="s">
        <v>11</v>
      </c>
      <c r="K50" s="4" t="s">
        <v>12</v>
      </c>
      <c r="L50" s="31" t="s">
        <v>13</v>
      </c>
      <c r="M50" s="91"/>
      <c r="N50" s="62"/>
    </row>
    <row r="51" spans="1:14" ht="15" customHeight="1" x14ac:dyDescent="0.3">
      <c r="A51" s="108">
        <v>41893</v>
      </c>
      <c r="B51" s="20" t="s">
        <v>14</v>
      </c>
      <c r="C51" s="4"/>
      <c r="D51" s="4"/>
      <c r="E51" s="4"/>
      <c r="F51" s="4"/>
      <c r="G51" s="4"/>
      <c r="H51" s="4"/>
      <c r="I51" s="4"/>
      <c r="J51" s="4"/>
      <c r="K51" s="4"/>
      <c r="L51" s="31"/>
      <c r="M51" s="35">
        <f>C51*1+D51*5+E51*1+F51*1.5+G51*1.5+H51*0.5+I51*2.5+J51*5+K51*1.5+L51*2</f>
        <v>0</v>
      </c>
      <c r="N51" s="62">
        <f>SUM(M51:M57)</f>
        <v>0</v>
      </c>
    </row>
    <row r="52" spans="1:14" x14ac:dyDescent="0.3">
      <c r="A52" s="109"/>
      <c r="B52" s="21" t="s">
        <v>15</v>
      </c>
      <c r="C52" s="23"/>
      <c r="D52" s="23"/>
      <c r="E52" s="23"/>
      <c r="F52" s="23"/>
      <c r="G52" s="23"/>
      <c r="H52" s="23"/>
      <c r="I52" s="23"/>
      <c r="J52" s="23"/>
      <c r="K52" s="23"/>
      <c r="L52" s="24"/>
      <c r="M52" s="35">
        <f>C52*2+D52*5+E52*0+F52*0+G52*4+H52*0+I52*0+J52*0+K52*0+L52*0</f>
        <v>0</v>
      </c>
      <c r="N52" s="62"/>
    </row>
    <row r="53" spans="1:14" x14ac:dyDescent="0.3">
      <c r="A53" s="109"/>
      <c r="B53" s="22" t="s">
        <v>16</v>
      </c>
      <c r="C53" s="9"/>
      <c r="D53" s="9"/>
      <c r="E53" s="17"/>
      <c r="F53" s="9"/>
      <c r="G53" s="9"/>
      <c r="H53" s="9"/>
      <c r="I53" s="9"/>
      <c r="J53" s="9"/>
      <c r="K53" s="9"/>
      <c r="L53" s="19"/>
      <c r="M53" s="35">
        <f>C53*3+D53*5+E53*0+F53*0+G53*8+H53*0+I53*0+J53*0+K53*0+L53*0</f>
        <v>0</v>
      </c>
      <c r="N53" s="62"/>
    </row>
    <row r="54" spans="1:14" x14ac:dyDescent="0.3">
      <c r="A54" s="109"/>
      <c r="B54" s="20" t="s">
        <v>31</v>
      </c>
      <c r="C54" s="4"/>
      <c r="D54" s="4"/>
      <c r="E54" s="4"/>
      <c r="F54" s="4"/>
      <c r="G54" s="4"/>
      <c r="H54" s="4"/>
      <c r="I54" s="4"/>
      <c r="J54" s="4"/>
      <c r="K54" s="32"/>
      <c r="L54" s="31"/>
      <c r="M54" s="35">
        <f>C54*0+D54*14+E54*0+F54*0+G54*10+H54*0+I54*0+J54*0+K54*0+L54*0</f>
        <v>0</v>
      </c>
      <c r="N54" s="62"/>
    </row>
    <row r="55" spans="1:14" x14ac:dyDescent="0.3">
      <c r="A55" s="109"/>
      <c r="B55" s="100" t="s">
        <v>17</v>
      </c>
      <c r="C55" s="102"/>
      <c r="D55" s="103"/>
      <c r="E55" s="103"/>
      <c r="F55" s="103"/>
      <c r="G55" s="103"/>
      <c r="H55" s="103"/>
      <c r="I55" s="103"/>
      <c r="J55" s="103"/>
      <c r="K55" s="103"/>
      <c r="L55" s="104"/>
      <c r="M55" s="87"/>
      <c r="N55" s="62"/>
    </row>
    <row r="56" spans="1:14" x14ac:dyDescent="0.3">
      <c r="A56" s="109"/>
      <c r="B56" s="101"/>
      <c r="C56" s="105"/>
      <c r="D56" s="106"/>
      <c r="E56" s="106"/>
      <c r="F56" s="106"/>
      <c r="G56" s="106"/>
      <c r="H56" s="106"/>
      <c r="I56" s="106"/>
      <c r="J56" s="106"/>
      <c r="K56" s="106"/>
      <c r="L56" s="107"/>
      <c r="M56" s="88"/>
      <c r="N56" s="62"/>
    </row>
    <row r="57" spans="1:14" ht="15" thickBot="1" x14ac:dyDescent="0.35">
      <c r="A57" s="110"/>
      <c r="B57" s="12" t="s">
        <v>18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89"/>
      <c r="N57" s="86"/>
    </row>
    <row r="58" spans="1:14" ht="18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4" ht="18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</row>
    <row r="60" spans="1:14" ht="18.600000000000001" thickBot="1" x14ac:dyDescent="0.3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1:14" ht="18.75" customHeight="1" x14ac:dyDescent="0.35">
      <c r="A61" s="95" t="s">
        <v>1</v>
      </c>
      <c r="B61" s="56" t="s">
        <v>2</v>
      </c>
      <c r="C61" s="58" t="s">
        <v>3</v>
      </c>
      <c r="D61" s="59"/>
      <c r="E61" s="59"/>
      <c r="F61" s="59"/>
      <c r="G61" s="59"/>
      <c r="H61" s="59"/>
      <c r="I61" s="59"/>
      <c r="J61" s="59"/>
      <c r="K61" s="59"/>
      <c r="L61" s="59"/>
      <c r="M61" s="90" t="s">
        <v>4</v>
      </c>
      <c r="N61" s="61" t="s">
        <v>35</v>
      </c>
    </row>
    <row r="62" spans="1:14" ht="72" x14ac:dyDescent="0.3">
      <c r="A62" s="96"/>
      <c r="B62" s="57"/>
      <c r="C62" s="7" t="s">
        <v>19</v>
      </c>
      <c r="D62" s="7" t="s">
        <v>5</v>
      </c>
      <c r="E62" s="4" t="s">
        <v>6</v>
      </c>
      <c r="F62" s="4" t="s">
        <v>7</v>
      </c>
      <c r="G62" s="4" t="s">
        <v>8</v>
      </c>
      <c r="H62" s="4" t="s">
        <v>9</v>
      </c>
      <c r="I62" s="4" t="s">
        <v>10</v>
      </c>
      <c r="J62" s="4" t="s">
        <v>11</v>
      </c>
      <c r="K62" s="4" t="s">
        <v>12</v>
      </c>
      <c r="L62" s="31" t="s">
        <v>13</v>
      </c>
      <c r="M62" s="91"/>
      <c r="N62" s="62"/>
    </row>
    <row r="63" spans="1:14" ht="15" customHeight="1" x14ac:dyDescent="0.3">
      <c r="A63" s="108">
        <v>41896</v>
      </c>
      <c r="B63" s="20" t="s">
        <v>14</v>
      </c>
      <c r="C63" s="4"/>
      <c r="D63" s="4"/>
      <c r="E63" s="4"/>
      <c r="F63" s="4"/>
      <c r="G63" s="4"/>
      <c r="H63" s="4"/>
      <c r="I63" s="4"/>
      <c r="J63" s="4"/>
      <c r="K63" s="4"/>
      <c r="L63" s="31"/>
      <c r="M63" s="35">
        <f>C63*1+D63*5+E63*1+F63*1.5+G63*1.5+H63*0.5+I63*2.5+J63*5+K63*1.5+L63*2</f>
        <v>0</v>
      </c>
      <c r="N63" s="62">
        <f>SUM(M63:M69)</f>
        <v>0</v>
      </c>
    </row>
    <row r="64" spans="1:14" x14ac:dyDescent="0.3">
      <c r="A64" s="109"/>
      <c r="B64" s="21" t="s">
        <v>15</v>
      </c>
      <c r="C64" s="23"/>
      <c r="D64" s="23"/>
      <c r="E64" s="23"/>
      <c r="F64" s="23"/>
      <c r="G64" s="23"/>
      <c r="H64" s="23"/>
      <c r="I64" s="23"/>
      <c r="J64" s="23"/>
      <c r="K64" s="23"/>
      <c r="L64" s="24"/>
      <c r="M64" s="35">
        <f>C64*2+D64*5+E64*0+F64*0+G64*4+H64*0+I64*0+J64*0+K64*0+L64*0</f>
        <v>0</v>
      </c>
      <c r="N64" s="62"/>
    </row>
    <row r="65" spans="1:14" x14ac:dyDescent="0.3">
      <c r="A65" s="109"/>
      <c r="B65" s="22" t="s">
        <v>16</v>
      </c>
      <c r="C65" s="9"/>
      <c r="D65" s="9"/>
      <c r="E65" s="17"/>
      <c r="F65" s="9"/>
      <c r="G65" s="9"/>
      <c r="H65" s="9"/>
      <c r="I65" s="9"/>
      <c r="J65" s="9"/>
      <c r="K65" s="9"/>
      <c r="L65" s="19"/>
      <c r="M65" s="35">
        <f>C65*3+D65*5+E65*0+F65*0+G65*8+H65*0+I65*0+J65*0+K65*0+L65*0</f>
        <v>0</v>
      </c>
      <c r="N65" s="62"/>
    </row>
    <row r="66" spans="1:14" x14ac:dyDescent="0.3">
      <c r="A66" s="109"/>
      <c r="B66" s="20" t="s">
        <v>31</v>
      </c>
      <c r="C66" s="4"/>
      <c r="D66" s="4"/>
      <c r="E66" s="4"/>
      <c r="F66" s="4"/>
      <c r="G66" s="4"/>
      <c r="H66" s="4"/>
      <c r="I66" s="4"/>
      <c r="J66" s="4"/>
      <c r="K66" s="32"/>
      <c r="L66" s="31"/>
      <c r="M66" s="35">
        <f>C66*0+D66*14+E66*0+F66*0+G66*10+H66*0+I66*0+J66*0+K66*0+L66*0</f>
        <v>0</v>
      </c>
      <c r="N66" s="62"/>
    </row>
    <row r="67" spans="1:14" x14ac:dyDescent="0.3">
      <c r="A67" s="109"/>
      <c r="B67" s="100" t="s">
        <v>17</v>
      </c>
      <c r="C67" s="102"/>
      <c r="D67" s="103"/>
      <c r="E67" s="103"/>
      <c r="F67" s="103"/>
      <c r="G67" s="103"/>
      <c r="H67" s="103"/>
      <c r="I67" s="103"/>
      <c r="J67" s="103"/>
      <c r="K67" s="103"/>
      <c r="L67" s="104"/>
      <c r="M67" s="87"/>
      <c r="N67" s="62"/>
    </row>
    <row r="68" spans="1:14" x14ac:dyDescent="0.3">
      <c r="A68" s="109"/>
      <c r="B68" s="101"/>
      <c r="C68" s="105"/>
      <c r="D68" s="106"/>
      <c r="E68" s="106"/>
      <c r="F68" s="106"/>
      <c r="G68" s="106"/>
      <c r="H68" s="106"/>
      <c r="I68" s="106"/>
      <c r="J68" s="106"/>
      <c r="K68" s="106"/>
      <c r="L68" s="107"/>
      <c r="M68" s="88"/>
      <c r="N68" s="62"/>
    </row>
    <row r="69" spans="1:14" ht="15" thickBot="1" x14ac:dyDescent="0.35">
      <c r="A69" s="110"/>
      <c r="B69" s="12" t="s">
        <v>18</v>
      </c>
      <c r="C69" s="33"/>
      <c r="D69" s="34"/>
      <c r="E69" s="34"/>
      <c r="F69" s="34"/>
      <c r="G69" s="34"/>
      <c r="H69" s="34"/>
      <c r="I69" s="34"/>
      <c r="J69" s="34"/>
      <c r="K69" s="34"/>
      <c r="L69" s="34"/>
      <c r="M69" s="89"/>
      <c r="N69" s="86"/>
    </row>
    <row r="70" spans="1:14" ht="18.75" customHeight="1" x14ac:dyDescent="0.35">
      <c r="A70" s="95" t="s">
        <v>1</v>
      </c>
      <c r="B70" s="56" t="s">
        <v>2</v>
      </c>
      <c r="C70" s="58" t="s">
        <v>3</v>
      </c>
      <c r="D70" s="59"/>
      <c r="E70" s="59"/>
      <c r="F70" s="59"/>
      <c r="G70" s="59"/>
      <c r="H70" s="59"/>
      <c r="I70" s="59"/>
      <c r="J70" s="59"/>
      <c r="K70" s="59"/>
      <c r="L70" s="59"/>
      <c r="M70" s="90" t="s">
        <v>4</v>
      </c>
      <c r="N70" s="61" t="s">
        <v>35</v>
      </c>
    </row>
    <row r="71" spans="1:14" ht="72" x14ac:dyDescent="0.3">
      <c r="A71" s="96"/>
      <c r="B71" s="57"/>
      <c r="C71" s="7" t="s">
        <v>19</v>
      </c>
      <c r="D71" s="7" t="s">
        <v>5</v>
      </c>
      <c r="E71" s="4" t="s">
        <v>6</v>
      </c>
      <c r="F71" s="4" t="s">
        <v>7</v>
      </c>
      <c r="G71" s="4" t="s">
        <v>8</v>
      </c>
      <c r="H71" s="4" t="s">
        <v>9</v>
      </c>
      <c r="I71" s="4" t="s">
        <v>10</v>
      </c>
      <c r="J71" s="4" t="s">
        <v>11</v>
      </c>
      <c r="K71" s="4" t="s">
        <v>12</v>
      </c>
      <c r="L71" s="31" t="s">
        <v>13</v>
      </c>
      <c r="M71" s="91"/>
      <c r="N71" s="62"/>
    </row>
    <row r="72" spans="1:14" ht="15" customHeight="1" x14ac:dyDescent="0.3">
      <c r="A72" s="108">
        <v>41897</v>
      </c>
      <c r="B72" s="20" t="s">
        <v>14</v>
      </c>
      <c r="C72" s="4"/>
      <c r="D72" s="4"/>
      <c r="E72" s="4"/>
      <c r="F72" s="4"/>
      <c r="G72" s="4"/>
      <c r="H72" s="4"/>
      <c r="I72" s="4"/>
      <c r="J72" s="4"/>
      <c r="K72" s="4"/>
      <c r="L72" s="31"/>
      <c r="M72" s="35">
        <f>C72*1+D72*5+E72*1+F72*1.5+G72*1.5+H72*0.5+I72*2.5+J72*5+K72*1.5+L72*2</f>
        <v>0</v>
      </c>
      <c r="N72" s="62">
        <f>SUM(M72:M78)</f>
        <v>0</v>
      </c>
    </row>
    <row r="73" spans="1:14" x14ac:dyDescent="0.3">
      <c r="A73" s="109"/>
      <c r="B73" s="21" t="s">
        <v>15</v>
      </c>
      <c r="C73" s="23"/>
      <c r="D73" s="23"/>
      <c r="E73" s="23"/>
      <c r="F73" s="23"/>
      <c r="G73" s="23"/>
      <c r="H73" s="23"/>
      <c r="I73" s="23"/>
      <c r="J73" s="23"/>
      <c r="K73" s="23"/>
      <c r="L73" s="24"/>
      <c r="M73" s="35">
        <f>C73*2+D73*5+E73*0+F73*0+G73*4+H73*0+I73*0+J73*0+K73*0+L73*0</f>
        <v>0</v>
      </c>
      <c r="N73" s="62"/>
    </row>
    <row r="74" spans="1:14" x14ac:dyDescent="0.3">
      <c r="A74" s="109"/>
      <c r="B74" s="22" t="s">
        <v>16</v>
      </c>
      <c r="C74" s="9"/>
      <c r="D74" s="9"/>
      <c r="E74" s="17"/>
      <c r="F74" s="9"/>
      <c r="G74" s="9"/>
      <c r="H74" s="9"/>
      <c r="I74" s="9"/>
      <c r="J74" s="9"/>
      <c r="K74" s="9"/>
      <c r="L74" s="19"/>
      <c r="M74" s="35">
        <f>C74*3+D74*5+E74*0+F74*0+G74*8+H74*0+I74*0+J74*0+K74*0+L74*0</f>
        <v>0</v>
      </c>
      <c r="N74" s="62"/>
    </row>
    <row r="75" spans="1:14" x14ac:dyDescent="0.3">
      <c r="A75" s="109"/>
      <c r="B75" s="20" t="s">
        <v>31</v>
      </c>
      <c r="C75" s="4"/>
      <c r="D75" s="4"/>
      <c r="E75" s="4"/>
      <c r="F75" s="4"/>
      <c r="G75" s="4"/>
      <c r="H75" s="4"/>
      <c r="I75" s="4"/>
      <c r="J75" s="4"/>
      <c r="K75" s="32"/>
      <c r="L75" s="31"/>
      <c r="M75" s="35">
        <f>C75*0+D75*14+E75*0+F75*0+G75*10+H75*0+I75*0+J75*0+K75*0+L75*0</f>
        <v>0</v>
      </c>
      <c r="N75" s="62"/>
    </row>
    <row r="76" spans="1:14" x14ac:dyDescent="0.3">
      <c r="A76" s="109"/>
      <c r="B76" s="100" t="s">
        <v>17</v>
      </c>
      <c r="C76" s="68"/>
      <c r="D76" s="69"/>
      <c r="E76" s="69"/>
      <c r="F76" s="69"/>
      <c r="G76" s="69"/>
      <c r="H76" s="69"/>
      <c r="I76" s="69"/>
      <c r="J76" s="69"/>
      <c r="K76" s="69"/>
      <c r="L76" s="70"/>
      <c r="M76" s="87"/>
      <c r="N76" s="62"/>
    </row>
    <row r="77" spans="1:14" x14ac:dyDescent="0.3">
      <c r="A77" s="109"/>
      <c r="B77" s="101"/>
      <c r="C77" s="105"/>
      <c r="D77" s="106"/>
      <c r="E77" s="106"/>
      <c r="F77" s="106"/>
      <c r="G77" s="106"/>
      <c r="H77" s="106"/>
      <c r="I77" s="106"/>
      <c r="J77" s="106"/>
      <c r="K77" s="106"/>
      <c r="L77" s="107"/>
      <c r="M77" s="88"/>
      <c r="N77" s="62"/>
    </row>
    <row r="78" spans="1:14" ht="15" thickBot="1" x14ac:dyDescent="0.35">
      <c r="A78" s="110"/>
      <c r="B78" s="12" t="s">
        <v>18</v>
      </c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89"/>
      <c r="N78" s="86"/>
    </row>
    <row r="79" spans="1:14" ht="18.75" customHeight="1" x14ac:dyDescent="0.35">
      <c r="A79" s="95" t="s">
        <v>1</v>
      </c>
      <c r="B79" s="56" t="s">
        <v>2</v>
      </c>
      <c r="C79" s="58" t="s">
        <v>3</v>
      </c>
      <c r="D79" s="59"/>
      <c r="E79" s="59"/>
      <c r="F79" s="59"/>
      <c r="G79" s="59"/>
      <c r="H79" s="59"/>
      <c r="I79" s="59"/>
      <c r="J79" s="59"/>
      <c r="K79" s="59"/>
      <c r="L79" s="59"/>
      <c r="M79" s="90" t="s">
        <v>4</v>
      </c>
      <c r="N79" s="61" t="s">
        <v>35</v>
      </c>
    </row>
    <row r="80" spans="1:14" ht="72" x14ac:dyDescent="0.3">
      <c r="A80" s="96"/>
      <c r="B80" s="57"/>
      <c r="C80" s="7" t="s">
        <v>19</v>
      </c>
      <c r="D80" s="7" t="s">
        <v>5</v>
      </c>
      <c r="E80" s="4" t="s">
        <v>6</v>
      </c>
      <c r="F80" s="4" t="s">
        <v>7</v>
      </c>
      <c r="G80" s="4" t="s">
        <v>8</v>
      </c>
      <c r="H80" s="4" t="s">
        <v>9</v>
      </c>
      <c r="I80" s="4" t="s">
        <v>10</v>
      </c>
      <c r="J80" s="4" t="s">
        <v>11</v>
      </c>
      <c r="K80" s="4" t="s">
        <v>12</v>
      </c>
      <c r="L80" s="31" t="s">
        <v>13</v>
      </c>
      <c r="M80" s="91"/>
      <c r="N80" s="62"/>
    </row>
    <row r="81" spans="1:14" ht="15" customHeight="1" x14ac:dyDescent="0.3">
      <c r="A81" s="108">
        <v>41900</v>
      </c>
      <c r="B81" s="20" t="s">
        <v>14</v>
      </c>
      <c r="C81" s="4"/>
      <c r="D81" s="4"/>
      <c r="E81" s="4"/>
      <c r="F81" s="4"/>
      <c r="G81" s="4"/>
      <c r="H81" s="4"/>
      <c r="I81" s="4"/>
      <c r="J81" s="4"/>
      <c r="K81" s="4"/>
      <c r="L81" s="31"/>
      <c r="M81" s="35">
        <f>C81*1+D81*5+E81*1+F81*1.5+G81*1.5+H81*0.5+I81*2.5+J81*5+K81*1.5+L81*2</f>
        <v>0</v>
      </c>
      <c r="N81" s="62">
        <f>SUM(M81:M87)</f>
        <v>0</v>
      </c>
    </row>
    <row r="82" spans="1:14" x14ac:dyDescent="0.3">
      <c r="A82" s="109"/>
      <c r="B82" s="21" t="s">
        <v>15</v>
      </c>
      <c r="C82" s="23"/>
      <c r="D82" s="23"/>
      <c r="E82" s="23"/>
      <c r="F82" s="23"/>
      <c r="G82" s="23"/>
      <c r="H82" s="23"/>
      <c r="I82" s="23"/>
      <c r="J82" s="23"/>
      <c r="K82" s="23"/>
      <c r="L82" s="24"/>
      <c r="M82" s="35">
        <f>C82*2+D82*5+E82*0+F82*0+G82*4+H82*0+I82*0+J82*0+K82*0+L82*0</f>
        <v>0</v>
      </c>
      <c r="N82" s="62"/>
    </row>
    <row r="83" spans="1:14" x14ac:dyDescent="0.3">
      <c r="A83" s="109"/>
      <c r="B83" s="22" t="s">
        <v>16</v>
      </c>
      <c r="C83" s="9"/>
      <c r="D83" s="9"/>
      <c r="E83" s="17"/>
      <c r="F83" s="9"/>
      <c r="G83" s="9"/>
      <c r="H83" s="9"/>
      <c r="I83" s="9"/>
      <c r="J83" s="9"/>
      <c r="K83" s="9"/>
      <c r="L83" s="19"/>
      <c r="M83" s="35">
        <f>C83*3+D83*5+E83*0+F83*0+G83*8+H83*0+I83*0+J83*0+K83*0+L83*0</f>
        <v>0</v>
      </c>
      <c r="N83" s="62"/>
    </row>
    <row r="84" spans="1:14" x14ac:dyDescent="0.3">
      <c r="A84" s="109"/>
      <c r="B84" s="20" t="s">
        <v>31</v>
      </c>
      <c r="C84" s="4"/>
      <c r="D84" s="4"/>
      <c r="E84" s="4"/>
      <c r="F84" s="4"/>
      <c r="G84" s="4"/>
      <c r="H84" s="4"/>
      <c r="I84" s="4"/>
      <c r="J84" s="4"/>
      <c r="K84" s="32"/>
      <c r="L84" s="31"/>
      <c r="M84" s="35">
        <f>C84*0+D84*14+E84*0+F84*0+G84*10+H84*0+I84*0+J84*0+K84*0+L84*0</f>
        <v>0</v>
      </c>
      <c r="N84" s="62"/>
    </row>
    <row r="85" spans="1:14" x14ac:dyDescent="0.3">
      <c r="A85" s="109"/>
      <c r="B85" s="100" t="s">
        <v>17</v>
      </c>
      <c r="C85" s="102"/>
      <c r="D85" s="103"/>
      <c r="E85" s="103"/>
      <c r="F85" s="103"/>
      <c r="G85" s="103"/>
      <c r="H85" s="103"/>
      <c r="I85" s="103"/>
      <c r="J85" s="103"/>
      <c r="K85" s="103"/>
      <c r="L85" s="104"/>
      <c r="M85" s="87"/>
      <c r="N85" s="62"/>
    </row>
    <row r="86" spans="1:14" x14ac:dyDescent="0.3">
      <c r="A86" s="109"/>
      <c r="B86" s="101"/>
      <c r="C86" s="105"/>
      <c r="D86" s="106"/>
      <c r="E86" s="106"/>
      <c r="F86" s="106"/>
      <c r="G86" s="106"/>
      <c r="H86" s="106"/>
      <c r="I86" s="106"/>
      <c r="J86" s="106"/>
      <c r="K86" s="106"/>
      <c r="L86" s="107"/>
      <c r="M86" s="88"/>
      <c r="N86" s="62"/>
    </row>
    <row r="87" spans="1:14" ht="15" thickBot="1" x14ac:dyDescent="0.35">
      <c r="A87" s="110"/>
      <c r="B87" s="12" t="s">
        <v>18</v>
      </c>
      <c r="C87" s="33"/>
      <c r="D87" s="34"/>
      <c r="E87" s="34"/>
      <c r="F87" s="34"/>
      <c r="G87" s="34"/>
      <c r="H87" s="34"/>
      <c r="I87" s="34"/>
      <c r="J87" s="34"/>
      <c r="K87" s="34"/>
      <c r="L87" s="34"/>
      <c r="M87" s="89"/>
      <c r="N87" s="86"/>
    </row>
    <row r="91" spans="1:14" ht="15" thickBot="1" x14ac:dyDescent="0.35"/>
    <row r="92" spans="1:14" ht="18.75" customHeight="1" x14ac:dyDescent="0.35">
      <c r="A92" s="95" t="s">
        <v>1</v>
      </c>
      <c r="B92" s="56" t="s">
        <v>2</v>
      </c>
      <c r="C92" s="58" t="s">
        <v>3</v>
      </c>
      <c r="D92" s="59"/>
      <c r="E92" s="59"/>
      <c r="F92" s="59"/>
      <c r="G92" s="59"/>
      <c r="H92" s="59"/>
      <c r="I92" s="59"/>
      <c r="J92" s="59"/>
      <c r="K92" s="59"/>
      <c r="L92" s="59"/>
      <c r="M92" s="90" t="s">
        <v>4</v>
      </c>
      <c r="N92" s="61" t="s">
        <v>35</v>
      </c>
    </row>
    <row r="93" spans="1:14" ht="72" x14ac:dyDescent="0.3">
      <c r="A93" s="96"/>
      <c r="B93" s="57"/>
      <c r="C93" s="7" t="s">
        <v>19</v>
      </c>
      <c r="D93" s="7" t="s">
        <v>5</v>
      </c>
      <c r="E93" s="4" t="s">
        <v>6</v>
      </c>
      <c r="F93" s="4" t="s">
        <v>7</v>
      </c>
      <c r="G93" s="4" t="s">
        <v>8</v>
      </c>
      <c r="H93" s="4" t="s">
        <v>9</v>
      </c>
      <c r="I93" s="4" t="s">
        <v>10</v>
      </c>
      <c r="J93" s="4" t="s">
        <v>11</v>
      </c>
      <c r="K93" s="4" t="s">
        <v>12</v>
      </c>
      <c r="L93" s="31" t="s">
        <v>13</v>
      </c>
      <c r="M93" s="91"/>
      <c r="N93" s="62"/>
    </row>
    <row r="94" spans="1:14" ht="15" customHeight="1" x14ac:dyDescent="0.3">
      <c r="A94" s="108">
        <v>41904</v>
      </c>
      <c r="B94" s="20" t="s">
        <v>14</v>
      </c>
      <c r="C94" s="4"/>
      <c r="D94" s="4"/>
      <c r="E94" s="4"/>
      <c r="F94" s="4"/>
      <c r="G94" s="4"/>
      <c r="H94" s="4"/>
      <c r="I94" s="4"/>
      <c r="J94" s="4"/>
      <c r="K94" s="4"/>
      <c r="L94" s="31"/>
      <c r="M94" s="35">
        <f>C94*1+D94*5+E94*1+F94*1.5+G94*1.5+H94*0.5+I94*2.5+J94*5+K94*1.5+L94*2</f>
        <v>0</v>
      </c>
      <c r="N94" s="62">
        <f>SUM(M94:M100)</f>
        <v>0</v>
      </c>
    </row>
    <row r="95" spans="1:14" x14ac:dyDescent="0.3">
      <c r="A95" s="109"/>
      <c r="B95" s="21" t="s">
        <v>15</v>
      </c>
      <c r="C95" s="23"/>
      <c r="D95" s="23"/>
      <c r="E95" s="23"/>
      <c r="F95" s="23"/>
      <c r="G95" s="23"/>
      <c r="H95" s="23"/>
      <c r="I95" s="23"/>
      <c r="J95" s="23"/>
      <c r="K95" s="23"/>
      <c r="L95" s="24"/>
      <c r="M95" s="35">
        <f>C95*2+D95*5+E95*0+F95*0+G95*4+H95*0+I95*0+J95*0+K95*0+L95*0</f>
        <v>0</v>
      </c>
      <c r="N95" s="62"/>
    </row>
    <row r="96" spans="1:14" x14ac:dyDescent="0.3">
      <c r="A96" s="109"/>
      <c r="B96" s="22" t="s">
        <v>16</v>
      </c>
      <c r="C96" s="9"/>
      <c r="D96" s="9"/>
      <c r="E96" s="17"/>
      <c r="F96" s="9"/>
      <c r="G96" s="9"/>
      <c r="H96" s="9"/>
      <c r="I96" s="9"/>
      <c r="J96" s="9"/>
      <c r="K96" s="9"/>
      <c r="L96" s="19"/>
      <c r="M96" s="35">
        <f>C96*3+D96*5+E96*0+F96*0+G96*8+H96*0+I96*0+J96*0+K96*0+L96*0</f>
        <v>0</v>
      </c>
      <c r="N96" s="62"/>
    </row>
    <row r="97" spans="1:14" x14ac:dyDescent="0.3">
      <c r="A97" s="109"/>
      <c r="B97" s="20" t="s">
        <v>31</v>
      </c>
      <c r="C97" s="4"/>
      <c r="D97" s="4"/>
      <c r="E97" s="4"/>
      <c r="F97" s="4"/>
      <c r="G97" s="4"/>
      <c r="H97" s="4"/>
      <c r="I97" s="4"/>
      <c r="J97" s="4"/>
      <c r="K97" s="32"/>
      <c r="L97" s="31"/>
      <c r="M97" s="35">
        <f>C97*0+D97*14+E97*0+F97*0+G97*10+H97*0+I97*0+J97*0+K97*0+L97*0</f>
        <v>0</v>
      </c>
      <c r="N97" s="62"/>
    </row>
    <row r="98" spans="1:14" x14ac:dyDescent="0.3">
      <c r="A98" s="109"/>
      <c r="B98" s="100" t="s">
        <v>17</v>
      </c>
      <c r="C98" s="102"/>
      <c r="D98" s="103"/>
      <c r="E98" s="103"/>
      <c r="F98" s="103"/>
      <c r="G98" s="103"/>
      <c r="H98" s="103"/>
      <c r="I98" s="103"/>
      <c r="J98" s="103"/>
      <c r="K98" s="103"/>
      <c r="L98" s="104"/>
      <c r="M98" s="87"/>
      <c r="N98" s="62"/>
    </row>
    <row r="99" spans="1:14" x14ac:dyDescent="0.3">
      <c r="A99" s="109"/>
      <c r="B99" s="101"/>
      <c r="C99" s="105"/>
      <c r="D99" s="106"/>
      <c r="E99" s="106"/>
      <c r="F99" s="106"/>
      <c r="G99" s="106"/>
      <c r="H99" s="106"/>
      <c r="I99" s="106"/>
      <c r="J99" s="106"/>
      <c r="K99" s="106"/>
      <c r="L99" s="107"/>
      <c r="M99" s="88"/>
      <c r="N99" s="62"/>
    </row>
    <row r="100" spans="1:14" ht="15" thickBot="1" x14ac:dyDescent="0.35">
      <c r="A100" s="110"/>
      <c r="B100" s="12" t="s">
        <v>18</v>
      </c>
      <c r="C100" s="33"/>
      <c r="D100" s="34"/>
      <c r="E100" s="34"/>
      <c r="F100" s="34"/>
      <c r="G100" s="34"/>
      <c r="H100" s="34"/>
      <c r="I100" s="34"/>
      <c r="J100" s="34"/>
      <c r="K100" s="34"/>
      <c r="L100" s="34"/>
      <c r="M100" s="89"/>
      <c r="N100" s="86"/>
    </row>
    <row r="101" spans="1:14" ht="18.75" customHeight="1" x14ac:dyDescent="0.35">
      <c r="A101" s="95" t="s">
        <v>1</v>
      </c>
      <c r="B101" s="56" t="s">
        <v>2</v>
      </c>
      <c r="C101" s="58" t="s">
        <v>3</v>
      </c>
      <c r="D101" s="59"/>
      <c r="E101" s="59"/>
      <c r="F101" s="59"/>
      <c r="G101" s="59"/>
      <c r="H101" s="59"/>
      <c r="I101" s="59"/>
      <c r="J101" s="59"/>
      <c r="K101" s="59"/>
      <c r="L101" s="59"/>
      <c r="M101" s="90" t="s">
        <v>4</v>
      </c>
      <c r="N101" s="61" t="s">
        <v>35</v>
      </c>
    </row>
    <row r="102" spans="1:14" ht="72" x14ac:dyDescent="0.3">
      <c r="A102" s="96"/>
      <c r="B102" s="57"/>
      <c r="C102" s="7" t="s">
        <v>19</v>
      </c>
      <c r="D102" s="7" t="s">
        <v>5</v>
      </c>
      <c r="E102" s="4" t="s">
        <v>6</v>
      </c>
      <c r="F102" s="4" t="s">
        <v>7</v>
      </c>
      <c r="G102" s="4" t="s">
        <v>8</v>
      </c>
      <c r="H102" s="4" t="s">
        <v>9</v>
      </c>
      <c r="I102" s="4" t="s">
        <v>10</v>
      </c>
      <c r="J102" s="4" t="s">
        <v>11</v>
      </c>
      <c r="K102" s="4" t="s">
        <v>12</v>
      </c>
      <c r="L102" s="31" t="s">
        <v>13</v>
      </c>
      <c r="M102" s="91"/>
      <c r="N102" s="62"/>
    </row>
    <row r="103" spans="1:14" ht="15" customHeight="1" x14ac:dyDescent="0.3">
      <c r="A103" s="97">
        <v>41905</v>
      </c>
      <c r="B103" s="20" t="s">
        <v>14</v>
      </c>
      <c r="C103" s="4"/>
      <c r="D103" s="4"/>
      <c r="E103" s="4"/>
      <c r="F103" s="4"/>
      <c r="G103" s="4"/>
      <c r="H103" s="4"/>
      <c r="I103" s="4"/>
      <c r="J103" s="4"/>
      <c r="K103" s="4"/>
      <c r="L103" s="31"/>
      <c r="M103" s="35">
        <f>C103*1+D103*5+E103*1+F103*1.5+G103*1.5+H103*0.5+I103*2.5+J103*5+K103*1.5+L103*2</f>
        <v>0</v>
      </c>
      <c r="N103" s="62">
        <f>SUM(M103:M109)</f>
        <v>0</v>
      </c>
    </row>
    <row r="104" spans="1:14" x14ac:dyDescent="0.3">
      <c r="A104" s="98"/>
      <c r="B104" s="21" t="s">
        <v>15</v>
      </c>
      <c r="C104" s="23"/>
      <c r="D104" s="23"/>
      <c r="E104" s="23"/>
      <c r="F104" s="23"/>
      <c r="G104" s="23"/>
      <c r="H104" s="23"/>
      <c r="I104" s="23"/>
      <c r="J104" s="23"/>
      <c r="K104" s="23"/>
      <c r="L104" s="24"/>
      <c r="M104" s="35">
        <f>C104*2+D104*5+E104*0+F104*0+G104*4+H104*0+I104*0+J104*0+K104*0+L104*0</f>
        <v>0</v>
      </c>
      <c r="N104" s="62"/>
    </row>
    <row r="105" spans="1:14" x14ac:dyDescent="0.3">
      <c r="A105" s="98"/>
      <c r="B105" s="22" t="s">
        <v>16</v>
      </c>
      <c r="C105" s="9"/>
      <c r="D105" s="9"/>
      <c r="E105" s="17"/>
      <c r="F105" s="9"/>
      <c r="G105" s="9"/>
      <c r="H105" s="9"/>
      <c r="I105" s="9"/>
      <c r="J105" s="9"/>
      <c r="K105" s="9"/>
      <c r="L105" s="19"/>
      <c r="M105" s="35">
        <f>C105*3+D105*5+E105*0+F105*0+G105*8+H105*0+I105*0+J105*0+K105*0+L105*0</f>
        <v>0</v>
      </c>
      <c r="N105" s="62"/>
    </row>
    <row r="106" spans="1:14" x14ac:dyDescent="0.3">
      <c r="A106" s="98"/>
      <c r="B106" s="20" t="s">
        <v>31</v>
      </c>
      <c r="C106" s="4"/>
      <c r="D106" s="4"/>
      <c r="E106" s="4"/>
      <c r="F106" s="4"/>
      <c r="G106" s="4"/>
      <c r="H106" s="4"/>
      <c r="I106" s="4"/>
      <c r="J106" s="4"/>
      <c r="K106" s="32"/>
      <c r="L106" s="31"/>
      <c r="M106" s="35">
        <f>C106*0+D106*14+E106*0+F106*0+G106*10+H106*0+I106*0+J106*0+K106*0+L106*0</f>
        <v>0</v>
      </c>
      <c r="N106" s="62"/>
    </row>
    <row r="107" spans="1:14" x14ac:dyDescent="0.3">
      <c r="A107" s="98"/>
      <c r="B107" s="100" t="s">
        <v>17</v>
      </c>
      <c r="C107" s="102"/>
      <c r="D107" s="103"/>
      <c r="E107" s="103"/>
      <c r="F107" s="103"/>
      <c r="G107" s="103"/>
      <c r="H107" s="103"/>
      <c r="I107" s="103"/>
      <c r="J107" s="103"/>
      <c r="K107" s="103"/>
      <c r="L107" s="104"/>
      <c r="M107" s="87"/>
      <c r="N107" s="62"/>
    </row>
    <row r="108" spans="1:14" x14ac:dyDescent="0.3">
      <c r="A108" s="98"/>
      <c r="B108" s="101"/>
      <c r="C108" s="105"/>
      <c r="D108" s="106"/>
      <c r="E108" s="106"/>
      <c r="F108" s="106"/>
      <c r="G108" s="106"/>
      <c r="H108" s="106"/>
      <c r="I108" s="106"/>
      <c r="J108" s="106"/>
      <c r="K108" s="106"/>
      <c r="L108" s="107"/>
      <c r="M108" s="88"/>
      <c r="N108" s="62"/>
    </row>
    <row r="109" spans="1:14" ht="15" thickBot="1" x14ac:dyDescent="0.35">
      <c r="A109" s="99"/>
      <c r="B109" s="12" t="s">
        <v>18</v>
      </c>
      <c r="C109" s="33"/>
      <c r="D109" s="34"/>
      <c r="E109" s="34"/>
      <c r="F109" s="34"/>
      <c r="G109" s="34"/>
      <c r="H109" s="34"/>
      <c r="I109" s="34"/>
      <c r="J109" s="34"/>
      <c r="K109" s="34"/>
      <c r="L109" s="34"/>
      <c r="M109" s="89"/>
      <c r="N109" s="86"/>
    </row>
    <row r="110" spans="1:14" ht="18.75" customHeight="1" x14ac:dyDescent="0.35">
      <c r="A110" s="95" t="s">
        <v>1</v>
      </c>
      <c r="B110" s="56" t="s">
        <v>2</v>
      </c>
      <c r="C110" s="58" t="s">
        <v>3</v>
      </c>
      <c r="D110" s="59"/>
      <c r="E110" s="59"/>
      <c r="F110" s="59"/>
      <c r="G110" s="59"/>
      <c r="H110" s="59"/>
      <c r="I110" s="59"/>
      <c r="J110" s="59"/>
      <c r="K110" s="59"/>
      <c r="L110" s="59"/>
      <c r="M110" s="90" t="s">
        <v>4</v>
      </c>
      <c r="N110" s="61" t="s">
        <v>35</v>
      </c>
    </row>
    <row r="111" spans="1:14" ht="72" x14ac:dyDescent="0.3">
      <c r="A111" s="96"/>
      <c r="B111" s="57"/>
      <c r="C111" s="7" t="s">
        <v>19</v>
      </c>
      <c r="D111" s="7" t="s">
        <v>5</v>
      </c>
      <c r="E111" s="4" t="s">
        <v>6</v>
      </c>
      <c r="F111" s="4" t="s">
        <v>7</v>
      </c>
      <c r="G111" s="4" t="s">
        <v>8</v>
      </c>
      <c r="H111" s="4" t="s">
        <v>9</v>
      </c>
      <c r="I111" s="4" t="s">
        <v>10</v>
      </c>
      <c r="J111" s="4" t="s">
        <v>11</v>
      </c>
      <c r="K111" s="4" t="s">
        <v>12</v>
      </c>
      <c r="L111" s="31" t="s">
        <v>13</v>
      </c>
      <c r="M111" s="91"/>
      <c r="N111" s="62"/>
    </row>
    <row r="112" spans="1:14" ht="15" customHeight="1" x14ac:dyDescent="0.3">
      <c r="A112" s="108">
        <v>41908</v>
      </c>
      <c r="B112" s="20" t="s">
        <v>14</v>
      </c>
      <c r="C112" s="4"/>
      <c r="D112" s="4"/>
      <c r="E112" s="4"/>
      <c r="F112" s="4"/>
      <c r="G112" s="4"/>
      <c r="H112" s="4"/>
      <c r="I112" s="4"/>
      <c r="J112" s="4"/>
      <c r="K112" s="4"/>
      <c r="L112" s="31"/>
      <c r="M112" s="35">
        <f>C112*1+D112*5+E112*1+F112*1.5+G112*1.5+H112*0.5+I112*2.5+J112*5+K112*1.5+L112*2</f>
        <v>0</v>
      </c>
      <c r="N112" s="62">
        <f>SUM(M112:M118)</f>
        <v>0</v>
      </c>
    </row>
    <row r="113" spans="1:14" x14ac:dyDescent="0.3">
      <c r="A113" s="109"/>
      <c r="B113" s="21" t="s">
        <v>15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4"/>
      <c r="M113" s="35">
        <f>C113*2+D113*5+E113*0+F113*0+G113*4+H113*0+I113*0+J113*0+K113*0+L113*0</f>
        <v>0</v>
      </c>
      <c r="N113" s="62"/>
    </row>
    <row r="114" spans="1:14" x14ac:dyDescent="0.3">
      <c r="A114" s="109"/>
      <c r="B114" s="22" t="s">
        <v>16</v>
      </c>
      <c r="C114" s="9"/>
      <c r="D114" s="9"/>
      <c r="E114" s="17"/>
      <c r="F114" s="9"/>
      <c r="G114" s="9"/>
      <c r="H114" s="9"/>
      <c r="I114" s="9"/>
      <c r="J114" s="9"/>
      <c r="K114" s="9"/>
      <c r="L114" s="19"/>
      <c r="M114" s="35">
        <f>C114*3+D114*5+E114*0+F114*0+G114*8+H114*0+I114*0+J114*0+K114*0+L114*0</f>
        <v>0</v>
      </c>
      <c r="N114" s="62"/>
    </row>
    <row r="115" spans="1:14" x14ac:dyDescent="0.3">
      <c r="A115" s="109"/>
      <c r="B115" s="20" t="s">
        <v>31</v>
      </c>
      <c r="C115" s="4"/>
      <c r="D115" s="4"/>
      <c r="E115" s="4"/>
      <c r="F115" s="4"/>
      <c r="G115" s="4"/>
      <c r="H115" s="4"/>
      <c r="I115" s="4"/>
      <c r="J115" s="4"/>
      <c r="K115" s="32"/>
      <c r="L115" s="31"/>
      <c r="M115" s="35">
        <f>C115*0+D115*14+E115*0+F115*0+G115*10+H115*0+I115*0+J115*0+K115*0+L115*0</f>
        <v>0</v>
      </c>
      <c r="N115" s="62"/>
    </row>
    <row r="116" spans="1:14" x14ac:dyDescent="0.3">
      <c r="A116" s="109"/>
      <c r="B116" s="100" t="s">
        <v>17</v>
      </c>
      <c r="C116" s="102"/>
      <c r="D116" s="103"/>
      <c r="E116" s="103"/>
      <c r="F116" s="103"/>
      <c r="G116" s="103"/>
      <c r="H116" s="103"/>
      <c r="I116" s="103"/>
      <c r="J116" s="103"/>
      <c r="K116" s="103"/>
      <c r="L116" s="104"/>
      <c r="M116" s="87"/>
      <c r="N116" s="62"/>
    </row>
    <row r="117" spans="1:14" x14ac:dyDescent="0.3">
      <c r="A117" s="109"/>
      <c r="B117" s="101"/>
      <c r="C117" s="105"/>
      <c r="D117" s="106"/>
      <c r="E117" s="106"/>
      <c r="F117" s="106"/>
      <c r="G117" s="106"/>
      <c r="H117" s="106"/>
      <c r="I117" s="106"/>
      <c r="J117" s="106"/>
      <c r="K117" s="106"/>
      <c r="L117" s="107"/>
      <c r="M117" s="88"/>
      <c r="N117" s="62"/>
    </row>
    <row r="118" spans="1:14" ht="15" thickBot="1" x14ac:dyDescent="0.35">
      <c r="A118" s="110"/>
      <c r="B118" s="12" t="s">
        <v>18</v>
      </c>
      <c r="C118" s="33"/>
      <c r="D118" s="34"/>
      <c r="E118" s="34"/>
      <c r="F118" s="34"/>
      <c r="G118" s="34"/>
      <c r="H118" s="34"/>
      <c r="I118" s="34"/>
      <c r="J118" s="34"/>
      <c r="K118" s="34"/>
      <c r="L118" s="34"/>
      <c r="M118" s="89"/>
      <c r="N118" s="86"/>
    </row>
    <row r="122" spans="1:14" ht="15" thickBot="1" x14ac:dyDescent="0.35"/>
    <row r="123" spans="1:14" ht="18.75" customHeight="1" x14ac:dyDescent="0.35">
      <c r="A123" s="95" t="s">
        <v>1</v>
      </c>
      <c r="B123" s="56" t="s">
        <v>2</v>
      </c>
      <c r="C123" s="58" t="s">
        <v>3</v>
      </c>
      <c r="D123" s="59"/>
      <c r="E123" s="59"/>
      <c r="F123" s="59"/>
      <c r="G123" s="59"/>
      <c r="H123" s="59"/>
      <c r="I123" s="59"/>
      <c r="J123" s="59"/>
      <c r="K123" s="59"/>
      <c r="L123" s="59"/>
      <c r="M123" s="90" t="s">
        <v>4</v>
      </c>
      <c r="N123" s="61" t="s">
        <v>35</v>
      </c>
    </row>
    <row r="124" spans="1:14" ht="72" x14ac:dyDescent="0.3">
      <c r="A124" s="96"/>
      <c r="B124" s="57"/>
      <c r="C124" s="7" t="s">
        <v>19</v>
      </c>
      <c r="D124" s="7" t="s">
        <v>5</v>
      </c>
      <c r="E124" s="4" t="s">
        <v>6</v>
      </c>
      <c r="F124" s="4" t="s">
        <v>7</v>
      </c>
      <c r="G124" s="4" t="s">
        <v>8</v>
      </c>
      <c r="H124" s="4" t="s">
        <v>9</v>
      </c>
      <c r="I124" s="4" t="s">
        <v>10</v>
      </c>
      <c r="J124" s="4" t="s">
        <v>11</v>
      </c>
      <c r="K124" s="4" t="s">
        <v>12</v>
      </c>
      <c r="L124" s="31" t="s">
        <v>13</v>
      </c>
      <c r="M124" s="91"/>
      <c r="N124" s="62"/>
    </row>
    <row r="125" spans="1:14" ht="15" customHeight="1" x14ac:dyDescent="0.3">
      <c r="A125" s="97">
        <v>41909</v>
      </c>
      <c r="B125" s="20" t="s">
        <v>14</v>
      </c>
      <c r="C125" s="4"/>
      <c r="D125" s="4"/>
      <c r="E125" s="4"/>
      <c r="F125" s="4"/>
      <c r="G125" s="4"/>
      <c r="H125" s="4"/>
      <c r="I125" s="4"/>
      <c r="J125" s="4"/>
      <c r="K125" s="4"/>
      <c r="L125" s="31"/>
      <c r="M125" s="35">
        <f>C125*1+D125*5+E125*1+F125*1.5+G125*1.5+H125*0.5+I125*2.5+J125*5+K125*1.5+L125*2</f>
        <v>0</v>
      </c>
      <c r="N125" s="62">
        <f>SUM(M125:M131)</f>
        <v>0</v>
      </c>
    </row>
    <row r="126" spans="1:14" x14ac:dyDescent="0.3">
      <c r="A126" s="98"/>
      <c r="B126" s="21" t="s">
        <v>15</v>
      </c>
      <c r="C126" s="23"/>
      <c r="D126" s="23"/>
      <c r="E126" s="23"/>
      <c r="F126" s="23"/>
      <c r="G126" s="23"/>
      <c r="H126" s="23"/>
      <c r="I126" s="23"/>
      <c r="J126" s="23"/>
      <c r="K126" s="23"/>
      <c r="L126" s="24"/>
      <c r="M126" s="35">
        <f>C126*2+D126*5+E126*0+F126*0+G126*4+H126*0+I126*0+J126*0+K126*0+L126*0</f>
        <v>0</v>
      </c>
      <c r="N126" s="62"/>
    </row>
    <row r="127" spans="1:14" x14ac:dyDescent="0.3">
      <c r="A127" s="98"/>
      <c r="B127" s="22" t="s">
        <v>16</v>
      </c>
      <c r="C127" s="9"/>
      <c r="D127" s="9"/>
      <c r="E127" s="17"/>
      <c r="F127" s="9"/>
      <c r="G127" s="9"/>
      <c r="H127" s="9"/>
      <c r="I127" s="9"/>
      <c r="J127" s="9"/>
      <c r="K127" s="9"/>
      <c r="L127" s="19"/>
      <c r="M127" s="35">
        <f>C127*3+D127*5+E127*0+F127*0+G127*8+H127*0+I127*0+J127*0+K127*0+L127*0</f>
        <v>0</v>
      </c>
      <c r="N127" s="62"/>
    </row>
    <row r="128" spans="1:14" x14ac:dyDescent="0.3">
      <c r="A128" s="98"/>
      <c r="B128" s="20" t="s">
        <v>31</v>
      </c>
      <c r="C128" s="4"/>
      <c r="D128" s="4"/>
      <c r="E128" s="4"/>
      <c r="F128" s="4"/>
      <c r="G128" s="4"/>
      <c r="H128" s="4"/>
      <c r="I128" s="4"/>
      <c r="J128" s="4"/>
      <c r="K128" s="32"/>
      <c r="L128" s="31"/>
      <c r="M128" s="35">
        <f>C128*0+D128*14+E128*0+F128*0+G128*10+H128*0+I128*0+J128*0+K128*0+L128*0</f>
        <v>0</v>
      </c>
      <c r="N128" s="62"/>
    </row>
    <row r="129" spans="1:14" x14ac:dyDescent="0.3">
      <c r="A129" s="98"/>
      <c r="B129" s="100" t="s">
        <v>17</v>
      </c>
      <c r="C129" s="102"/>
      <c r="D129" s="103"/>
      <c r="E129" s="103"/>
      <c r="F129" s="103"/>
      <c r="G129" s="103"/>
      <c r="H129" s="103"/>
      <c r="I129" s="103"/>
      <c r="J129" s="103"/>
      <c r="K129" s="103"/>
      <c r="L129" s="104"/>
      <c r="M129" s="87"/>
      <c r="N129" s="62"/>
    </row>
    <row r="130" spans="1:14" x14ac:dyDescent="0.3">
      <c r="A130" s="98"/>
      <c r="B130" s="101"/>
      <c r="C130" s="105"/>
      <c r="D130" s="106"/>
      <c r="E130" s="106"/>
      <c r="F130" s="106"/>
      <c r="G130" s="106"/>
      <c r="H130" s="106"/>
      <c r="I130" s="106"/>
      <c r="J130" s="106"/>
      <c r="K130" s="106"/>
      <c r="L130" s="107"/>
      <c r="M130" s="88"/>
      <c r="N130" s="62"/>
    </row>
    <row r="131" spans="1:14" ht="15" thickBot="1" x14ac:dyDescent="0.35">
      <c r="A131" s="99"/>
      <c r="B131" s="12" t="s">
        <v>18</v>
      </c>
      <c r="C131" s="33"/>
      <c r="D131" s="34"/>
      <c r="E131" s="34"/>
      <c r="F131" s="34"/>
      <c r="G131" s="34"/>
      <c r="H131" s="34"/>
      <c r="I131" s="34"/>
      <c r="J131" s="34"/>
      <c r="K131" s="34"/>
      <c r="L131" s="34"/>
      <c r="M131" s="89"/>
      <c r="N131" s="86"/>
    </row>
    <row r="132" spans="1:14" ht="18.75" customHeight="1" x14ac:dyDescent="0.35">
      <c r="A132" s="95" t="s">
        <v>1</v>
      </c>
      <c r="B132" s="56" t="s">
        <v>2</v>
      </c>
      <c r="C132" s="58" t="s">
        <v>3</v>
      </c>
      <c r="D132" s="59"/>
      <c r="E132" s="59"/>
      <c r="F132" s="59"/>
      <c r="G132" s="59"/>
      <c r="H132" s="59"/>
      <c r="I132" s="59"/>
      <c r="J132" s="59"/>
      <c r="K132" s="59"/>
      <c r="L132" s="59"/>
      <c r="M132" s="90" t="s">
        <v>4</v>
      </c>
      <c r="N132" s="61" t="s">
        <v>35</v>
      </c>
    </row>
    <row r="133" spans="1:14" ht="72" x14ac:dyDescent="0.3">
      <c r="A133" s="96"/>
      <c r="B133" s="57"/>
      <c r="C133" s="7" t="s">
        <v>19</v>
      </c>
      <c r="D133" s="7" t="s">
        <v>5</v>
      </c>
      <c r="E133" s="4" t="s">
        <v>6</v>
      </c>
      <c r="F133" s="4" t="s">
        <v>7</v>
      </c>
      <c r="G133" s="4" t="s">
        <v>8</v>
      </c>
      <c r="H133" s="4" t="s">
        <v>9</v>
      </c>
      <c r="I133" s="4" t="s">
        <v>10</v>
      </c>
      <c r="J133" s="4" t="s">
        <v>11</v>
      </c>
      <c r="K133" s="4" t="s">
        <v>12</v>
      </c>
      <c r="L133" s="31" t="s">
        <v>13</v>
      </c>
      <c r="M133" s="91"/>
      <c r="N133" s="62"/>
    </row>
    <row r="134" spans="1:14" ht="15" customHeight="1" x14ac:dyDescent="0.3">
      <c r="A134" s="97">
        <v>41912</v>
      </c>
      <c r="B134" s="20" t="s">
        <v>14</v>
      </c>
      <c r="C134" s="4"/>
      <c r="D134" s="4"/>
      <c r="E134" s="4"/>
      <c r="F134" s="4"/>
      <c r="G134" s="4"/>
      <c r="H134" s="4"/>
      <c r="I134" s="4"/>
      <c r="J134" s="4"/>
      <c r="K134" s="4"/>
      <c r="L134" s="31"/>
      <c r="M134" s="35">
        <f>C134*1+D134*5+E134*1+F134*1.5+G134*1.5+H134*0.5+I134*2.5+J134*5+K134*1.5+L134*2</f>
        <v>0</v>
      </c>
      <c r="N134" s="62">
        <f>SUM(M134:M140)</f>
        <v>0</v>
      </c>
    </row>
    <row r="135" spans="1:14" x14ac:dyDescent="0.3">
      <c r="A135" s="98"/>
      <c r="B135" s="21" t="s">
        <v>15</v>
      </c>
      <c r="C135" s="23"/>
      <c r="D135" s="23"/>
      <c r="E135" s="23"/>
      <c r="F135" s="23"/>
      <c r="G135" s="23"/>
      <c r="H135" s="23"/>
      <c r="I135" s="23"/>
      <c r="J135" s="23"/>
      <c r="K135" s="23"/>
      <c r="L135" s="24"/>
      <c r="M135" s="35">
        <f>C135*2+D135*5+E135*0+F135*0+G135*4+H135*0+I135*0+J135*0+K135*0+L135*0</f>
        <v>0</v>
      </c>
      <c r="N135" s="62"/>
    </row>
    <row r="136" spans="1:14" x14ac:dyDescent="0.3">
      <c r="A136" s="98"/>
      <c r="B136" s="22" t="s">
        <v>16</v>
      </c>
      <c r="C136" s="9"/>
      <c r="D136" s="9"/>
      <c r="E136" s="17"/>
      <c r="F136" s="9"/>
      <c r="G136" s="9"/>
      <c r="H136" s="9"/>
      <c r="I136" s="9"/>
      <c r="J136" s="9"/>
      <c r="K136" s="9"/>
      <c r="L136" s="19"/>
      <c r="M136" s="35">
        <f>C136*3+D136*5+E136*0+F136*0+G136*8+H136*0+I136*0+J136*0+K136*0+L136*0</f>
        <v>0</v>
      </c>
      <c r="N136" s="62"/>
    </row>
    <row r="137" spans="1:14" x14ac:dyDescent="0.3">
      <c r="A137" s="98"/>
      <c r="B137" s="20" t="s">
        <v>31</v>
      </c>
      <c r="C137" s="4"/>
      <c r="D137" s="4"/>
      <c r="E137" s="4"/>
      <c r="F137" s="4"/>
      <c r="G137" s="4"/>
      <c r="H137" s="4"/>
      <c r="I137" s="4"/>
      <c r="J137" s="4"/>
      <c r="K137" s="32"/>
      <c r="L137" s="31"/>
      <c r="M137" s="35">
        <f>C137*0+D137*14+E137*0+F137*0+G137*10+H137*0+I137*0+J137*0+K137*0+L137*0</f>
        <v>0</v>
      </c>
      <c r="N137" s="62"/>
    </row>
    <row r="138" spans="1:14" x14ac:dyDescent="0.3">
      <c r="A138" s="98"/>
      <c r="B138" s="100" t="s">
        <v>17</v>
      </c>
      <c r="C138" s="102"/>
      <c r="D138" s="103"/>
      <c r="E138" s="103"/>
      <c r="F138" s="103"/>
      <c r="G138" s="103"/>
      <c r="H138" s="103"/>
      <c r="I138" s="103"/>
      <c r="J138" s="103"/>
      <c r="K138" s="103"/>
      <c r="L138" s="104"/>
      <c r="M138" s="87"/>
      <c r="N138" s="62"/>
    </row>
    <row r="139" spans="1:14" x14ac:dyDescent="0.3">
      <c r="A139" s="98"/>
      <c r="B139" s="101"/>
      <c r="C139" s="105"/>
      <c r="D139" s="106"/>
      <c r="E139" s="106"/>
      <c r="F139" s="106"/>
      <c r="G139" s="106"/>
      <c r="H139" s="106"/>
      <c r="I139" s="106"/>
      <c r="J139" s="106"/>
      <c r="K139" s="106"/>
      <c r="L139" s="107"/>
      <c r="M139" s="88"/>
      <c r="N139" s="62"/>
    </row>
    <row r="140" spans="1:14" ht="15" thickBot="1" x14ac:dyDescent="0.35">
      <c r="A140" s="99"/>
      <c r="B140" s="12" t="s">
        <v>18</v>
      </c>
      <c r="C140" s="33"/>
      <c r="D140" s="34"/>
      <c r="E140" s="34"/>
      <c r="F140" s="34"/>
      <c r="G140" s="34"/>
      <c r="H140" s="34"/>
      <c r="I140" s="34"/>
      <c r="J140" s="34"/>
      <c r="K140" s="34"/>
      <c r="L140" s="34"/>
      <c r="M140" s="89"/>
      <c r="N140" s="86"/>
    </row>
    <row r="141" spans="1:14" ht="18.75" customHeight="1" x14ac:dyDescent="0.35">
      <c r="A141" s="95" t="s">
        <v>1</v>
      </c>
      <c r="B141" s="56" t="s">
        <v>2</v>
      </c>
      <c r="C141" s="58" t="s">
        <v>3</v>
      </c>
      <c r="D141" s="59"/>
      <c r="E141" s="59"/>
      <c r="F141" s="59"/>
      <c r="G141" s="59"/>
      <c r="H141" s="59"/>
      <c r="I141" s="59"/>
      <c r="J141" s="59"/>
      <c r="K141" s="59"/>
      <c r="L141" s="59"/>
      <c r="M141" s="90" t="s">
        <v>4</v>
      </c>
      <c r="N141" s="61" t="s">
        <v>35</v>
      </c>
    </row>
    <row r="142" spans="1:14" ht="72" x14ac:dyDescent="0.3">
      <c r="A142" s="96"/>
      <c r="B142" s="57"/>
      <c r="C142" s="7" t="s">
        <v>19</v>
      </c>
      <c r="D142" s="7" t="s">
        <v>5</v>
      </c>
      <c r="E142" s="4" t="s">
        <v>6</v>
      </c>
      <c r="F142" s="4" t="s">
        <v>7</v>
      </c>
      <c r="G142" s="4" t="s">
        <v>8</v>
      </c>
      <c r="H142" s="4" t="s">
        <v>9</v>
      </c>
      <c r="I142" s="4" t="s">
        <v>10</v>
      </c>
      <c r="J142" s="4" t="s">
        <v>11</v>
      </c>
      <c r="K142" s="4" t="s">
        <v>12</v>
      </c>
      <c r="L142" s="31" t="s">
        <v>13</v>
      </c>
      <c r="M142" s="91"/>
      <c r="N142" s="62"/>
    </row>
    <row r="143" spans="1:14" ht="15" customHeight="1" x14ac:dyDescent="0.3">
      <c r="A143" s="97">
        <v>41242</v>
      </c>
      <c r="B143" s="20" t="s">
        <v>14</v>
      </c>
      <c r="C143" s="4"/>
      <c r="D143" s="4"/>
      <c r="E143" s="4"/>
      <c r="F143" s="4"/>
      <c r="G143" s="4"/>
      <c r="H143" s="4"/>
      <c r="I143" s="4"/>
      <c r="J143" s="4"/>
      <c r="K143" s="4"/>
      <c r="L143" s="31"/>
      <c r="M143" s="35">
        <f>C143*1+D143*5+E143*1+F143*1.5+G143*1.5+H143*0.5+I143*2.5+J143*5+K143*1.5+L143*2</f>
        <v>0</v>
      </c>
      <c r="N143" s="62">
        <f>SUM(M143:M149)</f>
        <v>0</v>
      </c>
    </row>
    <row r="144" spans="1:14" x14ac:dyDescent="0.3">
      <c r="A144" s="98"/>
      <c r="B144" s="21" t="s">
        <v>15</v>
      </c>
      <c r="C144" s="23"/>
      <c r="D144" s="23"/>
      <c r="E144" s="23"/>
      <c r="F144" s="23"/>
      <c r="G144" s="23"/>
      <c r="H144" s="23"/>
      <c r="I144" s="23"/>
      <c r="J144" s="23"/>
      <c r="K144" s="23"/>
      <c r="L144" s="24"/>
      <c r="M144" s="35">
        <f>C144*2+D144*5+E144*0+F144*0+G144*4+H144*0+I144*0+J144*0+K144*0+L144*0</f>
        <v>0</v>
      </c>
      <c r="N144" s="62"/>
    </row>
    <row r="145" spans="1:14" x14ac:dyDescent="0.3">
      <c r="A145" s="98"/>
      <c r="B145" s="22" t="s">
        <v>16</v>
      </c>
      <c r="C145" s="9"/>
      <c r="D145" s="9"/>
      <c r="E145" s="17"/>
      <c r="F145" s="9"/>
      <c r="G145" s="9"/>
      <c r="H145" s="9"/>
      <c r="I145" s="9"/>
      <c r="J145" s="9"/>
      <c r="K145" s="9"/>
      <c r="L145" s="19"/>
      <c r="M145" s="35">
        <f>C145*3+D145*5+E145*0+F145*0+G145*8+H145*0+I145*0+J145*0+K145*0+L145*0</f>
        <v>0</v>
      </c>
      <c r="N145" s="62"/>
    </row>
    <row r="146" spans="1:14" x14ac:dyDescent="0.3">
      <c r="A146" s="98"/>
      <c r="B146" s="20" t="s">
        <v>31</v>
      </c>
      <c r="C146" s="4"/>
      <c r="D146" s="4"/>
      <c r="E146" s="4"/>
      <c r="F146" s="4"/>
      <c r="G146" s="4"/>
      <c r="H146" s="4"/>
      <c r="I146" s="4"/>
      <c r="J146" s="4"/>
      <c r="K146" s="32"/>
      <c r="L146" s="31"/>
      <c r="M146" s="35">
        <f>C146*0+D146*14+E146*0+F146*0+G146*10+H146*0+I146*0+J146*0+K146*0+L146*0</f>
        <v>0</v>
      </c>
      <c r="N146" s="62"/>
    </row>
    <row r="147" spans="1:14" x14ac:dyDescent="0.3">
      <c r="A147" s="98"/>
      <c r="B147" s="100" t="s">
        <v>17</v>
      </c>
      <c r="C147" s="102"/>
      <c r="D147" s="103"/>
      <c r="E147" s="103"/>
      <c r="F147" s="103"/>
      <c r="G147" s="103"/>
      <c r="H147" s="103"/>
      <c r="I147" s="103"/>
      <c r="J147" s="103"/>
      <c r="K147" s="103"/>
      <c r="L147" s="104"/>
      <c r="M147" s="87"/>
      <c r="N147" s="62"/>
    </row>
    <row r="148" spans="1:14" x14ac:dyDescent="0.3">
      <c r="A148" s="98"/>
      <c r="B148" s="101"/>
      <c r="C148" s="105"/>
      <c r="D148" s="106"/>
      <c r="E148" s="106"/>
      <c r="F148" s="106"/>
      <c r="G148" s="106"/>
      <c r="H148" s="106"/>
      <c r="I148" s="106"/>
      <c r="J148" s="106"/>
      <c r="K148" s="106"/>
      <c r="L148" s="107"/>
      <c r="M148" s="88"/>
      <c r="N148" s="62"/>
    </row>
    <row r="149" spans="1:14" ht="15" thickBot="1" x14ac:dyDescent="0.35">
      <c r="A149" s="99"/>
      <c r="B149" s="12" t="s">
        <v>18</v>
      </c>
      <c r="C149" s="33"/>
      <c r="D149" s="34"/>
      <c r="E149" s="34"/>
      <c r="F149" s="34"/>
      <c r="G149" s="34"/>
      <c r="H149" s="34"/>
      <c r="I149" s="34"/>
      <c r="J149" s="34"/>
      <c r="K149" s="34"/>
      <c r="L149" s="34"/>
      <c r="M149" s="89"/>
      <c r="N149" s="86"/>
    </row>
    <row r="150" spans="1:14" ht="18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</row>
    <row r="151" spans="1:14" ht="18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</row>
    <row r="152" spans="1:14" ht="18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</row>
    <row r="153" spans="1:14" ht="18.600000000000001" thickBot="1" x14ac:dyDescent="0.3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</row>
    <row r="154" spans="1:14" ht="18.75" customHeight="1" x14ac:dyDescent="0.35">
      <c r="A154" s="95" t="s">
        <v>1</v>
      </c>
      <c r="B154" s="56" t="s">
        <v>2</v>
      </c>
      <c r="C154" s="58" t="s">
        <v>3</v>
      </c>
      <c r="D154" s="59"/>
      <c r="E154" s="59"/>
      <c r="F154" s="59"/>
      <c r="G154" s="59"/>
      <c r="H154" s="59"/>
      <c r="I154" s="59"/>
      <c r="J154" s="59"/>
      <c r="K154" s="59"/>
      <c r="L154" s="59"/>
      <c r="M154" s="90" t="s">
        <v>4</v>
      </c>
      <c r="N154" s="61" t="s">
        <v>35</v>
      </c>
    </row>
    <row r="155" spans="1:14" ht="72" x14ac:dyDescent="0.3">
      <c r="A155" s="96"/>
      <c r="B155" s="57"/>
      <c r="C155" s="7" t="s">
        <v>19</v>
      </c>
      <c r="D155" s="7" t="s">
        <v>5</v>
      </c>
      <c r="E155" s="4" t="s">
        <v>6</v>
      </c>
      <c r="F155" s="4" t="s">
        <v>7</v>
      </c>
      <c r="G155" s="4" t="s">
        <v>8</v>
      </c>
      <c r="H155" s="4" t="s">
        <v>9</v>
      </c>
      <c r="I155" s="4" t="s">
        <v>10</v>
      </c>
      <c r="J155" s="4" t="s">
        <v>11</v>
      </c>
      <c r="K155" s="4" t="s">
        <v>12</v>
      </c>
      <c r="L155" s="31" t="s">
        <v>13</v>
      </c>
      <c r="M155" s="91"/>
      <c r="N155" s="62"/>
    </row>
    <row r="156" spans="1:14" ht="15" customHeight="1" x14ac:dyDescent="0.3">
      <c r="A156" s="97">
        <v>41182</v>
      </c>
      <c r="B156" s="20" t="s">
        <v>14</v>
      </c>
      <c r="C156" s="4"/>
      <c r="D156" s="4"/>
      <c r="E156" s="4"/>
      <c r="F156" s="4"/>
      <c r="G156" s="4"/>
      <c r="H156" s="4"/>
      <c r="I156" s="4"/>
      <c r="J156" s="4"/>
      <c r="K156" s="4"/>
      <c r="L156" s="31"/>
      <c r="M156" s="35">
        <f>C156*1+D156*5+E156*1+F156*1.5+G156*1.5+H156*0.5+I156*2.5+J156*5+K156*1.5+L156*2</f>
        <v>0</v>
      </c>
      <c r="N156" s="62">
        <f>SUM(M156:M162)</f>
        <v>0</v>
      </c>
    </row>
    <row r="157" spans="1:14" x14ac:dyDescent="0.3">
      <c r="A157" s="98"/>
      <c r="B157" s="21" t="s">
        <v>15</v>
      </c>
      <c r="C157" s="23"/>
      <c r="D157" s="23"/>
      <c r="E157" s="23"/>
      <c r="F157" s="23"/>
      <c r="G157" s="23"/>
      <c r="H157" s="23"/>
      <c r="I157" s="23"/>
      <c r="J157" s="23"/>
      <c r="K157" s="23"/>
      <c r="L157" s="24"/>
      <c r="M157" s="35">
        <f>C157*2+D157*5+E157*0+F157*0+G157*4+H157*0+I157*0+J157*0+K157*0+L157*0</f>
        <v>0</v>
      </c>
      <c r="N157" s="62"/>
    </row>
    <row r="158" spans="1:14" x14ac:dyDescent="0.3">
      <c r="A158" s="98"/>
      <c r="B158" s="22" t="s">
        <v>16</v>
      </c>
      <c r="C158" s="9"/>
      <c r="D158" s="9"/>
      <c r="E158" s="17"/>
      <c r="F158" s="9"/>
      <c r="G158" s="9"/>
      <c r="H158" s="9"/>
      <c r="I158" s="9"/>
      <c r="J158" s="9"/>
      <c r="K158" s="9"/>
      <c r="L158" s="19"/>
      <c r="M158" s="35">
        <f>C158*3+D158*5+E158*0+F158*0+G158*8+H158*0+I158*0+J158*0+K158*0+L158*0</f>
        <v>0</v>
      </c>
      <c r="N158" s="62"/>
    </row>
    <row r="159" spans="1:14" x14ac:dyDescent="0.3">
      <c r="A159" s="98"/>
      <c r="B159" s="20" t="s">
        <v>31</v>
      </c>
      <c r="C159" s="4"/>
      <c r="D159" s="4"/>
      <c r="E159" s="4"/>
      <c r="F159" s="4"/>
      <c r="G159" s="4"/>
      <c r="H159" s="4"/>
      <c r="I159" s="4"/>
      <c r="J159" s="4"/>
      <c r="K159" s="32"/>
      <c r="L159" s="31"/>
      <c r="M159" s="35">
        <f>C159*0+D159*14+E159*0+F159*0+G159*10+H159*0+I159*0+J159*0+K159*0+L159*0</f>
        <v>0</v>
      </c>
      <c r="N159" s="62"/>
    </row>
    <row r="160" spans="1:14" x14ac:dyDescent="0.3">
      <c r="A160" s="98"/>
      <c r="B160" s="100" t="s">
        <v>17</v>
      </c>
      <c r="C160" s="102"/>
      <c r="D160" s="103"/>
      <c r="E160" s="103"/>
      <c r="F160" s="103"/>
      <c r="G160" s="103"/>
      <c r="H160" s="103"/>
      <c r="I160" s="103"/>
      <c r="J160" s="103"/>
      <c r="K160" s="103"/>
      <c r="L160" s="104"/>
      <c r="M160" s="87"/>
      <c r="N160" s="62"/>
    </row>
    <row r="161" spans="1:14" x14ac:dyDescent="0.3">
      <c r="A161" s="98"/>
      <c r="B161" s="101"/>
      <c r="C161" s="105"/>
      <c r="D161" s="106"/>
      <c r="E161" s="106"/>
      <c r="F161" s="106"/>
      <c r="G161" s="106"/>
      <c r="H161" s="106"/>
      <c r="I161" s="106"/>
      <c r="J161" s="106"/>
      <c r="K161" s="106"/>
      <c r="L161" s="107"/>
      <c r="M161" s="88"/>
      <c r="N161" s="62"/>
    </row>
    <row r="162" spans="1:14" ht="15" thickBot="1" x14ac:dyDescent="0.35">
      <c r="A162" s="99"/>
      <c r="B162" s="12" t="s">
        <v>18</v>
      </c>
      <c r="C162" s="33"/>
      <c r="D162" s="34"/>
      <c r="E162" s="34"/>
      <c r="F162" s="34"/>
      <c r="G162" s="34"/>
      <c r="H162" s="34"/>
      <c r="I162" s="34"/>
      <c r="J162" s="34"/>
      <c r="K162" s="34"/>
      <c r="L162" s="34"/>
      <c r="M162" s="89"/>
      <c r="N162" s="86"/>
    </row>
    <row r="163" spans="1:14" ht="15" thickBot="1" x14ac:dyDescent="0.35">
      <c r="J163" s="27" t="s">
        <v>43</v>
      </c>
      <c r="K163" s="27"/>
      <c r="L163" s="27"/>
      <c r="M163" s="27"/>
      <c r="N163" s="27">
        <f>N5+N14+N23+N33+N42+N51+N63+N72+N81+N94+N103+N112+N125+N134+N143+N156</f>
        <v>449</v>
      </c>
    </row>
    <row r="164" spans="1:14" ht="15" thickBot="1" x14ac:dyDescent="0.35">
      <c r="J164" s="28" t="s">
        <v>33</v>
      </c>
      <c r="K164" s="29"/>
      <c r="L164" s="29"/>
      <c r="M164" s="29"/>
      <c r="N164" s="30">
        <f>AVERAGEIF(N2:N162,"&gt;0")</f>
        <v>224.5</v>
      </c>
    </row>
    <row r="165" spans="1:14" ht="15" thickBot="1" x14ac:dyDescent="0.35">
      <c r="D165" s="43" t="s">
        <v>36</v>
      </c>
    </row>
    <row r="166" spans="1:14" ht="18" x14ac:dyDescent="0.35">
      <c r="B166" s="56" t="s">
        <v>2</v>
      </c>
      <c r="C166" s="58" t="s">
        <v>3</v>
      </c>
      <c r="D166" s="59"/>
      <c r="E166" s="59"/>
      <c r="F166" s="59"/>
      <c r="G166" s="59"/>
      <c r="H166" s="59"/>
      <c r="I166" s="59"/>
      <c r="J166" s="59"/>
      <c r="K166" s="59"/>
      <c r="L166" s="60"/>
    </row>
    <row r="167" spans="1:14" ht="72" x14ac:dyDescent="0.3">
      <c r="B167" s="57"/>
      <c r="C167" s="7" t="s">
        <v>19</v>
      </c>
      <c r="D167" s="7" t="s">
        <v>5</v>
      </c>
      <c r="E167" s="4" t="s">
        <v>6</v>
      </c>
      <c r="F167" s="4" t="s">
        <v>7</v>
      </c>
      <c r="G167" s="4" t="s">
        <v>8</v>
      </c>
      <c r="H167" s="4" t="s">
        <v>9</v>
      </c>
      <c r="I167" s="4" t="s">
        <v>10</v>
      </c>
      <c r="J167" s="4" t="s">
        <v>11</v>
      </c>
      <c r="K167" s="4" t="s">
        <v>12</v>
      </c>
      <c r="L167" s="6" t="s">
        <v>13</v>
      </c>
    </row>
    <row r="168" spans="1:14" x14ac:dyDescent="0.3">
      <c r="B168" s="37" t="s">
        <v>14</v>
      </c>
      <c r="C168" s="4">
        <f>SUMIF($B2:$B162,"Пескоструйка",C2:C162)</f>
        <v>0</v>
      </c>
      <c r="D168" s="4">
        <f>SUMIF($B2:$B162,"Пескоструйка",D2:D162)</f>
        <v>30</v>
      </c>
      <c r="E168" s="4">
        <f>SUMIF($B2:$B162,"Пескоструйка",E2:E162)</f>
        <v>0</v>
      </c>
      <c r="F168" s="4">
        <f t="shared" ref="F168:L168" si="0">SUMIF($B2:$B162,"Пескоструйка",F2:F162)</f>
        <v>0</v>
      </c>
      <c r="G168" s="4">
        <f t="shared" si="0"/>
        <v>12</v>
      </c>
      <c r="H168" s="4">
        <f t="shared" si="0"/>
        <v>0</v>
      </c>
      <c r="I168" s="4">
        <f t="shared" si="0"/>
        <v>0</v>
      </c>
      <c r="J168" s="4">
        <f t="shared" si="0"/>
        <v>0</v>
      </c>
      <c r="K168" s="4">
        <f t="shared" si="0"/>
        <v>0</v>
      </c>
      <c r="L168" s="4">
        <f t="shared" si="0"/>
        <v>0</v>
      </c>
    </row>
    <row r="169" spans="1:14" x14ac:dyDescent="0.3">
      <c r="B169" s="38" t="s">
        <v>15</v>
      </c>
      <c r="C169" s="4">
        <f>SUMIF($B3:$B163,"Подготовка к наплавке",C3:C163)</f>
        <v>0</v>
      </c>
      <c r="D169" s="4">
        <f t="shared" ref="D169:L169" si="1">SUMIF($B3:$B163,"Подготовка к наплавке",D3:D163)</f>
        <v>11</v>
      </c>
      <c r="E169" s="4">
        <f t="shared" si="1"/>
        <v>0</v>
      </c>
      <c r="F169" s="4">
        <f t="shared" si="1"/>
        <v>0</v>
      </c>
      <c r="G169" s="4">
        <f t="shared" si="1"/>
        <v>0</v>
      </c>
      <c r="H169" s="4">
        <f t="shared" si="1"/>
        <v>0</v>
      </c>
      <c r="I169" s="4">
        <f t="shared" si="1"/>
        <v>0</v>
      </c>
      <c r="J169" s="4">
        <f t="shared" si="1"/>
        <v>0</v>
      </c>
      <c r="K169" s="4">
        <f t="shared" si="1"/>
        <v>0</v>
      </c>
      <c r="L169" s="4">
        <f t="shared" si="1"/>
        <v>0</v>
      </c>
    </row>
    <row r="170" spans="1:14" x14ac:dyDescent="0.3">
      <c r="B170" s="39" t="s">
        <v>16</v>
      </c>
      <c r="C170" s="4">
        <f>SUMIF($B4:$B164,"Шлифовка+полировка",C4:C164)</f>
        <v>0</v>
      </c>
      <c r="D170" s="4">
        <f t="shared" ref="D170:L170" si="2">SUMIF($B4:$B164,"Шлифовка+полировка",D4:D164)</f>
        <v>20</v>
      </c>
      <c r="E170" s="4">
        <f t="shared" si="2"/>
        <v>0</v>
      </c>
      <c r="F170" s="4">
        <f t="shared" si="2"/>
        <v>0</v>
      </c>
      <c r="G170" s="4">
        <f t="shared" si="2"/>
        <v>0</v>
      </c>
      <c r="H170" s="4">
        <f t="shared" si="2"/>
        <v>0</v>
      </c>
      <c r="I170" s="4">
        <f t="shared" si="2"/>
        <v>0</v>
      </c>
      <c r="J170" s="4">
        <f t="shared" si="2"/>
        <v>0</v>
      </c>
      <c r="K170" s="4">
        <f t="shared" si="2"/>
        <v>0</v>
      </c>
      <c r="L170" s="4">
        <f t="shared" si="2"/>
        <v>0</v>
      </c>
    </row>
    <row r="171" spans="1:14" ht="15" thickBot="1" x14ac:dyDescent="0.35">
      <c r="B171" s="40" t="s">
        <v>31</v>
      </c>
      <c r="C171" s="4">
        <f>SUMIF($B5:$B165,"Обработка наплавки",C5:C165)</f>
        <v>0</v>
      </c>
      <c r="D171" s="4">
        <f t="shared" ref="D171:L171" si="3">SUMIF($B5:$B165,"Обработка наплавки",D5:D165)</f>
        <v>9</v>
      </c>
      <c r="E171" s="4">
        <f t="shared" si="3"/>
        <v>0</v>
      </c>
      <c r="F171" s="4">
        <f t="shared" si="3"/>
        <v>0</v>
      </c>
      <c r="G171" s="4">
        <f t="shared" si="3"/>
        <v>0</v>
      </c>
      <c r="H171" s="4">
        <f t="shared" si="3"/>
        <v>0</v>
      </c>
      <c r="I171" s="4">
        <f t="shared" si="3"/>
        <v>0</v>
      </c>
      <c r="J171" s="4">
        <f t="shared" si="3"/>
        <v>0</v>
      </c>
      <c r="K171" s="4">
        <f t="shared" si="3"/>
        <v>0</v>
      </c>
      <c r="L171" s="4">
        <f t="shared" si="3"/>
        <v>0</v>
      </c>
    </row>
    <row r="184" spans="1:13" ht="18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</row>
    <row r="185" spans="1:13" ht="18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</row>
    <row r="186" spans="1:13" ht="18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</row>
    <row r="187" spans="1:13" ht="18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</row>
    <row r="188" spans="1:13" ht="18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</row>
    <row r="189" spans="1:13" ht="18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</row>
    <row r="190" spans="1:13" ht="18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</row>
    <row r="191" spans="1:13" ht="18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</row>
    <row r="192" spans="1:13" ht="18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</row>
    <row r="193" spans="1:13" ht="18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</row>
    <row r="194" spans="1:13" ht="18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</row>
    <row r="195" spans="1:13" ht="18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</row>
    <row r="196" spans="1:13" ht="18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</row>
    <row r="197" spans="1:13" ht="18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</row>
    <row r="198" spans="1:13" ht="18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</row>
    <row r="199" spans="1:13" ht="18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</row>
    <row r="209" spans="1:13" ht="18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</row>
    <row r="210" spans="1:13" ht="18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</row>
    <row r="211" spans="1:13" ht="18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</row>
    <row r="212" spans="1:13" ht="18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</row>
    <row r="213" spans="1:13" ht="18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</row>
    <row r="214" spans="1:13" ht="18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</row>
    <row r="215" spans="1:13" ht="18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</row>
    <row r="216" spans="1:13" ht="18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</row>
    <row r="217" spans="1:13" ht="18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</row>
    <row r="218" spans="1:13" ht="18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</row>
    <row r="219" spans="1:13" ht="18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</row>
    <row r="220" spans="1:13" ht="18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</row>
    <row r="221" spans="1:13" ht="18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</row>
    <row r="222" spans="1:13" ht="18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</row>
    <row r="223" spans="1:13" ht="18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</row>
    <row r="224" spans="1:13" ht="18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</row>
    <row r="225" spans="1:13" ht="18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</row>
    <row r="226" spans="1:13" ht="18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</row>
    <row r="227" spans="1:13" ht="18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</row>
    <row r="228" spans="1:13" ht="18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</row>
    <row r="229" spans="1:13" ht="18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</row>
    <row r="230" spans="1:13" ht="18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</row>
    <row r="231" spans="1:13" ht="18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</row>
    <row r="232" spans="1:13" ht="18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</row>
    <row r="233" spans="1:13" ht="18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</row>
    <row r="234" spans="1:13" ht="18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</row>
    <row r="235" spans="1:13" ht="18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</row>
    <row r="236" spans="1:13" ht="18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</row>
    <row r="237" spans="1:13" ht="18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</row>
    <row r="238" spans="1:13" ht="18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</row>
    <row r="239" spans="1:13" ht="18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</row>
    <row r="240" spans="1:13" ht="18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</row>
    <row r="241" spans="1:13" ht="18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</row>
    <row r="242" spans="1:13" ht="18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</row>
    <row r="243" spans="1:13" ht="18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</row>
    <row r="244" spans="1:13" ht="18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</row>
    <row r="245" spans="1:13" ht="18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</row>
    <row r="246" spans="1:13" ht="18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</row>
    <row r="247" spans="1:13" ht="18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</row>
    <row r="248" spans="1:13" ht="18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</row>
    <row r="249" spans="1:13" ht="18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</row>
    <row r="250" spans="1:13" ht="18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</row>
    <row r="251" spans="1:13" ht="18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</row>
    <row r="252" spans="1:13" ht="18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</row>
    <row r="253" spans="1:13" ht="18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</row>
    <row r="254" spans="1:13" ht="18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</row>
    <row r="255" spans="1:13" ht="18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</row>
    <row r="256" spans="1:13" ht="18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</row>
    <row r="257" spans="1:13" ht="18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</row>
    <row r="258" spans="1:13" ht="18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</row>
    <row r="259" spans="1:13" ht="18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</row>
    <row r="260" spans="1:13" ht="18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</row>
    <row r="261" spans="1:13" ht="18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</row>
    <row r="262" spans="1:13" ht="18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</row>
    <row r="263" spans="1:13" ht="18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</row>
    <row r="264" spans="1:13" ht="18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</row>
    <row r="265" spans="1:13" ht="18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</row>
    <row r="266" spans="1:13" ht="18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</row>
    <row r="267" spans="1:13" ht="18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</row>
    <row r="268" spans="1:13" ht="18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</row>
    <row r="269" spans="1:13" ht="18" x14ac:dyDescent="0.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</row>
    <row r="270" spans="1:13" ht="18" x14ac:dyDescent="0.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</row>
    <row r="271" spans="1:13" ht="18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</row>
    <row r="272" spans="1:13" ht="18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</row>
    <row r="273" spans="1:13" ht="18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</row>
    <row r="274" spans="1:13" ht="18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</row>
    <row r="275" spans="1:13" ht="18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</row>
    <row r="276" spans="1:13" ht="18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</row>
    <row r="277" spans="1:13" ht="18" x14ac:dyDescent="0.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</row>
    <row r="278" spans="1:13" ht="18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</row>
    <row r="279" spans="1:13" ht="18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</row>
    <row r="280" spans="1:13" ht="18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</row>
    <row r="281" spans="1:13" ht="18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</row>
    <row r="282" spans="1:13" ht="18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</row>
    <row r="283" spans="1:13" ht="18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</row>
    <row r="284" spans="1:13" ht="18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</row>
    <row r="285" spans="1:13" ht="18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</row>
    <row r="286" spans="1:13" ht="18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</row>
    <row r="287" spans="1:13" ht="18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</row>
    <row r="288" spans="1:13" ht="18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</row>
    <row r="289" spans="1:13" ht="18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</row>
    <row r="290" spans="1:13" ht="18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</row>
    <row r="291" spans="1:13" ht="18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</row>
    <row r="292" spans="1:13" ht="18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</row>
    <row r="293" spans="1:13" ht="18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</row>
    <row r="294" spans="1:13" ht="18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</row>
    <row r="295" spans="1:13" ht="18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</row>
    <row r="296" spans="1:13" ht="18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</row>
    <row r="297" spans="1:13" ht="18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</row>
    <row r="298" spans="1:13" ht="18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</row>
    <row r="299" spans="1:13" ht="18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</row>
    <row r="300" spans="1:13" ht="18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</row>
    <row r="301" spans="1:13" ht="18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</row>
    <row r="302" spans="1:13" ht="18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</row>
    <row r="303" spans="1:13" ht="18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</row>
    <row r="304" spans="1:13" ht="18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</row>
    <row r="305" spans="1:13" ht="18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</row>
    <row r="306" spans="1:13" ht="18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</row>
    <row r="307" spans="1:13" ht="18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</row>
    <row r="308" spans="1:13" ht="18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</row>
    <row r="309" spans="1:13" ht="18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</row>
    <row r="310" spans="1:13" ht="18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</row>
    <row r="311" spans="1:13" ht="18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</row>
    <row r="312" spans="1:13" ht="18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</row>
    <row r="313" spans="1:13" ht="18" x14ac:dyDescent="0.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</row>
    <row r="314" spans="1:13" ht="18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</row>
    <row r="315" spans="1:13" ht="18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</row>
    <row r="316" spans="1:13" ht="18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</row>
    <row r="317" spans="1:13" ht="18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</row>
    <row r="318" spans="1:13" ht="18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</row>
    <row r="319" spans="1:13" ht="18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</row>
    <row r="320" spans="1:13" ht="18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</row>
    <row r="321" spans="1:13" ht="18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</row>
    <row r="322" spans="1:13" ht="18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</row>
    <row r="323" spans="1:13" ht="18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</row>
    <row r="324" spans="1:13" ht="18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</row>
    <row r="325" spans="1:13" ht="18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</row>
    <row r="326" spans="1:13" ht="18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</row>
    <row r="327" spans="1:13" ht="18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</row>
    <row r="328" spans="1:13" ht="18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</row>
    <row r="329" spans="1:13" ht="18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</row>
    <row r="330" spans="1:13" ht="18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</row>
    <row r="331" spans="1:13" ht="18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</row>
    <row r="332" spans="1:13" ht="18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</row>
    <row r="333" spans="1:13" ht="18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</row>
    <row r="334" spans="1:13" ht="18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</row>
    <row r="335" spans="1:13" ht="18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</row>
    <row r="336" spans="1:13" ht="18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</row>
    <row r="337" spans="1:13" ht="18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</row>
    <row r="338" spans="1:13" ht="18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</row>
    <row r="339" spans="1:13" ht="18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</row>
    <row r="340" spans="1:13" ht="18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</row>
    <row r="341" spans="1:13" ht="18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</row>
    <row r="342" spans="1:13" ht="18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</row>
    <row r="343" spans="1:13" ht="18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</row>
    <row r="344" spans="1:13" ht="18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</row>
    <row r="345" spans="1:13" ht="18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</row>
    <row r="346" spans="1:13" ht="18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</row>
    <row r="347" spans="1:13" ht="18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</row>
    <row r="348" spans="1:13" ht="18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</row>
    <row r="349" spans="1:13" ht="18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</row>
    <row r="350" spans="1:13" ht="18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</row>
    <row r="351" spans="1:13" ht="18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</row>
    <row r="352" spans="1:13" ht="18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</row>
    <row r="353" spans="1:13" ht="18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</row>
    <row r="354" spans="1:13" ht="18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</row>
    <row r="355" spans="1:13" ht="18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</row>
    <row r="356" spans="1:13" ht="18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</row>
    <row r="357" spans="1:13" ht="18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</row>
    <row r="358" spans="1:13" ht="18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</row>
    <row r="359" spans="1:13" ht="18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</row>
    <row r="360" spans="1:13" ht="18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</row>
    <row r="361" spans="1:13" ht="18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</row>
    <row r="362" spans="1:13" ht="18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</row>
    <row r="363" spans="1:13" ht="18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</row>
    <row r="364" spans="1:13" ht="18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</row>
    <row r="365" spans="1:13" ht="18" x14ac:dyDescent="0.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</row>
    <row r="366" spans="1:13" ht="18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</row>
    <row r="367" spans="1:13" ht="18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</row>
    <row r="368" spans="1:13" ht="18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</row>
    <row r="369" spans="1:13" ht="18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</row>
    <row r="370" spans="1:13" ht="18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</row>
    <row r="371" spans="1:13" ht="18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</row>
    <row r="372" spans="1:13" ht="18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</row>
    <row r="373" spans="1:13" ht="18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</row>
    <row r="374" spans="1:13" ht="18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</row>
    <row r="375" spans="1:13" ht="18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</row>
    <row r="376" spans="1:13" ht="18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</row>
    <row r="377" spans="1:13" ht="18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</row>
    <row r="378" spans="1:13" ht="18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</row>
    <row r="379" spans="1:13" ht="18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</row>
    <row r="380" spans="1:13" ht="18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</row>
    <row r="381" spans="1:13" ht="18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</row>
  </sheetData>
  <mergeCells count="179">
    <mergeCell ref="A154:A155"/>
    <mergeCell ref="B154:B155"/>
    <mergeCell ref="C154:L154"/>
    <mergeCell ref="M154:M155"/>
    <mergeCell ref="A156:A162"/>
    <mergeCell ref="B160:B161"/>
    <mergeCell ref="C148:L148"/>
    <mergeCell ref="C160:L160"/>
    <mergeCell ref="C161:L161"/>
    <mergeCell ref="A141:A142"/>
    <mergeCell ref="B141:B142"/>
    <mergeCell ref="C141:L141"/>
    <mergeCell ref="M141:M142"/>
    <mergeCell ref="A143:A149"/>
    <mergeCell ref="B147:B148"/>
    <mergeCell ref="C147:L147"/>
    <mergeCell ref="A132:A133"/>
    <mergeCell ref="B132:B133"/>
    <mergeCell ref="C132:L132"/>
    <mergeCell ref="M132:M133"/>
    <mergeCell ref="A134:A140"/>
    <mergeCell ref="B138:B139"/>
    <mergeCell ref="C138:L138"/>
    <mergeCell ref="C139:L139"/>
    <mergeCell ref="A112:A118"/>
    <mergeCell ref="B116:B117"/>
    <mergeCell ref="C116:L116"/>
    <mergeCell ref="C117:L117"/>
    <mergeCell ref="A123:A124"/>
    <mergeCell ref="B123:B124"/>
    <mergeCell ref="C123:L123"/>
    <mergeCell ref="M123:M124"/>
    <mergeCell ref="A125:A131"/>
    <mergeCell ref="B129:B130"/>
    <mergeCell ref="C129:L129"/>
    <mergeCell ref="C130:L130"/>
    <mergeCell ref="A101:A102"/>
    <mergeCell ref="B101:B102"/>
    <mergeCell ref="C101:L101"/>
    <mergeCell ref="M101:M102"/>
    <mergeCell ref="A103:A109"/>
    <mergeCell ref="B107:B108"/>
    <mergeCell ref="C107:L107"/>
    <mergeCell ref="C108:L108"/>
    <mergeCell ref="A110:A111"/>
    <mergeCell ref="B110:B111"/>
    <mergeCell ref="C110:L110"/>
    <mergeCell ref="M110:M111"/>
    <mergeCell ref="A81:A87"/>
    <mergeCell ref="B85:B86"/>
    <mergeCell ref="C85:L85"/>
    <mergeCell ref="C86:L86"/>
    <mergeCell ref="A92:A93"/>
    <mergeCell ref="B92:B93"/>
    <mergeCell ref="C92:L92"/>
    <mergeCell ref="M92:M93"/>
    <mergeCell ref="A94:A100"/>
    <mergeCell ref="B98:B99"/>
    <mergeCell ref="C98:L98"/>
    <mergeCell ref="C99:L99"/>
    <mergeCell ref="A70:A71"/>
    <mergeCell ref="B70:B71"/>
    <mergeCell ref="C70:L70"/>
    <mergeCell ref="M70:M71"/>
    <mergeCell ref="A72:A78"/>
    <mergeCell ref="B76:B77"/>
    <mergeCell ref="C76:L76"/>
    <mergeCell ref="C77:L77"/>
    <mergeCell ref="A79:A80"/>
    <mergeCell ref="B79:B80"/>
    <mergeCell ref="C79:L79"/>
    <mergeCell ref="M79:M80"/>
    <mergeCell ref="A51:A57"/>
    <mergeCell ref="B55:B56"/>
    <mergeCell ref="C55:L55"/>
    <mergeCell ref="C56:L56"/>
    <mergeCell ref="A61:A62"/>
    <mergeCell ref="B61:B62"/>
    <mergeCell ref="C61:L61"/>
    <mergeCell ref="M61:M62"/>
    <mergeCell ref="A63:A69"/>
    <mergeCell ref="B67:B68"/>
    <mergeCell ref="C67:L67"/>
    <mergeCell ref="C68:L68"/>
    <mergeCell ref="A40:A41"/>
    <mergeCell ref="B40:B41"/>
    <mergeCell ref="C40:L40"/>
    <mergeCell ref="M40:M41"/>
    <mergeCell ref="A42:A48"/>
    <mergeCell ref="B46:B47"/>
    <mergeCell ref="C46:L46"/>
    <mergeCell ref="C47:L47"/>
    <mergeCell ref="A49:A50"/>
    <mergeCell ref="B49:B50"/>
    <mergeCell ref="C49:L49"/>
    <mergeCell ref="M49:M50"/>
    <mergeCell ref="A23:A29"/>
    <mergeCell ref="B27:B28"/>
    <mergeCell ref="C27:L27"/>
    <mergeCell ref="C28:L28"/>
    <mergeCell ref="A31:A32"/>
    <mergeCell ref="B31:B32"/>
    <mergeCell ref="C31:L31"/>
    <mergeCell ref="M31:M32"/>
    <mergeCell ref="A33:A39"/>
    <mergeCell ref="B37:B38"/>
    <mergeCell ref="C37:L37"/>
    <mergeCell ref="C38:L38"/>
    <mergeCell ref="A12:A13"/>
    <mergeCell ref="B12:B13"/>
    <mergeCell ref="C12:L12"/>
    <mergeCell ref="M12:M13"/>
    <mergeCell ref="A14:A20"/>
    <mergeCell ref="B18:B19"/>
    <mergeCell ref="C18:L18"/>
    <mergeCell ref="C19:L19"/>
    <mergeCell ref="A21:A22"/>
    <mergeCell ref="B21:B22"/>
    <mergeCell ref="C21:L21"/>
    <mergeCell ref="M21:M22"/>
    <mergeCell ref="A1:M1"/>
    <mergeCell ref="A3:A4"/>
    <mergeCell ref="B3:B4"/>
    <mergeCell ref="C3:L3"/>
    <mergeCell ref="M3:M4"/>
    <mergeCell ref="A5:A11"/>
    <mergeCell ref="B9:B10"/>
    <mergeCell ref="C9:L9"/>
    <mergeCell ref="C10:L10"/>
    <mergeCell ref="N3:N4"/>
    <mergeCell ref="N5:N11"/>
    <mergeCell ref="M9:M11"/>
    <mergeCell ref="N12:N13"/>
    <mergeCell ref="N14:N20"/>
    <mergeCell ref="M18:M20"/>
    <mergeCell ref="N21:N22"/>
    <mergeCell ref="N23:N29"/>
    <mergeCell ref="M27:M29"/>
    <mergeCell ref="N31:N32"/>
    <mergeCell ref="N33:N39"/>
    <mergeCell ref="M37:M39"/>
    <mergeCell ref="N40:N41"/>
    <mergeCell ref="N42:N48"/>
    <mergeCell ref="M46:M48"/>
    <mergeCell ref="N49:N50"/>
    <mergeCell ref="N51:N57"/>
    <mergeCell ref="M55:M57"/>
    <mergeCell ref="N61:N62"/>
    <mergeCell ref="N63:N69"/>
    <mergeCell ref="M67:M69"/>
    <mergeCell ref="N70:N71"/>
    <mergeCell ref="N72:N78"/>
    <mergeCell ref="M76:M78"/>
    <mergeCell ref="N79:N80"/>
    <mergeCell ref="N81:N87"/>
    <mergeCell ref="M85:M87"/>
    <mergeCell ref="N92:N93"/>
    <mergeCell ref="N94:N100"/>
    <mergeCell ref="M98:M100"/>
    <mergeCell ref="N101:N102"/>
    <mergeCell ref="N103:N109"/>
    <mergeCell ref="M107:M109"/>
    <mergeCell ref="N110:N111"/>
    <mergeCell ref="N112:N118"/>
    <mergeCell ref="M116:M118"/>
    <mergeCell ref="N154:N155"/>
    <mergeCell ref="N156:N162"/>
    <mergeCell ref="M160:M162"/>
    <mergeCell ref="B166:B167"/>
    <mergeCell ref="C166:L166"/>
    <mergeCell ref="N123:N124"/>
    <mergeCell ref="N125:N131"/>
    <mergeCell ref="M129:M131"/>
    <mergeCell ref="N132:N133"/>
    <mergeCell ref="N134:N140"/>
    <mergeCell ref="M138:M140"/>
    <mergeCell ref="N141:N142"/>
    <mergeCell ref="N143:N149"/>
    <mergeCell ref="M147:M149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87" orientation="landscape" r:id="rId1"/>
  <rowBreaks count="5" manualBreakCount="5">
    <brk id="30" max="16383" man="1"/>
    <brk id="60" max="16383" man="1"/>
    <brk id="91" max="16383" man="1"/>
    <brk id="122" max="12" man="1"/>
    <brk id="15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2</vt:i4>
      </vt:variant>
    </vt:vector>
  </HeadingPairs>
  <TitlesOfParts>
    <vt:vector size="14" baseType="lpstr">
      <vt:lpstr>Лист1</vt:lpstr>
      <vt:lpstr>Савченко И.М.</vt:lpstr>
      <vt:lpstr>Бляскин А.В.</vt:lpstr>
      <vt:lpstr>Шитов С.Н.</vt:lpstr>
      <vt:lpstr>Волынкин С.А.</vt:lpstr>
      <vt:lpstr>Вишняков С.В.</vt:lpstr>
      <vt:lpstr>Слесарь_1</vt:lpstr>
      <vt:lpstr>Слесарь_3</vt:lpstr>
      <vt:lpstr>Стрелков Д.В.</vt:lpstr>
      <vt:lpstr>Слесарь_2</vt:lpstr>
      <vt:lpstr>Скорко С.В.</vt:lpstr>
      <vt:lpstr>Различная информация</vt:lpstr>
      <vt:lpstr>'Савченко И.М.'!Область_печати</vt:lpstr>
      <vt:lpstr>Слесарь_1!Область_печати</vt:lpstr>
    </vt:vector>
  </TitlesOfParts>
  <Company>WareZ Provider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Base</cp:lastModifiedBy>
  <cp:lastPrinted>2019-09-18T04:58:47Z</cp:lastPrinted>
  <dcterms:created xsi:type="dcterms:W3CDTF">2012-03-05T10:25:25Z</dcterms:created>
  <dcterms:modified xsi:type="dcterms:W3CDTF">2019-09-18T05:43:20Z</dcterms:modified>
</cp:coreProperties>
</file>