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ier Hamsa\Desktop\data analyst\"/>
    </mc:Choice>
  </mc:AlternateContent>
  <xr:revisionPtr revIDLastSave="0" documentId="13_ncr:1_{3368CB6A-BC31-42AD-A50F-39EAB715D777}" xr6:coauthVersionLast="47" xr6:coauthVersionMax="47" xr10:uidLastSave="{00000000-0000-0000-0000-000000000000}"/>
  <bookViews>
    <workbookView xWindow="-110" yWindow="-110" windowWidth="22780" windowHeight="14660" firstSheet="2" activeTab="2" xr2:uid="{00000000-000D-0000-FFFF-FFFF00000000}"/>
  </bookViews>
  <sheets>
    <sheet name="Third year" sheetId="9" state="hidden" r:id="rId1"/>
    <sheet name=" third year o" sheetId="1" state="hidden" r:id="rId2"/>
    <sheet name="Report Card" sheetId="4" r:id="rId3"/>
    <sheet name="Class Performance" sheetId="10" r:id="rId4"/>
    <sheet name="top 10" sheetId="8" state="hidden" r:id="rId5"/>
    <sheet name="bottom 10" sheetId="12" state="hidden" r:id="rId6"/>
    <sheet name="Sheet3" sheetId="6" state="hidden" r:id="rId7"/>
  </sheets>
  <calcPr calcId="181029"/>
  <pivotCaches>
    <pivotCache cacheId="0" r:id="rId8"/>
    <pivotCache cacheId="1" r:id="rId9"/>
    <pivotCache cacheId="6" r:id="rId10"/>
  </pivotCaches>
  <extLst>
    <ext uri="GoogleSheetsCustomDataVersion2">
      <go:sheetsCustomData xmlns:go="http://customooxmlschemas.google.com/" r:id="rId13" roundtripDataChecksum="XhnA5F0xr6cszJcFu0rcExyiSe7qNZFuq331MAZ/K70="/>
    </ext>
  </extLst>
</workbook>
</file>

<file path=xl/calcChain.xml><?xml version="1.0" encoding="utf-8"?>
<calcChain xmlns="http://schemas.openxmlformats.org/spreadsheetml/2006/main">
  <c r="E19" i="10" l="1"/>
  <c r="C20" i="10"/>
  <c r="E3" i="10"/>
  <c r="E26" i="10"/>
  <c r="E25" i="10"/>
  <c r="E24" i="10"/>
  <c r="E23" i="10"/>
  <c r="E22" i="10"/>
  <c r="E21" i="10"/>
  <c r="E20" i="10"/>
  <c r="E18" i="10"/>
  <c r="E17" i="10"/>
  <c r="C26" i="10"/>
  <c r="C25" i="10"/>
  <c r="C24" i="10"/>
  <c r="C19" i="10"/>
  <c r="C18" i="10"/>
  <c r="C17" i="10"/>
  <c r="C21" i="10"/>
  <c r="C23" i="10"/>
  <c r="C22" i="10"/>
  <c r="F30" i="10"/>
  <c r="C30" i="10"/>
  <c r="AS40" i="9"/>
  <c r="AS7" i="9"/>
  <c r="AS8" i="9"/>
  <c r="AS9" i="9"/>
  <c r="AS10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6" i="9"/>
  <c r="AO40" i="9"/>
  <c r="AP40" i="9" s="1"/>
  <c r="AK40" i="9"/>
  <c r="AL40" i="9" s="1"/>
  <c r="AH40" i="9"/>
  <c r="AG40" i="9"/>
  <c r="AC40" i="9"/>
  <c r="AD40" i="9" s="1"/>
  <c r="Y40" i="9"/>
  <c r="Z40" i="9" s="1"/>
  <c r="U40" i="9"/>
  <c r="V40" i="9" s="1"/>
  <c r="Q40" i="9"/>
  <c r="R40" i="9" s="1"/>
  <c r="M40" i="9"/>
  <c r="N40" i="9" s="1"/>
  <c r="I40" i="9"/>
  <c r="J40" i="9" s="1"/>
  <c r="E40" i="9"/>
  <c r="F40" i="9" s="1"/>
  <c r="AO39" i="9"/>
  <c r="AP39" i="9" s="1"/>
  <c r="AK39" i="9"/>
  <c r="AL39" i="9" s="1"/>
  <c r="AG39" i="9"/>
  <c r="AH39" i="9" s="1"/>
  <c r="AC39" i="9"/>
  <c r="AD39" i="9" s="1"/>
  <c r="Y39" i="9"/>
  <c r="Z39" i="9" s="1"/>
  <c r="U39" i="9"/>
  <c r="V39" i="9" s="1"/>
  <c r="Q39" i="9"/>
  <c r="R39" i="9" s="1"/>
  <c r="N39" i="9"/>
  <c r="M39" i="9"/>
  <c r="I39" i="9"/>
  <c r="J39" i="9" s="1"/>
  <c r="E39" i="9"/>
  <c r="AO38" i="9"/>
  <c r="AP38" i="9" s="1"/>
  <c r="AK38" i="9"/>
  <c r="AL38" i="9" s="1"/>
  <c r="AH38" i="9"/>
  <c r="AG38" i="9"/>
  <c r="AC38" i="9"/>
  <c r="AD38" i="9" s="1"/>
  <c r="Y38" i="9"/>
  <c r="Z38" i="9" s="1"/>
  <c r="U38" i="9"/>
  <c r="V38" i="9" s="1"/>
  <c r="Q38" i="9"/>
  <c r="R38" i="9" s="1"/>
  <c r="M38" i="9"/>
  <c r="N38" i="9" s="1"/>
  <c r="I38" i="9"/>
  <c r="J38" i="9" s="1"/>
  <c r="E38" i="9"/>
  <c r="F38" i="9" s="1"/>
  <c r="AO37" i="9"/>
  <c r="AP37" i="9" s="1"/>
  <c r="AK37" i="9"/>
  <c r="AL37" i="9" s="1"/>
  <c r="AG37" i="9"/>
  <c r="AH37" i="9" s="1"/>
  <c r="AC37" i="9"/>
  <c r="AD37" i="9" s="1"/>
  <c r="Y37" i="9"/>
  <c r="Z37" i="9" s="1"/>
  <c r="U37" i="9"/>
  <c r="V37" i="9" s="1"/>
  <c r="Q37" i="9"/>
  <c r="R37" i="9" s="1"/>
  <c r="N37" i="9"/>
  <c r="M37" i="9"/>
  <c r="I37" i="9"/>
  <c r="J37" i="9" s="1"/>
  <c r="E37" i="9"/>
  <c r="AO36" i="9"/>
  <c r="AP36" i="9" s="1"/>
  <c r="AK36" i="9"/>
  <c r="AL36" i="9" s="1"/>
  <c r="AH36" i="9"/>
  <c r="AG36" i="9"/>
  <c r="AC36" i="9"/>
  <c r="AD36" i="9" s="1"/>
  <c r="Y36" i="9"/>
  <c r="Z36" i="9" s="1"/>
  <c r="U36" i="9"/>
  <c r="V36" i="9" s="1"/>
  <c r="Q36" i="9"/>
  <c r="R36" i="9" s="1"/>
  <c r="M36" i="9"/>
  <c r="N36" i="9" s="1"/>
  <c r="I36" i="9"/>
  <c r="J36" i="9" s="1"/>
  <c r="E36" i="9"/>
  <c r="F36" i="9" s="1"/>
  <c r="AO35" i="9"/>
  <c r="AP35" i="9" s="1"/>
  <c r="AK35" i="9"/>
  <c r="AL35" i="9" s="1"/>
  <c r="AG35" i="9"/>
  <c r="AH35" i="9" s="1"/>
  <c r="AC35" i="9"/>
  <c r="AD35" i="9" s="1"/>
  <c r="Y35" i="9"/>
  <c r="Z35" i="9" s="1"/>
  <c r="U35" i="9"/>
  <c r="V35" i="9" s="1"/>
  <c r="Q35" i="9"/>
  <c r="R35" i="9" s="1"/>
  <c r="N35" i="9"/>
  <c r="M35" i="9"/>
  <c r="I35" i="9"/>
  <c r="J35" i="9" s="1"/>
  <c r="E35" i="9"/>
  <c r="AO34" i="9"/>
  <c r="AP34" i="9" s="1"/>
  <c r="AK34" i="9"/>
  <c r="AL34" i="9" s="1"/>
  <c r="AH34" i="9"/>
  <c r="AG34" i="9"/>
  <c r="AC34" i="9"/>
  <c r="AD34" i="9" s="1"/>
  <c r="Y34" i="9"/>
  <c r="Z34" i="9" s="1"/>
  <c r="U34" i="9"/>
  <c r="V34" i="9" s="1"/>
  <c r="Q34" i="9"/>
  <c r="R34" i="9" s="1"/>
  <c r="M34" i="9"/>
  <c r="N34" i="9" s="1"/>
  <c r="I34" i="9"/>
  <c r="J34" i="9" s="1"/>
  <c r="E34" i="9"/>
  <c r="F34" i="9" s="1"/>
  <c r="AO33" i="9"/>
  <c r="AP33" i="9" s="1"/>
  <c r="AK33" i="9"/>
  <c r="AL33" i="9" s="1"/>
  <c r="AG33" i="9"/>
  <c r="AH33" i="9" s="1"/>
  <c r="AC33" i="9"/>
  <c r="AD33" i="9" s="1"/>
  <c r="Y33" i="9"/>
  <c r="Z33" i="9" s="1"/>
  <c r="U33" i="9"/>
  <c r="V33" i="9" s="1"/>
  <c r="Q33" i="9"/>
  <c r="R33" i="9" s="1"/>
  <c r="N33" i="9"/>
  <c r="M33" i="9"/>
  <c r="I33" i="9"/>
  <c r="J33" i="9" s="1"/>
  <c r="E33" i="9"/>
  <c r="AO32" i="9"/>
  <c r="AP32" i="9" s="1"/>
  <c r="AK32" i="9"/>
  <c r="AL32" i="9" s="1"/>
  <c r="AH32" i="9"/>
  <c r="AG32" i="9"/>
  <c r="AC32" i="9"/>
  <c r="AD32" i="9" s="1"/>
  <c r="Y32" i="9"/>
  <c r="Z32" i="9" s="1"/>
  <c r="U32" i="9"/>
  <c r="V32" i="9" s="1"/>
  <c r="Q32" i="9"/>
  <c r="R32" i="9" s="1"/>
  <c r="M32" i="9"/>
  <c r="N32" i="9" s="1"/>
  <c r="I32" i="9"/>
  <c r="J32" i="9" s="1"/>
  <c r="E32" i="9"/>
  <c r="F32" i="9" s="1"/>
  <c r="AO31" i="9"/>
  <c r="AP31" i="9" s="1"/>
  <c r="AK31" i="9"/>
  <c r="AL31" i="9" s="1"/>
  <c r="AG31" i="9"/>
  <c r="AH31" i="9" s="1"/>
  <c r="AC31" i="9"/>
  <c r="AD31" i="9" s="1"/>
  <c r="Y31" i="9"/>
  <c r="Z31" i="9" s="1"/>
  <c r="U31" i="9"/>
  <c r="V31" i="9" s="1"/>
  <c r="Q31" i="9"/>
  <c r="R31" i="9" s="1"/>
  <c r="N31" i="9"/>
  <c r="M31" i="9"/>
  <c r="I31" i="9"/>
  <c r="J31" i="9" s="1"/>
  <c r="E31" i="9"/>
  <c r="AO30" i="9"/>
  <c r="AP30" i="9" s="1"/>
  <c r="AK30" i="9"/>
  <c r="AL30" i="9" s="1"/>
  <c r="AH30" i="9"/>
  <c r="AG30" i="9"/>
  <c r="AC30" i="9"/>
  <c r="AD30" i="9" s="1"/>
  <c r="Y30" i="9"/>
  <c r="Z30" i="9" s="1"/>
  <c r="U30" i="9"/>
  <c r="V30" i="9" s="1"/>
  <c r="Q30" i="9"/>
  <c r="R30" i="9" s="1"/>
  <c r="M30" i="9"/>
  <c r="N30" i="9" s="1"/>
  <c r="I30" i="9"/>
  <c r="J30" i="9" s="1"/>
  <c r="E30" i="9"/>
  <c r="F30" i="9" s="1"/>
  <c r="AO29" i="9"/>
  <c r="AP29" i="9" s="1"/>
  <c r="AK29" i="9"/>
  <c r="AL29" i="9" s="1"/>
  <c r="AG29" i="9"/>
  <c r="AH29" i="9" s="1"/>
  <c r="AC29" i="9"/>
  <c r="AD29" i="9" s="1"/>
  <c r="Y29" i="9"/>
  <c r="Z29" i="9" s="1"/>
  <c r="U29" i="9"/>
  <c r="V29" i="9" s="1"/>
  <c r="Q29" i="9"/>
  <c r="R29" i="9" s="1"/>
  <c r="N29" i="9"/>
  <c r="M29" i="9"/>
  <c r="I29" i="9"/>
  <c r="J29" i="9" s="1"/>
  <c r="E29" i="9"/>
  <c r="AO28" i="9"/>
  <c r="AP28" i="9" s="1"/>
  <c r="AK28" i="9"/>
  <c r="AL28" i="9" s="1"/>
  <c r="AH28" i="9"/>
  <c r="AG28" i="9"/>
  <c r="AC28" i="9"/>
  <c r="AD28" i="9" s="1"/>
  <c r="Y28" i="9"/>
  <c r="Z28" i="9" s="1"/>
  <c r="U28" i="9"/>
  <c r="V28" i="9" s="1"/>
  <c r="Q28" i="9"/>
  <c r="R28" i="9" s="1"/>
  <c r="M28" i="9"/>
  <c r="N28" i="9" s="1"/>
  <c r="I28" i="9"/>
  <c r="J28" i="9" s="1"/>
  <c r="E28" i="9"/>
  <c r="AO27" i="9"/>
  <c r="AP27" i="9" s="1"/>
  <c r="AK27" i="9"/>
  <c r="AL27" i="9" s="1"/>
  <c r="AG27" i="9"/>
  <c r="AH27" i="9" s="1"/>
  <c r="AC27" i="9"/>
  <c r="AD27" i="9" s="1"/>
  <c r="Y27" i="9"/>
  <c r="Z27" i="9" s="1"/>
  <c r="U27" i="9"/>
  <c r="V27" i="9" s="1"/>
  <c r="Q27" i="9"/>
  <c r="R27" i="9" s="1"/>
  <c r="N27" i="9"/>
  <c r="M27" i="9"/>
  <c r="I27" i="9"/>
  <c r="J27" i="9" s="1"/>
  <c r="E27" i="9"/>
  <c r="AO26" i="9"/>
  <c r="AP26" i="9" s="1"/>
  <c r="AK26" i="9"/>
  <c r="AL26" i="9" s="1"/>
  <c r="AG26" i="9"/>
  <c r="AH26" i="9" s="1"/>
  <c r="AC26" i="9"/>
  <c r="AD26" i="9" s="1"/>
  <c r="Z26" i="9"/>
  <c r="Y26" i="9"/>
  <c r="U26" i="9"/>
  <c r="V26" i="9" s="1"/>
  <c r="Q26" i="9"/>
  <c r="R26" i="9" s="1"/>
  <c r="M26" i="9"/>
  <c r="N26" i="9" s="1"/>
  <c r="I26" i="9"/>
  <c r="J26" i="9" s="1"/>
  <c r="E26" i="9"/>
  <c r="AO25" i="9"/>
  <c r="AP25" i="9" s="1"/>
  <c r="AL25" i="9"/>
  <c r="AK25" i="9"/>
  <c r="AG25" i="9"/>
  <c r="AH25" i="9" s="1"/>
  <c r="AC25" i="9"/>
  <c r="AD25" i="9" s="1"/>
  <c r="Y25" i="9"/>
  <c r="Z25" i="9" s="1"/>
  <c r="U25" i="9"/>
  <c r="V25" i="9" s="1"/>
  <c r="Q25" i="9"/>
  <c r="R25" i="9" s="1"/>
  <c r="M25" i="9"/>
  <c r="N25" i="9" s="1"/>
  <c r="I25" i="9"/>
  <c r="J25" i="9" s="1"/>
  <c r="E25" i="9"/>
  <c r="AO24" i="9"/>
  <c r="AP24" i="9" s="1"/>
  <c r="AK24" i="9"/>
  <c r="AL24" i="9" s="1"/>
  <c r="AG24" i="9"/>
  <c r="AH24" i="9" s="1"/>
  <c r="AC24" i="9"/>
  <c r="AD24" i="9" s="1"/>
  <c r="Y24" i="9"/>
  <c r="Z24" i="9" s="1"/>
  <c r="U24" i="9"/>
  <c r="V24" i="9" s="1"/>
  <c r="Q24" i="9"/>
  <c r="R24" i="9" s="1"/>
  <c r="M24" i="9"/>
  <c r="N24" i="9" s="1"/>
  <c r="I24" i="9"/>
  <c r="J24" i="9" s="1"/>
  <c r="E24" i="9"/>
  <c r="F24" i="9" s="1"/>
  <c r="AO23" i="9"/>
  <c r="AP23" i="9" s="1"/>
  <c r="AK23" i="9"/>
  <c r="AL23" i="9" s="1"/>
  <c r="AG23" i="9"/>
  <c r="AH23" i="9" s="1"/>
  <c r="AC23" i="9"/>
  <c r="AD23" i="9" s="1"/>
  <c r="Y23" i="9"/>
  <c r="Z23" i="9" s="1"/>
  <c r="U23" i="9"/>
  <c r="V23" i="9" s="1"/>
  <c r="Q23" i="9"/>
  <c r="R23" i="9" s="1"/>
  <c r="M23" i="9"/>
  <c r="N23" i="9" s="1"/>
  <c r="I23" i="9"/>
  <c r="J23" i="9" s="1"/>
  <c r="E23" i="9"/>
  <c r="F23" i="9" s="1"/>
  <c r="AO22" i="9"/>
  <c r="AP22" i="9" s="1"/>
  <c r="AK22" i="9"/>
  <c r="AL22" i="9" s="1"/>
  <c r="AG22" i="9"/>
  <c r="AH22" i="9" s="1"/>
  <c r="AC22" i="9"/>
  <c r="AD22" i="9" s="1"/>
  <c r="Y22" i="9"/>
  <c r="Z22" i="9" s="1"/>
  <c r="U22" i="9"/>
  <c r="V22" i="9" s="1"/>
  <c r="Q22" i="9"/>
  <c r="R22" i="9" s="1"/>
  <c r="M22" i="9"/>
  <c r="N22" i="9" s="1"/>
  <c r="I22" i="9"/>
  <c r="J22" i="9" s="1"/>
  <c r="E22" i="9"/>
  <c r="F22" i="9" s="1"/>
  <c r="AO21" i="9"/>
  <c r="AP21" i="9" s="1"/>
  <c r="AK21" i="9"/>
  <c r="AL21" i="9" s="1"/>
  <c r="AG21" i="9"/>
  <c r="AH21" i="9" s="1"/>
  <c r="AC21" i="9"/>
  <c r="AD21" i="9" s="1"/>
  <c r="Y21" i="9"/>
  <c r="Z21" i="9" s="1"/>
  <c r="U21" i="9"/>
  <c r="V21" i="9" s="1"/>
  <c r="Q21" i="9"/>
  <c r="R21" i="9" s="1"/>
  <c r="M21" i="9"/>
  <c r="N21" i="9" s="1"/>
  <c r="I21" i="9"/>
  <c r="J21" i="9" s="1"/>
  <c r="E21" i="9"/>
  <c r="F21" i="9" s="1"/>
  <c r="AO20" i="9"/>
  <c r="AP20" i="9" s="1"/>
  <c r="AK20" i="9"/>
  <c r="AL20" i="9" s="1"/>
  <c r="AG20" i="9"/>
  <c r="AH20" i="9" s="1"/>
  <c r="AC20" i="9"/>
  <c r="AD20" i="9" s="1"/>
  <c r="Y20" i="9"/>
  <c r="Z20" i="9" s="1"/>
  <c r="U20" i="9"/>
  <c r="V20" i="9" s="1"/>
  <c r="Q20" i="9"/>
  <c r="R20" i="9" s="1"/>
  <c r="M20" i="9"/>
  <c r="N20" i="9" s="1"/>
  <c r="I20" i="9"/>
  <c r="J20" i="9" s="1"/>
  <c r="E20" i="9"/>
  <c r="F20" i="9" s="1"/>
  <c r="AO19" i="9"/>
  <c r="AP19" i="9" s="1"/>
  <c r="AK19" i="9"/>
  <c r="AL19" i="9" s="1"/>
  <c r="AG19" i="9"/>
  <c r="AH19" i="9" s="1"/>
  <c r="AC19" i="9"/>
  <c r="AD19" i="9" s="1"/>
  <c r="Y19" i="9"/>
  <c r="Z19" i="9" s="1"/>
  <c r="U19" i="9"/>
  <c r="V19" i="9" s="1"/>
  <c r="Q19" i="9"/>
  <c r="R19" i="9" s="1"/>
  <c r="M19" i="9"/>
  <c r="N19" i="9" s="1"/>
  <c r="I19" i="9"/>
  <c r="J19" i="9" s="1"/>
  <c r="E19" i="9"/>
  <c r="F19" i="9" s="1"/>
  <c r="AO18" i="9"/>
  <c r="AP18" i="9" s="1"/>
  <c r="AK18" i="9"/>
  <c r="AL18" i="9" s="1"/>
  <c r="AG18" i="9"/>
  <c r="AH18" i="9" s="1"/>
  <c r="AC18" i="9"/>
  <c r="AD18" i="9" s="1"/>
  <c r="Y18" i="9"/>
  <c r="Z18" i="9" s="1"/>
  <c r="U18" i="9"/>
  <c r="V18" i="9" s="1"/>
  <c r="Q18" i="9"/>
  <c r="R18" i="9" s="1"/>
  <c r="M18" i="9"/>
  <c r="N18" i="9" s="1"/>
  <c r="I18" i="9"/>
  <c r="J18" i="9" s="1"/>
  <c r="E18" i="9"/>
  <c r="F18" i="9" s="1"/>
  <c r="AO17" i="9"/>
  <c r="AP17" i="9" s="1"/>
  <c r="AK17" i="9"/>
  <c r="AL17" i="9" s="1"/>
  <c r="AG17" i="9"/>
  <c r="AH17" i="9" s="1"/>
  <c r="AC17" i="9"/>
  <c r="AD17" i="9" s="1"/>
  <c r="Y17" i="9"/>
  <c r="Z17" i="9" s="1"/>
  <c r="U17" i="9"/>
  <c r="V17" i="9" s="1"/>
  <c r="Q17" i="9"/>
  <c r="R17" i="9" s="1"/>
  <c r="M17" i="9"/>
  <c r="N17" i="9" s="1"/>
  <c r="I17" i="9"/>
  <c r="J17" i="9" s="1"/>
  <c r="E17" i="9"/>
  <c r="F17" i="9" s="1"/>
  <c r="AO16" i="9"/>
  <c r="AP16" i="9" s="1"/>
  <c r="AK16" i="9"/>
  <c r="AL16" i="9" s="1"/>
  <c r="AG16" i="9"/>
  <c r="AH16" i="9" s="1"/>
  <c r="AC16" i="9"/>
  <c r="AD16" i="9" s="1"/>
  <c r="Y16" i="9"/>
  <c r="Z16" i="9" s="1"/>
  <c r="U16" i="9"/>
  <c r="V16" i="9" s="1"/>
  <c r="Q16" i="9"/>
  <c r="R16" i="9" s="1"/>
  <c r="M16" i="9"/>
  <c r="N16" i="9" s="1"/>
  <c r="I16" i="9"/>
  <c r="J16" i="9" s="1"/>
  <c r="E16" i="9"/>
  <c r="F16" i="9" s="1"/>
  <c r="AO15" i="9"/>
  <c r="AP15" i="9" s="1"/>
  <c r="AK15" i="9"/>
  <c r="AL15" i="9" s="1"/>
  <c r="AG15" i="9"/>
  <c r="AH15" i="9" s="1"/>
  <c r="AC15" i="9"/>
  <c r="AD15" i="9" s="1"/>
  <c r="Y15" i="9"/>
  <c r="Z15" i="9" s="1"/>
  <c r="U15" i="9"/>
  <c r="V15" i="9" s="1"/>
  <c r="Q15" i="9"/>
  <c r="R15" i="9" s="1"/>
  <c r="M15" i="9"/>
  <c r="N15" i="9" s="1"/>
  <c r="I15" i="9"/>
  <c r="J15" i="9" s="1"/>
  <c r="F15" i="9"/>
  <c r="E15" i="9"/>
  <c r="AO14" i="9"/>
  <c r="AP14" i="9" s="1"/>
  <c r="AK14" i="9"/>
  <c r="AL14" i="9" s="1"/>
  <c r="AG14" i="9"/>
  <c r="AH14" i="9" s="1"/>
  <c r="AC14" i="9"/>
  <c r="AD14" i="9" s="1"/>
  <c r="Z14" i="9"/>
  <c r="Y14" i="9"/>
  <c r="U14" i="9"/>
  <c r="V14" i="9" s="1"/>
  <c r="Q14" i="9"/>
  <c r="R14" i="9" s="1"/>
  <c r="M14" i="9"/>
  <c r="N14" i="9" s="1"/>
  <c r="I14" i="9"/>
  <c r="J14" i="9" s="1"/>
  <c r="E14" i="9"/>
  <c r="F14" i="9" s="1"/>
  <c r="AO13" i="9"/>
  <c r="AP13" i="9" s="1"/>
  <c r="AL13" i="9"/>
  <c r="AK13" i="9"/>
  <c r="AG13" i="9"/>
  <c r="AH13" i="9" s="1"/>
  <c r="AC13" i="9"/>
  <c r="AD13" i="9" s="1"/>
  <c r="Y13" i="9"/>
  <c r="Z13" i="9" s="1"/>
  <c r="U13" i="9"/>
  <c r="V13" i="9" s="1"/>
  <c r="Q13" i="9"/>
  <c r="R13" i="9" s="1"/>
  <c r="M13" i="9"/>
  <c r="N13" i="9" s="1"/>
  <c r="I13" i="9"/>
  <c r="J13" i="9" s="1"/>
  <c r="F13" i="9"/>
  <c r="E13" i="9"/>
  <c r="AO12" i="9"/>
  <c r="AP12" i="9" s="1"/>
  <c r="AK12" i="9"/>
  <c r="AL12" i="9" s="1"/>
  <c r="AG12" i="9"/>
  <c r="AH12" i="9" s="1"/>
  <c r="AC12" i="9"/>
  <c r="AD12" i="9" s="1"/>
  <c r="Z12" i="9"/>
  <c r="Y12" i="9"/>
  <c r="U12" i="9"/>
  <c r="V12" i="9" s="1"/>
  <c r="Q12" i="9"/>
  <c r="R12" i="9" s="1"/>
  <c r="M12" i="9"/>
  <c r="N12" i="9" s="1"/>
  <c r="I12" i="9"/>
  <c r="J12" i="9" s="1"/>
  <c r="E12" i="9"/>
  <c r="F12" i="9" s="1"/>
  <c r="AO11" i="9"/>
  <c r="AP11" i="9" s="1"/>
  <c r="AL11" i="9"/>
  <c r="AK11" i="9"/>
  <c r="AG11" i="9"/>
  <c r="AH11" i="9" s="1"/>
  <c r="AC11" i="9"/>
  <c r="AD11" i="9" s="1"/>
  <c r="Y11" i="9"/>
  <c r="Z11" i="9" s="1"/>
  <c r="U11" i="9"/>
  <c r="V11" i="9" s="1"/>
  <c r="Q11" i="9"/>
  <c r="R11" i="9" s="1"/>
  <c r="M11" i="9"/>
  <c r="N11" i="9" s="1"/>
  <c r="I11" i="9"/>
  <c r="J11" i="9" s="1"/>
  <c r="F11" i="9"/>
  <c r="E11" i="9"/>
  <c r="AO10" i="9"/>
  <c r="AP10" i="9" s="1"/>
  <c r="AK10" i="9"/>
  <c r="AL10" i="9" s="1"/>
  <c r="AG10" i="9"/>
  <c r="AH10" i="9" s="1"/>
  <c r="AC10" i="9"/>
  <c r="AD10" i="9" s="1"/>
  <c r="Z10" i="9"/>
  <c r="Y10" i="9"/>
  <c r="U10" i="9"/>
  <c r="V10" i="9" s="1"/>
  <c r="Q10" i="9"/>
  <c r="R10" i="9" s="1"/>
  <c r="M10" i="9"/>
  <c r="N10" i="9" s="1"/>
  <c r="J10" i="9"/>
  <c r="F10" i="9"/>
  <c r="E10" i="9"/>
  <c r="AP9" i="9"/>
  <c r="AO9" i="9"/>
  <c r="AK9" i="9"/>
  <c r="AL9" i="9" s="1"/>
  <c r="AH9" i="9"/>
  <c r="AG9" i="9"/>
  <c r="AC9" i="9"/>
  <c r="AD9" i="9" s="1"/>
  <c r="Z9" i="9"/>
  <c r="Y9" i="9"/>
  <c r="U9" i="9"/>
  <c r="V9" i="9" s="1"/>
  <c r="R9" i="9"/>
  <c r="Q9" i="9"/>
  <c r="M9" i="9"/>
  <c r="N9" i="9" s="1"/>
  <c r="J9" i="9"/>
  <c r="I9" i="9"/>
  <c r="E9" i="9"/>
  <c r="F9" i="9" s="1"/>
  <c r="AO8" i="9"/>
  <c r="AP8" i="9" s="1"/>
  <c r="AL8" i="9"/>
  <c r="AK8" i="9"/>
  <c r="AG8" i="9"/>
  <c r="AH8" i="9" s="1"/>
  <c r="AD8" i="9"/>
  <c r="AC8" i="9"/>
  <c r="Y8" i="9"/>
  <c r="Z8" i="9" s="1"/>
  <c r="V8" i="9"/>
  <c r="U8" i="9"/>
  <c r="Q8" i="9"/>
  <c r="R8" i="9" s="1"/>
  <c r="N8" i="9"/>
  <c r="M8" i="9"/>
  <c r="I8" i="9"/>
  <c r="J8" i="9" s="1"/>
  <c r="F8" i="9"/>
  <c r="E8" i="9"/>
  <c r="AQ8" i="9" s="1"/>
  <c r="AR8" i="9" s="1"/>
  <c r="AP7" i="9"/>
  <c r="AO7" i="9"/>
  <c r="AK7" i="9"/>
  <c r="AL7" i="9" s="1"/>
  <c r="AH7" i="9"/>
  <c r="AG7" i="9"/>
  <c r="AC7" i="9"/>
  <c r="AD7" i="9" s="1"/>
  <c r="Z7" i="9"/>
  <c r="Y7" i="9"/>
  <c r="U7" i="9"/>
  <c r="V7" i="9" s="1"/>
  <c r="R7" i="9"/>
  <c r="Q7" i="9"/>
  <c r="M7" i="9"/>
  <c r="N7" i="9" s="1"/>
  <c r="J7" i="9"/>
  <c r="I7" i="9"/>
  <c r="E7" i="9"/>
  <c r="F7" i="9" s="1"/>
  <c r="AO6" i="9"/>
  <c r="AP6" i="9" s="1"/>
  <c r="AL6" i="9"/>
  <c r="AK6" i="9"/>
  <c r="AG6" i="9"/>
  <c r="AH6" i="9" s="1"/>
  <c r="AD6" i="9"/>
  <c r="AC6" i="9"/>
  <c r="Y6" i="9"/>
  <c r="Z6" i="9" s="1"/>
  <c r="V6" i="9"/>
  <c r="U6" i="9"/>
  <c r="Q6" i="9"/>
  <c r="R6" i="9" s="1"/>
  <c r="N6" i="9"/>
  <c r="M6" i="9"/>
  <c r="I6" i="9"/>
  <c r="J6" i="9" s="1"/>
  <c r="F6" i="9"/>
  <c r="E6" i="9"/>
  <c r="AQ6" i="9" s="1"/>
  <c r="AR6" i="9" s="1"/>
  <c r="F26" i="9" l="1"/>
  <c r="AQ26" i="9"/>
  <c r="AR26" i="9" s="1"/>
  <c r="AQ21" i="9"/>
  <c r="AR21" i="9" s="1"/>
  <c r="F25" i="9"/>
  <c r="AQ25" i="9"/>
  <c r="AR25" i="9" s="1"/>
  <c r="AQ31" i="9"/>
  <c r="AR31" i="9" s="1"/>
  <c r="F31" i="9"/>
  <c r="AQ39" i="9"/>
  <c r="AR39" i="9" s="1"/>
  <c r="F39" i="9"/>
  <c r="AQ11" i="9"/>
  <c r="AR11" i="9" s="1"/>
  <c r="AQ13" i="9"/>
  <c r="AR13" i="9" s="1"/>
  <c r="AQ15" i="9"/>
  <c r="AR15" i="9" s="1"/>
  <c r="AQ29" i="9"/>
  <c r="AR29" i="9" s="1"/>
  <c r="F29" i="9"/>
  <c r="AQ37" i="9"/>
  <c r="AR37" i="9" s="1"/>
  <c r="F37" i="9"/>
  <c r="AQ19" i="9"/>
  <c r="AR19" i="9" s="1"/>
  <c r="AQ33" i="9"/>
  <c r="AR33" i="9" s="1"/>
  <c r="F33" i="9"/>
  <c r="AQ23" i="9"/>
  <c r="AR23" i="9" s="1"/>
  <c r="AQ7" i="9"/>
  <c r="AR7" i="9" s="1"/>
  <c r="AQ9" i="9"/>
  <c r="AR9" i="9" s="1"/>
  <c r="AQ10" i="9"/>
  <c r="AR10" i="9" s="1"/>
  <c r="AQ17" i="9"/>
  <c r="AR17" i="9" s="1"/>
  <c r="AQ27" i="9"/>
  <c r="AR27" i="9" s="1"/>
  <c r="F27" i="9"/>
  <c r="AQ35" i="9"/>
  <c r="AR35" i="9" s="1"/>
  <c r="F35" i="9"/>
  <c r="F28" i="9"/>
  <c r="AQ28" i="9"/>
  <c r="AR28" i="9" s="1"/>
  <c r="AQ12" i="9"/>
  <c r="AR12" i="9" s="1"/>
  <c r="AQ14" i="9"/>
  <c r="AR14" i="9" s="1"/>
  <c r="AQ16" i="9"/>
  <c r="AR16" i="9" s="1"/>
  <c r="AQ18" i="9"/>
  <c r="AR18" i="9" s="1"/>
  <c r="AQ20" i="9"/>
  <c r="AR20" i="9" s="1"/>
  <c r="AQ22" i="9"/>
  <c r="AR22" i="9" s="1"/>
  <c r="AQ24" i="9"/>
  <c r="AR24" i="9" s="1"/>
  <c r="AQ30" i="9"/>
  <c r="AR30" i="9" s="1"/>
  <c r="AQ32" i="9"/>
  <c r="AR32" i="9" s="1"/>
  <c r="AQ34" i="9"/>
  <c r="AR34" i="9" s="1"/>
  <c r="AQ36" i="9"/>
  <c r="AR36" i="9" s="1"/>
  <c r="AQ38" i="9"/>
  <c r="AR38" i="9" s="1"/>
  <c r="AQ40" i="9"/>
  <c r="AR40" i="9" s="1"/>
  <c r="D20" i="4" l="1"/>
  <c r="C17" i="4"/>
  <c r="D17" i="4"/>
  <c r="E17" i="4"/>
  <c r="B17" i="4"/>
  <c r="C16" i="4"/>
  <c r="D16" i="4"/>
  <c r="E16" i="4"/>
  <c r="B16" i="4"/>
  <c r="C15" i="4"/>
  <c r="D15" i="4"/>
  <c r="E15" i="4"/>
  <c r="B15" i="4"/>
  <c r="C14" i="4"/>
  <c r="D14" i="4"/>
  <c r="E14" i="4"/>
  <c r="B14" i="4"/>
  <c r="C13" i="4"/>
  <c r="D13" i="4"/>
  <c r="E13" i="4"/>
  <c r="B13" i="4"/>
  <c r="B11" i="4"/>
  <c r="C12" i="4"/>
  <c r="D12" i="4"/>
  <c r="E12" i="4"/>
  <c r="B12" i="4"/>
  <c r="C11" i="4"/>
  <c r="D11" i="4"/>
  <c r="E11" i="4"/>
  <c r="E10" i="4"/>
  <c r="C10" i="4"/>
  <c r="D10" i="4"/>
  <c r="B10" i="4"/>
  <c r="C9" i="4"/>
  <c r="D9" i="4"/>
  <c r="E9" i="4"/>
  <c r="B9" i="4"/>
  <c r="B8" i="4"/>
  <c r="D8" i="4"/>
  <c r="E8" i="4"/>
  <c r="C8" i="4"/>
  <c r="AO41" i="1"/>
  <c r="AP41" i="1" s="1"/>
  <c r="AK41" i="1"/>
  <c r="AL41" i="1" s="1"/>
  <c r="AH41" i="1"/>
  <c r="AG41" i="1"/>
  <c r="AC41" i="1"/>
  <c r="AD41" i="1" s="1"/>
  <c r="Z41" i="1"/>
  <c r="Y41" i="1"/>
  <c r="U41" i="1"/>
  <c r="V41" i="1" s="1"/>
  <c r="Q41" i="1"/>
  <c r="R41" i="1" s="1"/>
  <c r="M41" i="1"/>
  <c r="N41" i="1" s="1"/>
  <c r="I41" i="1"/>
  <c r="J41" i="1" s="1"/>
  <c r="E41" i="1"/>
  <c r="F41" i="1" s="1"/>
  <c r="AO40" i="1"/>
  <c r="AP40" i="1" s="1"/>
  <c r="AL40" i="1"/>
  <c r="AK40" i="1"/>
  <c r="AG40" i="1"/>
  <c r="AH40" i="1" s="1"/>
  <c r="AC40" i="1"/>
  <c r="AD40" i="1" s="1"/>
  <c r="Y40" i="1"/>
  <c r="Z40" i="1" s="1"/>
  <c r="U40" i="1"/>
  <c r="V40" i="1" s="1"/>
  <c r="Q40" i="1"/>
  <c r="R40" i="1" s="1"/>
  <c r="N40" i="1"/>
  <c r="M40" i="1"/>
  <c r="I40" i="1"/>
  <c r="J40" i="1" s="1"/>
  <c r="F40" i="1"/>
  <c r="E40" i="1"/>
  <c r="AQ40" i="1" s="1"/>
  <c r="AR40" i="1" s="1"/>
  <c r="AO39" i="1"/>
  <c r="AP39" i="1" s="1"/>
  <c r="AK39" i="1"/>
  <c r="AL39" i="1" s="1"/>
  <c r="AG39" i="1"/>
  <c r="AH39" i="1" s="1"/>
  <c r="AC39" i="1"/>
  <c r="AD39" i="1" s="1"/>
  <c r="Z39" i="1"/>
  <c r="Y39" i="1"/>
  <c r="U39" i="1"/>
  <c r="V39" i="1" s="1"/>
  <c r="R39" i="1"/>
  <c r="Q39" i="1"/>
  <c r="M39" i="1"/>
  <c r="N39" i="1" s="1"/>
  <c r="I39" i="1"/>
  <c r="J39" i="1" s="1"/>
  <c r="E39" i="1"/>
  <c r="F39" i="1" s="1"/>
  <c r="AO38" i="1"/>
  <c r="AP38" i="1" s="1"/>
  <c r="AL38" i="1"/>
  <c r="AK38" i="1"/>
  <c r="AG38" i="1"/>
  <c r="AH38" i="1" s="1"/>
  <c r="AD38" i="1"/>
  <c r="AC38" i="1"/>
  <c r="Y38" i="1"/>
  <c r="Z38" i="1" s="1"/>
  <c r="U38" i="1"/>
  <c r="V38" i="1" s="1"/>
  <c r="Q38" i="1"/>
  <c r="R38" i="1" s="1"/>
  <c r="M38" i="1"/>
  <c r="N38" i="1" s="1"/>
  <c r="I38" i="1"/>
  <c r="J38" i="1" s="1"/>
  <c r="F38" i="1"/>
  <c r="E38" i="1"/>
  <c r="AP37" i="1"/>
  <c r="AO37" i="1"/>
  <c r="AK37" i="1"/>
  <c r="AL37" i="1" s="1"/>
  <c r="AG37" i="1"/>
  <c r="AH37" i="1" s="1"/>
  <c r="AC37" i="1"/>
  <c r="AD37" i="1" s="1"/>
  <c r="Y37" i="1"/>
  <c r="Z37" i="1" s="1"/>
  <c r="U37" i="1"/>
  <c r="V37" i="1" s="1"/>
  <c r="R37" i="1"/>
  <c r="Q37" i="1"/>
  <c r="M37" i="1"/>
  <c r="N37" i="1" s="1"/>
  <c r="J37" i="1"/>
  <c r="I37" i="1"/>
  <c r="AQ37" i="1" s="1"/>
  <c r="AR37" i="1" s="1"/>
  <c r="E37" i="1"/>
  <c r="F37" i="1" s="1"/>
  <c r="AO36" i="1"/>
  <c r="AP36" i="1" s="1"/>
  <c r="AK36" i="1"/>
  <c r="AL36" i="1" s="1"/>
  <c r="AG36" i="1"/>
  <c r="AH36" i="1" s="1"/>
  <c r="AD36" i="1"/>
  <c r="AC36" i="1"/>
  <c r="Y36" i="1"/>
  <c r="Z36" i="1" s="1"/>
  <c r="V36" i="1"/>
  <c r="U36" i="1"/>
  <c r="Q36" i="1"/>
  <c r="R36" i="1" s="1"/>
  <c r="M36" i="1"/>
  <c r="N36" i="1" s="1"/>
  <c r="I36" i="1"/>
  <c r="J36" i="1" s="1"/>
  <c r="E36" i="1"/>
  <c r="F36" i="1" s="1"/>
  <c r="AP35" i="1"/>
  <c r="AO35" i="1"/>
  <c r="AK35" i="1"/>
  <c r="AL35" i="1" s="1"/>
  <c r="AH35" i="1"/>
  <c r="AG35" i="1"/>
  <c r="AC35" i="1"/>
  <c r="AD35" i="1" s="1"/>
  <c r="Y35" i="1"/>
  <c r="AQ35" i="1" s="1"/>
  <c r="AR35" i="1" s="1"/>
  <c r="U35" i="1"/>
  <c r="V35" i="1" s="1"/>
  <c r="Q35" i="1"/>
  <c r="R35" i="1" s="1"/>
  <c r="M35" i="1"/>
  <c r="N35" i="1" s="1"/>
  <c r="J35" i="1"/>
  <c r="I35" i="1"/>
  <c r="E35" i="1"/>
  <c r="F35" i="1" s="1"/>
  <c r="AO34" i="1"/>
  <c r="AP34" i="1" s="1"/>
  <c r="AK34" i="1"/>
  <c r="AL34" i="1" s="1"/>
  <c r="AG34" i="1"/>
  <c r="AH34" i="1" s="1"/>
  <c r="AC34" i="1"/>
  <c r="AD34" i="1" s="1"/>
  <c r="Y34" i="1"/>
  <c r="Z34" i="1" s="1"/>
  <c r="V34" i="1"/>
  <c r="U34" i="1"/>
  <c r="Q34" i="1"/>
  <c r="R34" i="1" s="1"/>
  <c r="N34" i="1"/>
  <c r="M34" i="1"/>
  <c r="I34" i="1"/>
  <c r="J34" i="1" s="1"/>
  <c r="E34" i="1"/>
  <c r="AQ34" i="1" s="1"/>
  <c r="AR34" i="1" s="1"/>
  <c r="AO33" i="1"/>
  <c r="AP33" i="1" s="1"/>
  <c r="AK33" i="1"/>
  <c r="AL33" i="1" s="1"/>
  <c r="AH33" i="1"/>
  <c r="AG33" i="1"/>
  <c r="AC33" i="1"/>
  <c r="AD33" i="1" s="1"/>
  <c r="Z33" i="1"/>
  <c r="Y33" i="1"/>
  <c r="U33" i="1"/>
  <c r="V33" i="1" s="1"/>
  <c r="Q33" i="1"/>
  <c r="R33" i="1" s="1"/>
  <c r="M33" i="1"/>
  <c r="N33" i="1" s="1"/>
  <c r="I33" i="1"/>
  <c r="J33" i="1" s="1"/>
  <c r="E33" i="1"/>
  <c r="F33" i="1" s="1"/>
  <c r="AO32" i="1"/>
  <c r="AP32" i="1" s="1"/>
  <c r="AL32" i="1"/>
  <c r="AK32" i="1"/>
  <c r="AG32" i="1"/>
  <c r="AH32" i="1" s="1"/>
  <c r="AC32" i="1"/>
  <c r="AD32" i="1" s="1"/>
  <c r="Y32" i="1"/>
  <c r="Z32" i="1" s="1"/>
  <c r="U32" i="1"/>
  <c r="V32" i="1" s="1"/>
  <c r="Q32" i="1"/>
  <c r="R32" i="1" s="1"/>
  <c r="N32" i="1"/>
  <c r="M32" i="1"/>
  <c r="I32" i="1"/>
  <c r="J32" i="1" s="1"/>
  <c r="F32" i="1"/>
  <c r="E32" i="1"/>
  <c r="AQ32" i="1" s="1"/>
  <c r="AR32" i="1" s="1"/>
  <c r="AO31" i="1"/>
  <c r="AP31" i="1" s="1"/>
  <c r="AK31" i="1"/>
  <c r="AL31" i="1" s="1"/>
  <c r="AG31" i="1"/>
  <c r="AH31" i="1" s="1"/>
  <c r="AC31" i="1"/>
  <c r="AD31" i="1" s="1"/>
  <c r="Z31" i="1"/>
  <c r="Y31" i="1"/>
  <c r="U31" i="1"/>
  <c r="V31" i="1" s="1"/>
  <c r="R31" i="1"/>
  <c r="Q31" i="1"/>
  <c r="M31" i="1"/>
  <c r="N31" i="1" s="1"/>
  <c r="I31" i="1"/>
  <c r="J31" i="1" s="1"/>
  <c r="E31" i="1"/>
  <c r="F31" i="1" s="1"/>
  <c r="AO30" i="1"/>
  <c r="AP30" i="1" s="1"/>
  <c r="AL30" i="1"/>
  <c r="AK30" i="1"/>
  <c r="AG30" i="1"/>
  <c r="AH30" i="1" s="1"/>
  <c r="AD30" i="1"/>
  <c r="AC30" i="1"/>
  <c r="Y30" i="1"/>
  <c r="Z30" i="1" s="1"/>
  <c r="U30" i="1"/>
  <c r="V30" i="1" s="1"/>
  <c r="Q30" i="1"/>
  <c r="R30" i="1" s="1"/>
  <c r="M30" i="1"/>
  <c r="N30" i="1" s="1"/>
  <c r="I30" i="1"/>
  <c r="J30" i="1" s="1"/>
  <c r="F30" i="1"/>
  <c r="E30" i="1"/>
  <c r="AP29" i="1"/>
  <c r="AO29" i="1"/>
  <c r="AK29" i="1"/>
  <c r="AL29" i="1" s="1"/>
  <c r="AG29" i="1"/>
  <c r="AH29" i="1" s="1"/>
  <c r="AC29" i="1"/>
  <c r="AD29" i="1" s="1"/>
  <c r="Y29" i="1"/>
  <c r="Z29" i="1" s="1"/>
  <c r="U29" i="1"/>
  <c r="V29" i="1" s="1"/>
  <c r="R29" i="1"/>
  <c r="Q29" i="1"/>
  <c r="M29" i="1"/>
  <c r="N29" i="1" s="1"/>
  <c r="J29" i="1"/>
  <c r="I29" i="1"/>
  <c r="AQ29" i="1" s="1"/>
  <c r="AR29" i="1" s="1"/>
  <c r="E29" i="1"/>
  <c r="F29" i="1" s="1"/>
  <c r="AP28" i="1"/>
  <c r="AO28" i="1"/>
  <c r="AK28" i="1"/>
  <c r="AL28" i="1" s="1"/>
  <c r="AH28" i="1"/>
  <c r="AG28" i="1"/>
  <c r="AC28" i="1"/>
  <c r="AD28" i="1" s="1"/>
  <c r="Z28" i="1"/>
  <c r="Y28" i="1"/>
  <c r="U28" i="1"/>
  <c r="V28" i="1" s="1"/>
  <c r="R28" i="1"/>
  <c r="Q28" i="1"/>
  <c r="M28" i="1"/>
  <c r="N28" i="1" s="1"/>
  <c r="J28" i="1"/>
  <c r="I28" i="1"/>
  <c r="E28" i="1"/>
  <c r="AQ28" i="1" s="1"/>
  <c r="AR28" i="1" s="1"/>
  <c r="AO27" i="1"/>
  <c r="AP27" i="1" s="1"/>
  <c r="AL27" i="1"/>
  <c r="AK27" i="1"/>
  <c r="AG27" i="1"/>
  <c r="AH27" i="1" s="1"/>
  <c r="AD27" i="1"/>
  <c r="AC27" i="1"/>
  <c r="Y27" i="1"/>
  <c r="Z27" i="1" s="1"/>
  <c r="V27" i="1"/>
  <c r="U27" i="1"/>
  <c r="Q27" i="1"/>
  <c r="R27" i="1" s="1"/>
  <c r="N27" i="1"/>
  <c r="M27" i="1"/>
  <c r="I27" i="1"/>
  <c r="J27" i="1" s="1"/>
  <c r="F27" i="1"/>
  <c r="E27" i="1"/>
  <c r="AQ27" i="1" s="1"/>
  <c r="AR27" i="1" s="1"/>
  <c r="AP26" i="1"/>
  <c r="AO26" i="1"/>
  <c r="AK26" i="1"/>
  <c r="AL26" i="1" s="1"/>
  <c r="AH26" i="1"/>
  <c r="AG26" i="1"/>
  <c r="AC26" i="1"/>
  <c r="AD26" i="1" s="1"/>
  <c r="Z26" i="1"/>
  <c r="Y26" i="1"/>
  <c r="U26" i="1"/>
  <c r="V26" i="1" s="1"/>
  <c r="R26" i="1"/>
  <c r="Q26" i="1"/>
  <c r="M26" i="1"/>
  <c r="N26" i="1" s="1"/>
  <c r="J26" i="1"/>
  <c r="I26" i="1"/>
  <c r="E26" i="1"/>
  <c r="AQ26" i="1" s="1"/>
  <c r="AR26" i="1" s="1"/>
  <c r="AO25" i="1"/>
  <c r="AP25" i="1" s="1"/>
  <c r="AL25" i="1"/>
  <c r="AK25" i="1"/>
  <c r="AG25" i="1"/>
  <c r="AH25" i="1" s="1"/>
  <c r="AD25" i="1"/>
  <c r="AC25" i="1"/>
  <c r="Y25" i="1"/>
  <c r="Z25" i="1" s="1"/>
  <c r="V25" i="1"/>
  <c r="U25" i="1"/>
  <c r="Q25" i="1"/>
  <c r="R25" i="1" s="1"/>
  <c r="N25" i="1"/>
  <c r="M25" i="1"/>
  <c r="I25" i="1"/>
  <c r="J25" i="1" s="1"/>
  <c r="F25" i="1"/>
  <c r="E25" i="1"/>
  <c r="AQ25" i="1" s="1"/>
  <c r="AR25" i="1" s="1"/>
  <c r="AP24" i="1"/>
  <c r="AO24" i="1"/>
  <c r="AK24" i="1"/>
  <c r="AL24" i="1" s="1"/>
  <c r="AH24" i="1"/>
  <c r="AG24" i="1"/>
  <c r="AC24" i="1"/>
  <c r="AD24" i="1" s="1"/>
  <c r="Z24" i="1"/>
  <c r="Y24" i="1"/>
  <c r="U24" i="1"/>
  <c r="V24" i="1" s="1"/>
  <c r="R24" i="1"/>
  <c r="Q24" i="1"/>
  <c r="M24" i="1"/>
  <c r="N24" i="1" s="1"/>
  <c r="J24" i="1"/>
  <c r="I24" i="1"/>
  <c r="E24" i="1"/>
  <c r="AQ24" i="1" s="1"/>
  <c r="AR24" i="1" s="1"/>
  <c r="AO23" i="1"/>
  <c r="AP23" i="1" s="1"/>
  <c r="AL23" i="1"/>
  <c r="AK23" i="1"/>
  <c r="AG23" i="1"/>
  <c r="AH23" i="1" s="1"/>
  <c r="AD23" i="1"/>
  <c r="AC23" i="1"/>
  <c r="Y23" i="1"/>
  <c r="Z23" i="1" s="1"/>
  <c r="V23" i="1"/>
  <c r="U23" i="1"/>
  <c r="Q23" i="1"/>
  <c r="R23" i="1" s="1"/>
  <c r="N23" i="1"/>
  <c r="M23" i="1"/>
  <c r="I23" i="1"/>
  <c r="J23" i="1" s="1"/>
  <c r="F23" i="1"/>
  <c r="E23" i="1"/>
  <c r="AQ23" i="1" s="1"/>
  <c r="AR23" i="1" s="1"/>
  <c r="AP22" i="1"/>
  <c r="AO22" i="1"/>
  <c r="AK22" i="1"/>
  <c r="AL22" i="1" s="1"/>
  <c r="AH22" i="1"/>
  <c r="AG22" i="1"/>
  <c r="AC22" i="1"/>
  <c r="AD22" i="1" s="1"/>
  <c r="Z22" i="1"/>
  <c r="Y22" i="1"/>
  <c r="U22" i="1"/>
  <c r="V22" i="1" s="1"/>
  <c r="R22" i="1"/>
  <c r="Q22" i="1"/>
  <c r="M22" i="1"/>
  <c r="N22" i="1" s="1"/>
  <c r="J22" i="1"/>
  <c r="I22" i="1"/>
  <c r="E22" i="1"/>
  <c r="AQ22" i="1" s="1"/>
  <c r="AR22" i="1" s="1"/>
  <c r="AO21" i="1"/>
  <c r="AP21" i="1" s="1"/>
  <c r="AL21" i="1"/>
  <c r="AK21" i="1"/>
  <c r="AG21" i="1"/>
  <c r="AH21" i="1" s="1"/>
  <c r="AD21" i="1"/>
  <c r="AC21" i="1"/>
  <c r="Y21" i="1"/>
  <c r="Z21" i="1" s="1"/>
  <c r="V21" i="1"/>
  <c r="U21" i="1"/>
  <c r="Q21" i="1"/>
  <c r="R21" i="1" s="1"/>
  <c r="N21" i="1"/>
  <c r="M21" i="1"/>
  <c r="I21" i="1"/>
  <c r="J21" i="1" s="1"/>
  <c r="F21" i="1"/>
  <c r="E21" i="1"/>
  <c r="AQ21" i="1" s="1"/>
  <c r="AR21" i="1" s="1"/>
  <c r="AP20" i="1"/>
  <c r="AO20" i="1"/>
  <c r="AK20" i="1"/>
  <c r="AL20" i="1" s="1"/>
  <c r="AH20" i="1"/>
  <c r="AG20" i="1"/>
  <c r="AC20" i="1"/>
  <c r="AD20" i="1" s="1"/>
  <c r="Z20" i="1"/>
  <c r="Y20" i="1"/>
  <c r="U20" i="1"/>
  <c r="V20" i="1" s="1"/>
  <c r="R20" i="1"/>
  <c r="Q20" i="1"/>
  <c r="M20" i="1"/>
  <c r="N20" i="1" s="1"/>
  <c r="J20" i="1"/>
  <c r="I20" i="1"/>
  <c r="E20" i="1"/>
  <c r="AQ20" i="1" s="1"/>
  <c r="AR20" i="1" s="1"/>
  <c r="AO19" i="1"/>
  <c r="AP19" i="1" s="1"/>
  <c r="AL19" i="1"/>
  <c r="AK19" i="1"/>
  <c r="AG19" i="1"/>
  <c r="AH19" i="1" s="1"/>
  <c r="AD19" i="1"/>
  <c r="AC19" i="1"/>
  <c r="Y19" i="1"/>
  <c r="Z19" i="1" s="1"/>
  <c r="V19" i="1"/>
  <c r="U19" i="1"/>
  <c r="Q19" i="1"/>
  <c r="R19" i="1" s="1"/>
  <c r="N19" i="1"/>
  <c r="M19" i="1"/>
  <c r="I19" i="1"/>
  <c r="J19" i="1" s="1"/>
  <c r="F19" i="1"/>
  <c r="E19" i="1"/>
  <c r="AQ19" i="1" s="1"/>
  <c r="AR19" i="1" s="1"/>
  <c r="AP18" i="1"/>
  <c r="AO18" i="1"/>
  <c r="AK18" i="1"/>
  <c r="AL18" i="1" s="1"/>
  <c r="AH18" i="1"/>
  <c r="AG18" i="1"/>
  <c r="AC18" i="1"/>
  <c r="AD18" i="1" s="1"/>
  <c r="Z18" i="1"/>
  <c r="Y18" i="1"/>
  <c r="U18" i="1"/>
  <c r="V18" i="1" s="1"/>
  <c r="R18" i="1"/>
  <c r="Q18" i="1"/>
  <c r="M18" i="1"/>
  <c r="N18" i="1" s="1"/>
  <c r="J18" i="1"/>
  <c r="I18" i="1"/>
  <c r="E18" i="1"/>
  <c r="F18" i="1" s="1"/>
  <c r="AO17" i="1"/>
  <c r="AP17" i="1" s="1"/>
  <c r="AL17" i="1"/>
  <c r="AK17" i="1"/>
  <c r="AG17" i="1"/>
  <c r="AH17" i="1" s="1"/>
  <c r="AD17" i="1"/>
  <c r="AC17" i="1"/>
  <c r="Y17" i="1"/>
  <c r="Z17" i="1" s="1"/>
  <c r="V17" i="1"/>
  <c r="U17" i="1"/>
  <c r="Q17" i="1"/>
  <c r="R17" i="1" s="1"/>
  <c r="N17" i="1"/>
  <c r="M17" i="1"/>
  <c r="I17" i="1"/>
  <c r="J17" i="1" s="1"/>
  <c r="F17" i="1"/>
  <c r="E17" i="1"/>
  <c r="AQ17" i="1" s="1"/>
  <c r="AR17" i="1" s="1"/>
  <c r="AP16" i="1"/>
  <c r="AO16" i="1"/>
  <c r="AK16" i="1"/>
  <c r="AL16" i="1" s="1"/>
  <c r="AH16" i="1"/>
  <c r="AG16" i="1"/>
  <c r="AC16" i="1"/>
  <c r="AD16" i="1" s="1"/>
  <c r="Z16" i="1"/>
  <c r="Y16" i="1"/>
  <c r="U16" i="1"/>
  <c r="V16" i="1" s="1"/>
  <c r="R16" i="1"/>
  <c r="Q16" i="1"/>
  <c r="M16" i="1"/>
  <c r="N16" i="1" s="1"/>
  <c r="J16" i="1"/>
  <c r="I16" i="1"/>
  <c r="E16" i="1"/>
  <c r="AQ16" i="1" s="1"/>
  <c r="AR16" i="1" s="1"/>
  <c r="AO15" i="1"/>
  <c r="AP15" i="1" s="1"/>
  <c r="AL15" i="1"/>
  <c r="AK15" i="1"/>
  <c r="AG15" i="1"/>
  <c r="AH15" i="1" s="1"/>
  <c r="AD15" i="1"/>
  <c r="AC15" i="1"/>
  <c r="Y15" i="1"/>
  <c r="Z15" i="1" s="1"/>
  <c r="V15" i="1"/>
  <c r="U15" i="1"/>
  <c r="Q15" i="1"/>
  <c r="R15" i="1" s="1"/>
  <c r="N15" i="1"/>
  <c r="M15" i="1"/>
  <c r="I15" i="1"/>
  <c r="J15" i="1" s="1"/>
  <c r="F15" i="1"/>
  <c r="E15" i="1"/>
  <c r="AQ15" i="1" s="1"/>
  <c r="AR15" i="1" s="1"/>
  <c r="AP14" i="1"/>
  <c r="AO14" i="1"/>
  <c r="AK14" i="1"/>
  <c r="AL14" i="1" s="1"/>
  <c r="AH14" i="1"/>
  <c r="AG14" i="1"/>
  <c r="AC14" i="1"/>
  <c r="AD14" i="1" s="1"/>
  <c r="Z14" i="1"/>
  <c r="Y14" i="1"/>
  <c r="U14" i="1"/>
  <c r="V14" i="1" s="1"/>
  <c r="R14" i="1"/>
  <c r="Q14" i="1"/>
  <c r="M14" i="1"/>
  <c r="N14" i="1" s="1"/>
  <c r="J14" i="1"/>
  <c r="I14" i="1"/>
  <c r="E14" i="1"/>
  <c r="F14" i="1" s="1"/>
  <c r="AO13" i="1"/>
  <c r="AP13" i="1" s="1"/>
  <c r="AL13" i="1"/>
  <c r="AK13" i="1"/>
  <c r="AG13" i="1"/>
  <c r="AH13" i="1" s="1"/>
  <c r="AD13" i="1"/>
  <c r="AC13" i="1"/>
  <c r="Y13" i="1"/>
  <c r="Z13" i="1" s="1"/>
  <c r="V13" i="1"/>
  <c r="U13" i="1"/>
  <c r="Q13" i="1"/>
  <c r="R13" i="1" s="1"/>
  <c r="N13" i="1"/>
  <c r="M13" i="1"/>
  <c r="I13" i="1"/>
  <c r="J13" i="1" s="1"/>
  <c r="F13" i="1"/>
  <c r="E13" i="1"/>
  <c r="AQ13" i="1" s="1"/>
  <c r="AR13" i="1" s="1"/>
  <c r="AP12" i="1"/>
  <c r="AO12" i="1"/>
  <c r="AK12" i="1"/>
  <c r="AL12" i="1" s="1"/>
  <c r="AH12" i="1"/>
  <c r="AG12" i="1"/>
  <c r="AC12" i="1"/>
  <c r="AD12" i="1" s="1"/>
  <c r="Z12" i="1"/>
  <c r="Y12" i="1"/>
  <c r="U12" i="1"/>
  <c r="V12" i="1" s="1"/>
  <c r="R12" i="1"/>
  <c r="Q12" i="1"/>
  <c r="M12" i="1"/>
  <c r="N12" i="1" s="1"/>
  <c r="J12" i="1"/>
  <c r="I12" i="1"/>
  <c r="E12" i="1"/>
  <c r="F12" i="1" s="1"/>
  <c r="AO11" i="1"/>
  <c r="AP11" i="1" s="1"/>
  <c r="AL11" i="1"/>
  <c r="AK11" i="1"/>
  <c r="AG11" i="1"/>
  <c r="AH11" i="1" s="1"/>
  <c r="AD11" i="1"/>
  <c r="AC11" i="1"/>
  <c r="Y11" i="1"/>
  <c r="Z11" i="1" s="1"/>
  <c r="V11" i="1"/>
  <c r="U11" i="1"/>
  <c r="Q11" i="1"/>
  <c r="R11" i="1" s="1"/>
  <c r="N11" i="1"/>
  <c r="M11" i="1"/>
  <c r="J11" i="1"/>
  <c r="F11" i="1"/>
  <c r="E11" i="1"/>
  <c r="AQ11" i="1" s="1"/>
  <c r="AR11" i="1" s="1"/>
  <c r="AP10" i="1"/>
  <c r="AO10" i="1"/>
  <c r="AK10" i="1"/>
  <c r="AL10" i="1" s="1"/>
  <c r="AH10" i="1"/>
  <c r="AG10" i="1"/>
  <c r="AC10" i="1"/>
  <c r="AD10" i="1" s="1"/>
  <c r="Z10" i="1"/>
  <c r="Y10" i="1"/>
  <c r="U10" i="1"/>
  <c r="V10" i="1" s="1"/>
  <c r="R10" i="1"/>
  <c r="Q10" i="1"/>
  <c r="M10" i="1"/>
  <c r="N10" i="1" s="1"/>
  <c r="J10" i="1"/>
  <c r="I10" i="1"/>
  <c r="E10" i="1"/>
  <c r="F10" i="1" s="1"/>
  <c r="AO9" i="1"/>
  <c r="AP9" i="1" s="1"/>
  <c r="AL9" i="1"/>
  <c r="AK9" i="1"/>
  <c r="AG9" i="1"/>
  <c r="AH9" i="1" s="1"/>
  <c r="AD9" i="1"/>
  <c r="AC9" i="1"/>
  <c r="Y9" i="1"/>
  <c r="Z9" i="1" s="1"/>
  <c r="V9" i="1"/>
  <c r="U9" i="1"/>
  <c r="Q9" i="1"/>
  <c r="R9" i="1" s="1"/>
  <c r="N9" i="1"/>
  <c r="M9" i="1"/>
  <c r="I9" i="1"/>
  <c r="J9" i="1" s="1"/>
  <c r="F9" i="1"/>
  <c r="E9" i="1"/>
  <c r="AQ9" i="1" s="1"/>
  <c r="AR9" i="1" s="1"/>
  <c r="AP8" i="1"/>
  <c r="AO8" i="1"/>
  <c r="AK8" i="1"/>
  <c r="AL8" i="1" s="1"/>
  <c r="AH8" i="1"/>
  <c r="AG8" i="1"/>
  <c r="AC8" i="1"/>
  <c r="AD8" i="1" s="1"/>
  <c r="Z8" i="1"/>
  <c r="Y8" i="1"/>
  <c r="U8" i="1"/>
  <c r="V8" i="1" s="1"/>
  <c r="R8" i="1"/>
  <c r="Q8" i="1"/>
  <c r="M8" i="1"/>
  <c r="N8" i="1" s="1"/>
  <c r="J8" i="1"/>
  <c r="I8" i="1"/>
  <c r="E8" i="1"/>
  <c r="F8" i="1" s="1"/>
  <c r="AO7" i="1"/>
  <c r="AP7" i="1" s="1"/>
  <c r="AL7" i="1"/>
  <c r="AK7" i="1"/>
  <c r="AG7" i="1"/>
  <c r="AH7" i="1" s="1"/>
  <c r="AD7" i="1"/>
  <c r="AC7" i="1"/>
  <c r="Y7" i="1"/>
  <c r="Z7" i="1" s="1"/>
  <c r="V7" i="1"/>
  <c r="U7" i="1"/>
  <c r="Q7" i="1"/>
  <c r="R7" i="1" s="1"/>
  <c r="N7" i="1"/>
  <c r="M7" i="1"/>
  <c r="I7" i="1"/>
  <c r="J7" i="1" s="1"/>
  <c r="F7" i="1"/>
  <c r="E7" i="1"/>
  <c r="AQ7" i="1" s="1"/>
  <c r="AR7" i="1" s="1"/>
  <c r="AO6" i="1"/>
  <c r="U6" i="1"/>
  <c r="I6" i="1"/>
  <c r="E6" i="1"/>
  <c r="AQ6" i="1" s="1"/>
  <c r="D4" i="4" l="1"/>
  <c r="D18" i="4"/>
  <c r="AQ14" i="1"/>
  <c r="AR14" i="1" s="1"/>
  <c r="AQ18" i="1"/>
  <c r="AR18" i="1" s="1"/>
  <c r="AQ36" i="1"/>
  <c r="AR36" i="1" s="1"/>
  <c r="F16" i="1"/>
  <c r="F20" i="1"/>
  <c r="F22" i="1"/>
  <c r="F24" i="1"/>
  <c r="F26" i="1"/>
  <c r="F28" i="1"/>
  <c r="AQ30" i="1"/>
  <c r="AR30" i="1" s="1"/>
  <c r="F34" i="1"/>
  <c r="Z35" i="1"/>
  <c r="AQ38" i="1"/>
  <c r="AR38" i="1" s="1"/>
  <c r="AQ12" i="1"/>
  <c r="AR12" i="1" s="1"/>
  <c r="AQ8" i="1"/>
  <c r="AR8" i="1" s="1"/>
  <c r="AQ10" i="1"/>
  <c r="AR10" i="1" s="1"/>
  <c r="AQ31" i="1"/>
  <c r="AR31" i="1" s="1"/>
  <c r="AQ39" i="1"/>
  <c r="AR39" i="1" s="1"/>
  <c r="AQ33" i="1"/>
  <c r="AR33" i="1" s="1"/>
  <c r="AQ41" i="1"/>
  <c r="AR41" i="1" s="1"/>
  <c r="D19" i="4" l="1"/>
  <c r="D21" i="4"/>
</calcChain>
</file>

<file path=xl/sharedStrings.xml><?xml version="1.0" encoding="utf-8"?>
<sst xmlns="http://schemas.openxmlformats.org/spreadsheetml/2006/main" count="262" uniqueCount="125">
  <si>
    <t>SOM GOVT. TECHNICAL HIGH SCHOOL, KULATHUPUZHA</t>
  </si>
  <si>
    <t>FIRST TERMINAL EXAMINATION EVALUATION MARKLIST 2025-26</t>
  </si>
  <si>
    <t>CLASS: THIRD YEAR</t>
  </si>
  <si>
    <t>Class No:</t>
  </si>
  <si>
    <t>Name of Student</t>
  </si>
  <si>
    <t>English</t>
  </si>
  <si>
    <t>Malayalam</t>
  </si>
  <si>
    <t>Social Science</t>
  </si>
  <si>
    <t>Physics</t>
  </si>
  <si>
    <t>Chemistry</t>
  </si>
  <si>
    <t>Mathematics</t>
  </si>
  <si>
    <t>Engg.Drawing II</t>
  </si>
  <si>
    <t>General Engg. I</t>
  </si>
  <si>
    <t>Workshop</t>
  </si>
  <si>
    <t>Trade theory</t>
  </si>
  <si>
    <t>TOTAL</t>
  </si>
  <si>
    <t>%</t>
  </si>
  <si>
    <t>CE</t>
  </si>
  <si>
    <t>TE</t>
  </si>
  <si>
    <t>Total</t>
  </si>
  <si>
    <t>Grade</t>
  </si>
  <si>
    <t>PE</t>
  </si>
  <si>
    <t>ABDUL BASITH S</t>
  </si>
  <si>
    <t>ABHNAV A PILLAI</t>
  </si>
  <si>
    <t>ABHISHEK V</t>
  </si>
  <si>
    <t>ADEELA S</t>
  </si>
  <si>
    <t>AGHOSH S</t>
  </si>
  <si>
    <t>AHAMAD BAZAM</t>
  </si>
  <si>
    <t>ALTHAF SHANOJ</t>
  </si>
  <si>
    <t>AMIRA NAZREEN S</t>
  </si>
  <si>
    <t>ANANYA PRASAD</t>
  </si>
  <si>
    <t>ANASWARA R</t>
  </si>
  <si>
    <t>ANJAI A</t>
  </si>
  <si>
    <t>ARYAN ANISH</t>
  </si>
  <si>
    <t>BALA GANESH S</t>
  </si>
  <si>
    <t>BICHU BS</t>
  </si>
  <si>
    <t>DEVARAG P S</t>
  </si>
  <si>
    <t>GOKUL K</t>
  </si>
  <si>
    <t>GOKUL KS</t>
  </si>
  <si>
    <t>GOPUKRISHNA G</t>
  </si>
  <si>
    <t>JIBIN JOSE</t>
  </si>
  <si>
    <t>JINSON BINU</t>
  </si>
  <si>
    <t>KARTHIK P M</t>
  </si>
  <si>
    <t>KRISHNAJAN S</t>
  </si>
  <si>
    <t>MUHAMMAD AJINSHA A S</t>
  </si>
  <si>
    <t>MUHAMMAD RASHID R</t>
  </si>
  <si>
    <t>NEEHAR S</t>
  </si>
  <si>
    <t>NIBIN N JOHNS</t>
  </si>
  <si>
    <t>NIRANJAN S</t>
  </si>
  <si>
    <t>PAUL RAJ STEPHEN</t>
  </si>
  <si>
    <t>S AHAMMED JASEEL</t>
  </si>
  <si>
    <t>SANDHRA P S</t>
  </si>
  <si>
    <t>SONU M S</t>
  </si>
  <si>
    <t>SOORYA S</t>
  </si>
  <si>
    <t>SUBIN S</t>
  </si>
  <si>
    <t>VIGHNESH VINAYAK B</t>
  </si>
  <si>
    <t>YADHU RATHEESH</t>
  </si>
  <si>
    <t>Name of Student:</t>
  </si>
  <si>
    <t>Year:</t>
  </si>
  <si>
    <t>Subject</t>
  </si>
  <si>
    <t>CE Marks</t>
  </si>
  <si>
    <t>TE Marks</t>
  </si>
  <si>
    <t>Total Marks</t>
  </si>
  <si>
    <t>Individual Student Report Card</t>
  </si>
  <si>
    <t>Third year</t>
  </si>
  <si>
    <t>Total mark</t>
  </si>
  <si>
    <t>Total mark %</t>
  </si>
  <si>
    <t>Performance Status</t>
  </si>
  <si>
    <t>avg marks of the whole class</t>
  </si>
  <si>
    <t>Sum of Total Marks</t>
  </si>
  <si>
    <t>Row Labels</t>
  </si>
  <si>
    <t>Grand Total</t>
  </si>
  <si>
    <t>English CE</t>
  </si>
  <si>
    <t>English TE</t>
  </si>
  <si>
    <t>English Total</t>
  </si>
  <si>
    <t>English Grade</t>
  </si>
  <si>
    <t>Malayalam CE</t>
  </si>
  <si>
    <t>Malayalam TE</t>
  </si>
  <si>
    <t>Malayalam Total</t>
  </si>
  <si>
    <t>Malayalam Grade</t>
  </si>
  <si>
    <t>Social Science CE</t>
  </si>
  <si>
    <t>Social Science TE</t>
  </si>
  <si>
    <t>Social Science Total</t>
  </si>
  <si>
    <t>Social Science Grade</t>
  </si>
  <si>
    <t>Physics CE</t>
  </si>
  <si>
    <t>Physics TE</t>
  </si>
  <si>
    <t>Physics Total</t>
  </si>
  <si>
    <t>Physics Grade</t>
  </si>
  <si>
    <t>Chemistry CE</t>
  </si>
  <si>
    <t>Chemistry TE</t>
  </si>
  <si>
    <t>Chemistry Total</t>
  </si>
  <si>
    <t>Chemistry Grade</t>
  </si>
  <si>
    <t>Mathematics CE</t>
  </si>
  <si>
    <t>Mathematics TE</t>
  </si>
  <si>
    <t>Mathematics Total</t>
  </si>
  <si>
    <t>Mathematics Grade</t>
  </si>
  <si>
    <t>Engg.Drawing II CE</t>
  </si>
  <si>
    <t>Engg.Drawing II TE</t>
  </si>
  <si>
    <t>Engg.Drawing II Total</t>
  </si>
  <si>
    <t>Engg.Drawing II Grade</t>
  </si>
  <si>
    <t>General Engg. I CE</t>
  </si>
  <si>
    <t>General Engg. I TE</t>
  </si>
  <si>
    <t>General Engg. I Total</t>
  </si>
  <si>
    <t>General Engg. I Grade</t>
  </si>
  <si>
    <t>Workshop CE</t>
  </si>
  <si>
    <t>Workshop PE</t>
  </si>
  <si>
    <t>Workshop Total</t>
  </si>
  <si>
    <t>Workshop Grade</t>
  </si>
  <si>
    <t>Trade theory CE</t>
  </si>
  <si>
    <t>Trade theory TE</t>
  </si>
  <si>
    <t>Trade theory Total</t>
  </si>
  <si>
    <t>Trade theory Grade</t>
  </si>
  <si>
    <t>Sum of TOTAL</t>
  </si>
  <si>
    <t>Class Performance Summary – First Term 2025-26</t>
  </si>
  <si>
    <t>Class Average Score</t>
  </si>
  <si>
    <t>Top Performer</t>
  </si>
  <si>
    <t>Name</t>
  </si>
  <si>
    <t>Marks</t>
  </si>
  <si>
    <t>Lowest Performer</t>
  </si>
  <si>
    <t xml:space="preserve">Pass </t>
  </si>
  <si>
    <t>Fail</t>
  </si>
  <si>
    <t>Result</t>
  </si>
  <si>
    <t>Pass vs Fail by Subject</t>
  </si>
  <si>
    <t>Pass–Fail Overview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</si>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</sst>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0" x14ac:knownFonts="1">
    <font>
      <sz val="10"/>
      <color rgb="FF000000"/>
      <name val="Arial"/>
      <scheme val="minor"/>
    </font>
    <font>
      <sz val="10"/>
      <color theme="1"/>
      <name val="Arial Narrow"/>
    </font>
    <font>
      <sz val="22"/>
      <color rgb="FF000000"/>
      <name val="Arial"/>
    </font>
    <font>
      <b/>
      <sz val="22"/>
      <color rgb="FF1C4587"/>
      <name val="Arial"/>
    </font>
    <font>
      <b/>
      <u/>
      <sz val="18"/>
      <color rgb="FFEA4335"/>
      <name val="Arial"/>
    </font>
    <font>
      <b/>
      <sz val="18"/>
      <color rgb="FF000000"/>
      <name val="Arial"/>
    </font>
    <font>
      <b/>
      <sz val="11"/>
      <color theme="1"/>
      <name val="Arial Narrow"/>
    </font>
    <font>
      <sz val="10"/>
      <name val="Arial"/>
    </font>
    <font>
      <sz val="11"/>
      <color theme="1"/>
      <name val="Arial Narrow"/>
    </font>
    <font>
      <b/>
      <sz val="8"/>
      <color rgb="FF000000"/>
      <name val="Arial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scheme val="minor"/>
    </font>
    <font>
      <b/>
      <sz val="18"/>
      <color rgb="FF000000"/>
      <name val="Arial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6"/>
      <color theme="0"/>
      <name val="Arial"/>
      <family val="2"/>
      <scheme val="major"/>
    </font>
    <font>
      <sz val="10"/>
      <color theme="0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20"/>
      <color rgb="FF000000"/>
      <name val="Arial"/>
      <family val="2"/>
      <scheme val="minor"/>
    </font>
    <font>
      <b/>
      <sz val="20"/>
      <color theme="0"/>
      <name val="Arial"/>
      <family val="2"/>
      <scheme val="minor"/>
    </font>
    <font>
      <b/>
      <sz val="24"/>
      <color theme="0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auto="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7FAFF"/>
        <bgColor indexed="64"/>
      </patternFill>
    </fill>
    <fill>
      <patternFill patternType="solid">
        <fgColor rgb="FF27659D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 style="thick">
        <color auto="1"/>
      </top>
      <bottom/>
      <diagonal/>
    </border>
    <border>
      <left style="thick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theme="2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theme="4" tint="-0.499984740745262"/>
      </left>
      <right/>
      <top style="thick">
        <color auto="1"/>
      </top>
      <bottom/>
      <diagonal/>
    </border>
    <border>
      <left style="thick">
        <color theme="4" tint="-0.499984740745262"/>
      </left>
      <right/>
      <top/>
      <bottom/>
      <diagonal/>
    </border>
    <border>
      <left/>
      <right/>
      <top style="medium">
        <color theme="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theme="4" tint="0.3999755851924192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11" fillId="0" borderId="1"/>
    <xf numFmtId="9" fontId="11" fillId="0" borderId="1" applyFont="0" applyFill="0" applyBorder="0" applyAlignment="0" applyProtection="0"/>
  </cellStyleXfs>
  <cellXfs count="13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/>
    </xf>
    <xf numFmtId="164" fontId="6" fillId="5" borderId="7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0" fillId="0" borderId="9" xfId="0" applyBorder="1"/>
    <xf numFmtId="0" fontId="11" fillId="0" borderId="0" xfId="0" applyFont="1"/>
    <xf numFmtId="0" fontId="0" fillId="9" borderId="11" xfId="0" applyFill="1" applyBorder="1"/>
    <xf numFmtId="0" fontId="0" fillId="10" borderId="13" xfId="0" applyFill="1" applyBorder="1" applyAlignment="1">
      <alignment vertical="center" wrapText="1"/>
    </xf>
    <xf numFmtId="0" fontId="0" fillId="10" borderId="14" xfId="0" applyFill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10" borderId="15" xfId="0" applyFill="1" applyBorder="1" applyAlignment="1">
      <alignment vertical="center" wrapText="1"/>
    </xf>
    <xf numFmtId="0" fontId="0" fillId="10" borderId="16" xfId="0" applyFill="1" applyBorder="1" applyAlignment="1">
      <alignment vertical="center" wrapText="1"/>
    </xf>
    <xf numFmtId="0" fontId="0" fillId="0" borderId="15" xfId="0" applyBorder="1"/>
    <xf numFmtId="0" fontId="0" fillId="10" borderId="15" xfId="0" applyFill="1" applyBorder="1"/>
    <xf numFmtId="0" fontId="0" fillId="10" borderId="16" xfId="0" applyFill="1" applyBorder="1"/>
    <xf numFmtId="0" fontId="0" fillId="0" borderId="16" xfId="0" applyBorder="1"/>
    <xf numFmtId="0" fontId="13" fillId="0" borderId="7" xfId="0" applyFont="1" applyBorder="1" applyAlignment="1">
      <alignment horizontal="left"/>
    </xf>
    <xf numFmtId="0" fontId="12" fillId="11" borderId="21" xfId="0" applyFont="1" applyFill="1" applyBorder="1" applyAlignment="1">
      <alignment horizontal="center" vertical="center" wrapText="1"/>
    </xf>
    <xf numFmtId="0" fontId="12" fillId="11" borderId="22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11" fillId="0" borderId="1" xfId="2"/>
    <xf numFmtId="0" fontId="11" fillId="0" borderId="1" xfId="2" applyAlignment="1">
      <alignment wrapText="1"/>
    </xf>
    <xf numFmtId="0" fontId="16" fillId="3" borderId="23" xfId="2" applyFont="1" applyFill="1" applyBorder="1" applyAlignment="1">
      <alignment horizontal="center" vertical="center" wrapText="1"/>
    </xf>
    <xf numFmtId="0" fontId="16" fillId="3" borderId="23" xfId="2" applyFont="1" applyFill="1" applyBorder="1" applyAlignment="1">
      <alignment horizontal="left" vertical="center" wrapText="1" indent="2"/>
    </xf>
    <xf numFmtId="0" fontId="16" fillId="4" borderId="23" xfId="2" applyFont="1" applyFill="1" applyBorder="1" applyAlignment="1">
      <alignment horizontal="center" vertical="center"/>
    </xf>
    <xf numFmtId="164" fontId="16" fillId="5" borderId="2" xfId="2" applyNumberFormat="1" applyFont="1" applyFill="1" applyBorder="1" applyAlignment="1">
      <alignment horizontal="center" vertical="center"/>
    </xf>
    <xf numFmtId="0" fontId="18" fillId="12" borderId="23" xfId="2" applyFont="1" applyFill="1" applyBorder="1" applyAlignment="1">
      <alignment horizontal="left"/>
    </xf>
    <xf numFmtId="0" fontId="17" fillId="12" borderId="23" xfId="2" applyFont="1" applyFill="1" applyBorder="1" applyAlignment="1">
      <alignment horizontal="center"/>
    </xf>
    <xf numFmtId="0" fontId="17" fillId="6" borderId="23" xfId="2" applyFont="1" applyFill="1" applyBorder="1" applyAlignment="1">
      <alignment horizontal="center"/>
    </xf>
    <xf numFmtId="0" fontId="16" fillId="7" borderId="23" xfId="2" applyFont="1" applyFill="1" applyBorder="1" applyAlignment="1">
      <alignment horizontal="center"/>
    </xf>
    <xf numFmtId="0" fontId="17" fillId="6" borderId="23" xfId="2" applyFont="1" applyFill="1" applyBorder="1" applyAlignment="1">
      <alignment horizontal="center" vertical="center"/>
    </xf>
    <xf numFmtId="0" fontId="16" fillId="4" borderId="23" xfId="2" applyFont="1" applyFill="1" applyBorder="1" applyAlignment="1">
      <alignment horizontal="center"/>
    </xf>
    <xf numFmtId="164" fontId="16" fillId="5" borderId="2" xfId="2" applyNumberFormat="1" applyFont="1" applyFill="1" applyBorder="1" applyAlignment="1">
      <alignment horizontal="center"/>
    </xf>
    <xf numFmtId="0" fontId="17" fillId="12" borderId="23" xfId="2" applyFont="1" applyFill="1" applyBorder="1" applyAlignment="1">
      <alignment horizontal="center" vertical="center"/>
    </xf>
    <xf numFmtId="0" fontId="18" fillId="12" borderId="3" xfId="2" applyFont="1" applyFill="1" applyBorder="1" applyAlignment="1">
      <alignment horizontal="left"/>
    </xf>
    <xf numFmtId="0" fontId="17" fillId="12" borderId="3" xfId="2" applyFont="1" applyFill="1" applyBorder="1" applyAlignment="1">
      <alignment horizontal="center" vertical="center"/>
    </xf>
    <xf numFmtId="0" fontId="17" fillId="12" borderId="3" xfId="2" applyFont="1" applyFill="1" applyBorder="1" applyAlignment="1">
      <alignment horizontal="center"/>
    </xf>
    <xf numFmtId="0" fontId="17" fillId="6" borderId="3" xfId="2" applyFont="1" applyFill="1" applyBorder="1" applyAlignment="1">
      <alignment horizontal="center"/>
    </xf>
    <xf numFmtId="0" fontId="16" fillId="7" borderId="3" xfId="2" applyFont="1" applyFill="1" applyBorder="1" applyAlignment="1">
      <alignment horizontal="center"/>
    </xf>
    <xf numFmtId="0" fontId="17" fillId="6" borderId="3" xfId="2" applyFont="1" applyFill="1" applyBorder="1" applyAlignment="1">
      <alignment horizontal="center" vertical="center"/>
    </xf>
    <xf numFmtId="0" fontId="16" fillId="4" borderId="3" xfId="2" applyFont="1" applyFill="1" applyBorder="1" applyAlignment="1">
      <alignment horizontal="center"/>
    </xf>
    <xf numFmtId="164" fontId="16" fillId="5" borderId="7" xfId="2" applyNumberFormat="1" applyFont="1" applyFill="1" applyBorder="1" applyAlignment="1">
      <alignment horizontal="center"/>
    </xf>
    <xf numFmtId="0" fontId="22" fillId="0" borderId="1" xfId="2" applyFont="1"/>
    <xf numFmtId="0" fontId="23" fillId="14" borderId="1" xfId="2" applyFont="1" applyFill="1" applyAlignment="1">
      <alignment vertical="center"/>
    </xf>
    <xf numFmtId="0" fontId="11" fillId="0" borderId="1" xfId="2" applyAlignment="1">
      <alignment horizontal="center" vertical="center"/>
    </xf>
    <xf numFmtId="9" fontId="0" fillId="0" borderId="1" xfId="3" applyFont="1"/>
    <xf numFmtId="0" fontId="23" fillId="14" borderId="38" xfId="2" applyFont="1" applyFill="1" applyBorder="1" applyAlignment="1">
      <alignment vertical="center"/>
    </xf>
    <xf numFmtId="0" fontId="19" fillId="16" borderId="1" xfId="2" applyFont="1" applyFill="1" applyAlignment="1">
      <alignment horizontal="center" vertical="center"/>
    </xf>
    <xf numFmtId="0" fontId="16" fillId="3" borderId="27" xfId="2" applyFont="1" applyFill="1" applyBorder="1" applyAlignment="1">
      <alignment horizontal="center" vertical="center"/>
    </xf>
    <xf numFmtId="0" fontId="17" fillId="2" borderId="27" xfId="2" applyFont="1" applyFill="1" applyBorder="1" applyAlignment="1">
      <alignment horizontal="center"/>
    </xf>
    <xf numFmtId="0" fontId="17" fillId="2" borderId="28" xfId="2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7" fillId="0" borderId="4" xfId="0" applyFont="1" applyBorder="1"/>
    <xf numFmtId="0" fontId="7" fillId="0" borderId="5" xfId="0" applyFont="1" applyBorder="1"/>
    <xf numFmtId="0" fontId="6" fillId="4" borderId="2" xfId="0" applyFont="1" applyFill="1" applyBorder="1" applyAlignment="1">
      <alignment horizontal="center" vertical="center"/>
    </xf>
    <xf numFmtId="0" fontId="7" fillId="0" borderId="8" xfId="0" applyFont="1" applyBorder="1"/>
    <xf numFmtId="164" fontId="6" fillId="5" borderId="2" xfId="0" applyNumberFormat="1" applyFont="1" applyFill="1" applyBorder="1" applyAlignment="1">
      <alignment horizontal="center" vertical="center"/>
    </xf>
    <xf numFmtId="0" fontId="7" fillId="0" borderId="6" xfId="0" applyFont="1" applyBorder="1"/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8" fillId="15" borderId="29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11" fillId="8" borderId="17" xfId="0" applyFont="1" applyFill="1" applyBorder="1" applyAlignment="1">
      <alignment horizontal="center"/>
    </xf>
    <xf numFmtId="0" fontId="11" fillId="8" borderId="19" xfId="0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1" fontId="0" fillId="10" borderId="12" xfId="1" applyNumberFormat="1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4" fillId="8" borderId="18" xfId="0" applyFont="1" applyFill="1" applyBorder="1" applyAlignment="1">
      <alignment horizontal="center"/>
    </xf>
    <xf numFmtId="0" fontId="19" fillId="0" borderId="24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6" fillId="13" borderId="26" xfId="2" applyFont="1" applyFill="1" applyBorder="1" applyAlignment="1">
      <alignment horizontal="center" vertical="center"/>
    </xf>
    <xf numFmtId="0" fontId="26" fillId="13" borderId="1" xfId="2" applyFont="1" applyFill="1" applyAlignment="1">
      <alignment horizontal="center" vertical="center"/>
    </xf>
    <xf numFmtId="0" fontId="25" fillId="14" borderId="1" xfId="2" applyFont="1" applyFill="1" applyAlignment="1">
      <alignment horizontal="center" vertical="center"/>
    </xf>
    <xf numFmtId="0" fontId="27" fillId="10" borderId="1" xfId="2" applyFont="1" applyFill="1" applyAlignment="1">
      <alignment horizontal="center" vertical="center"/>
    </xf>
    <xf numFmtId="0" fontId="15" fillId="10" borderId="1" xfId="2" applyFont="1" applyFill="1" applyAlignment="1">
      <alignment horizontal="center" vertical="center"/>
    </xf>
    <xf numFmtId="0" fontId="19" fillId="8" borderId="38" xfId="2" applyFont="1" applyFill="1" applyBorder="1" applyAlignment="1">
      <alignment horizontal="center" vertical="center"/>
    </xf>
    <xf numFmtId="0" fontId="19" fillId="10" borderId="38" xfId="2" applyFont="1" applyFill="1" applyBorder="1" applyAlignment="1">
      <alignment horizontal="center" vertical="center"/>
    </xf>
    <xf numFmtId="0" fontId="19" fillId="10" borderId="1" xfId="2" applyFont="1" applyFill="1" applyAlignment="1">
      <alignment horizontal="center" vertical="center"/>
    </xf>
    <xf numFmtId="0" fontId="23" fillId="14" borderId="38" xfId="2" applyFont="1" applyFill="1" applyBorder="1" applyAlignment="1">
      <alignment horizontal="center" vertical="center"/>
    </xf>
    <xf numFmtId="0" fontId="20" fillId="0" borderId="1" xfId="2" applyFont="1" applyAlignment="1">
      <alignment horizontal="center" vertical="center"/>
    </xf>
    <xf numFmtId="0" fontId="23" fillId="14" borderId="1" xfId="2" applyFont="1" applyFill="1" applyAlignment="1">
      <alignment horizontal="center" vertical="center"/>
    </xf>
    <xf numFmtId="0" fontId="24" fillId="14" borderId="1" xfId="2" applyFont="1" applyFill="1" applyAlignment="1">
      <alignment horizontal="center" vertical="center"/>
    </xf>
    <xf numFmtId="0" fontId="29" fillId="15" borderId="1" xfId="2" applyFont="1" applyFill="1" applyAlignment="1">
      <alignment horizontal="center" vertical="center"/>
    </xf>
    <xf numFmtId="0" fontId="21" fillId="14" borderId="31" xfId="2" applyFont="1" applyFill="1" applyBorder="1" applyAlignment="1">
      <alignment horizontal="center" vertical="center"/>
    </xf>
    <xf numFmtId="0" fontId="21" fillId="14" borderId="32" xfId="2" applyFont="1" applyFill="1" applyBorder="1" applyAlignment="1">
      <alignment horizontal="center" vertical="center"/>
    </xf>
    <xf numFmtId="0" fontId="21" fillId="14" borderId="34" xfId="2" applyFont="1" applyFill="1" applyBorder="1" applyAlignment="1">
      <alignment horizontal="center" vertical="center"/>
    </xf>
    <xf numFmtId="0" fontId="21" fillId="14" borderId="1" xfId="2" applyFont="1" applyFill="1" applyAlignment="1">
      <alignment horizontal="center" vertical="center"/>
    </xf>
    <xf numFmtId="0" fontId="21" fillId="14" borderId="36" xfId="2" applyFont="1" applyFill="1" applyBorder="1" applyAlignment="1">
      <alignment horizontal="center" vertical="center"/>
    </xf>
    <xf numFmtId="0" fontId="21" fillId="14" borderId="30" xfId="2" applyFont="1" applyFill="1" applyBorder="1" applyAlignment="1">
      <alignment horizontal="center" vertical="center"/>
    </xf>
    <xf numFmtId="1" fontId="15" fillId="10" borderId="32" xfId="2" applyNumberFormat="1" applyFont="1" applyFill="1" applyBorder="1" applyAlignment="1">
      <alignment horizontal="center" vertical="center"/>
    </xf>
    <xf numFmtId="1" fontId="15" fillId="10" borderId="33" xfId="2" applyNumberFormat="1" applyFont="1" applyFill="1" applyBorder="1" applyAlignment="1">
      <alignment horizontal="center" vertical="center"/>
    </xf>
    <xf numFmtId="1" fontId="15" fillId="10" borderId="1" xfId="2" applyNumberFormat="1" applyFont="1" applyFill="1" applyAlignment="1">
      <alignment horizontal="center" vertical="center"/>
    </xf>
    <xf numFmtId="1" fontId="15" fillId="10" borderId="35" xfId="2" applyNumberFormat="1" applyFont="1" applyFill="1" applyBorder="1" applyAlignment="1">
      <alignment horizontal="center" vertical="center"/>
    </xf>
    <xf numFmtId="1" fontId="15" fillId="10" borderId="30" xfId="2" applyNumberFormat="1" applyFont="1" applyFill="1" applyBorder="1" applyAlignment="1">
      <alignment horizontal="center" vertical="center"/>
    </xf>
    <xf numFmtId="1" fontId="15" fillId="10" borderId="37" xfId="2" applyNumberFormat="1" applyFont="1" applyFill="1" applyBorder="1" applyAlignment="1">
      <alignment horizontal="center" vertical="center"/>
    </xf>
    <xf numFmtId="0" fontId="15" fillId="13" borderId="1" xfId="2" applyFont="1" applyFill="1" applyAlignment="1">
      <alignment horizontal="center" vertical="center"/>
    </xf>
    <xf numFmtId="0" fontId="23" fillId="14" borderId="1" xfId="2" applyFont="1" applyFill="1" applyAlignment="1">
      <alignment horizontal="center"/>
    </xf>
    <xf numFmtId="0" fontId="0" fillId="0" borderId="0" xfId="0" applyNumberFormat="1"/>
  </cellXfs>
  <cellStyles count="4">
    <cellStyle name="Normal" xfId="0" builtinId="0"/>
    <cellStyle name="Normal 2" xfId="2" xr:uid="{1A6D3F87-66CA-434A-A1F2-B336A090E187}"/>
    <cellStyle name="Percent" xfId="1" builtinId="5"/>
    <cellStyle name="Percent 2" xfId="3" xr:uid="{7C688B44-14A3-4B86-B0F6-9BDDFFD35C37}"/>
  </cellStyles>
  <dxfs count="68">
    <dxf>
      <fill>
        <patternFill>
          <bgColor rgb="FFFA6760"/>
        </patternFill>
      </fill>
    </dxf>
    <dxf>
      <fill>
        <patternFill>
          <bgColor rgb="FFC7E6A4"/>
        </patternFill>
      </fill>
    </dxf>
    <dxf>
      <fill>
        <patternFill>
          <bgColor rgb="FFFF8B8B"/>
        </patternFill>
      </fill>
    </dxf>
    <dxf>
      <fill>
        <patternFill>
          <bgColor rgb="FFFF8B8B"/>
        </patternFill>
      </fill>
    </dxf>
    <dxf>
      <fill>
        <patternFill>
          <bgColor rgb="FFFF8B8B"/>
        </patternFill>
      </fill>
    </dxf>
    <dxf>
      <fill>
        <patternFill>
          <bgColor rgb="FFFF8B8B"/>
        </patternFill>
      </fill>
    </dxf>
    <dxf>
      <fill>
        <patternFill>
          <bgColor rgb="FFFF8B8B"/>
        </patternFill>
      </fill>
    </dxf>
    <dxf>
      <fill>
        <patternFill>
          <bgColor rgb="FFFF8B8B"/>
        </patternFill>
      </fill>
    </dxf>
    <dxf>
      <fill>
        <patternFill>
          <bgColor rgb="FFFF8B8B"/>
        </patternFill>
      </fill>
    </dxf>
    <dxf>
      <fill>
        <patternFill>
          <bgColor rgb="FFFF8B8B"/>
        </patternFill>
      </fill>
    </dxf>
    <dxf>
      <fill>
        <patternFill>
          <bgColor rgb="FFFF7D7D"/>
        </patternFill>
      </fill>
    </dxf>
    <dxf>
      <fill>
        <patternFill>
          <bgColor rgb="FF92D050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diagonalUp="0" diagonalDown="0">
        <left style="medium">
          <color auto="1"/>
        </left>
        <right/>
        <top style="medium">
          <color auto="1"/>
        </top>
        <bottom/>
        <vertical/>
        <horizontal/>
      </border>
    </dxf>
    <dxf>
      <border outline="0">
        <top style="medium">
          <color theme="0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164" formatCode="#,##0.0"/>
      <fill>
        <patternFill patternType="solid">
          <fgColor rgb="FFF4CCCC"/>
          <bgColor rgb="FFF4CCC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D9EAD3"/>
          <bgColor rgb="FFD9EAD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D9EAD3"/>
          <bgColor rgb="FFD9EAD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D9EAD3"/>
          <bgColor rgb="FFD9EAD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D9EAD3"/>
          <bgColor rgb="FFD9EAD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D9EAD3"/>
          <bgColor rgb="FFD9EAD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D9EAD3"/>
          <bgColor rgb="FFD9EAD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D9EAD3"/>
          <bgColor rgb="FFD9EAD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D9EAD3"/>
          <bgColor rgb="FFD9EAD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D9EAD3"/>
          <bgColor rgb="FFD9EAD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D9EAD3"/>
          <bgColor rgb="FFD9EAD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theme="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</border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 patternType="solid">
          <fgColor auto="1"/>
          <bgColor theme="4" tint="-0.499984740745262"/>
        </patternFill>
      </fill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>
          <fgColor theme="4" tint="0.39994506668294322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2" defaultTableStyle="TableStyleMedium2" defaultPivotStyle="PivotStyleLight16">
    <tableStyle name="Table Style 1" pivot="0" count="1" xr9:uid="{923A6D9D-957F-4E0F-A958-24D5CAC9207B}">
      <tableStyleElement type="firstRowStripe" dxfId="67"/>
    </tableStyle>
    <tableStyle name="Table Style 2" pivot="0" count="3" xr9:uid="{B82CF011-67F7-468C-A038-CB069973FEA1}">
      <tableStyleElement type="wholeTable" dxfId="66"/>
      <tableStyleElement type="headerRow" dxfId="65"/>
      <tableStyleElement type="firstRowStripe" dxfId="64"/>
    </tableStyle>
  </tableStyles>
  <colors>
    <mruColors>
      <color rgb="FFFF7D7D"/>
      <color rgb="FFFF8B8B"/>
      <color rgb="FFFFC1C1"/>
      <color rgb="FFC7E6A4"/>
      <color rgb="FFFA6760"/>
      <color rgb="FFEA76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[TechnicalSchool_DataAnalysis_Project.xlsx]Sheet3!PivotTable5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/>
              <a:t>Performance by Subject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Sheet3!$A$4:$A$14</c:f>
              <c:strCache>
                <c:ptCount val="10"/>
                <c:pt idx="0">
                  <c:v>Malayalam</c:v>
                </c:pt>
                <c:pt idx="1">
                  <c:v>Chemistry</c:v>
                </c:pt>
                <c:pt idx="2">
                  <c:v>General Engg. I</c:v>
                </c:pt>
                <c:pt idx="3">
                  <c:v>Physics</c:v>
                </c:pt>
                <c:pt idx="4">
                  <c:v>Trade theory</c:v>
                </c:pt>
                <c:pt idx="5">
                  <c:v>Engg.Drawing II</c:v>
                </c:pt>
                <c:pt idx="6">
                  <c:v>Mathematics</c:v>
                </c:pt>
                <c:pt idx="7">
                  <c:v>Social Science</c:v>
                </c:pt>
                <c:pt idx="8">
                  <c:v>English</c:v>
                </c:pt>
                <c:pt idx="9">
                  <c:v>Workshop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16</c:v>
                </c:pt>
                <c:pt idx="1">
                  <c:v>21</c:v>
                </c:pt>
                <c:pt idx="2">
                  <c:v>23</c:v>
                </c:pt>
                <c:pt idx="3">
                  <c:v>33</c:v>
                </c:pt>
                <c:pt idx="4">
                  <c:v>43</c:v>
                </c:pt>
                <c:pt idx="5">
                  <c:v>45</c:v>
                </c:pt>
                <c:pt idx="6">
                  <c:v>58</c:v>
                </c:pt>
                <c:pt idx="7">
                  <c:v>73</c:v>
                </c:pt>
                <c:pt idx="8">
                  <c:v>90</c:v>
                </c:pt>
                <c:pt idx="9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1-4D12-96AC-2FE9893CDF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91617712"/>
        <c:axId val="591617008"/>
      </c:barChart>
      <c:catAx>
        <c:axId val="591617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17008"/>
        <c:crosses val="autoZero"/>
        <c:auto val="1"/>
        <c:lblAlgn val="ctr"/>
        <c:lblOffset val="100"/>
        <c:noMultiLvlLbl val="0"/>
      </c:catAx>
      <c:valAx>
        <c:axId val="5916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1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[TechnicalSchool_DataAnalysis_Project.xlsx]top 10!PivotTable1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/>
              <a:t>Top 10 Achievers – Overall 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10'!$A$4:$A$14</c:f>
              <c:strCache>
                <c:ptCount val="10"/>
                <c:pt idx="0">
                  <c:v>SONU M S</c:v>
                </c:pt>
                <c:pt idx="1">
                  <c:v>ANJAI A</c:v>
                </c:pt>
                <c:pt idx="2">
                  <c:v>GOKUL KS</c:v>
                </c:pt>
                <c:pt idx="3">
                  <c:v>ALTHAF SHANOJ</c:v>
                </c:pt>
                <c:pt idx="4">
                  <c:v>MUHAMMAD RASHID R</c:v>
                </c:pt>
                <c:pt idx="5">
                  <c:v>ABDUL BASITH S</c:v>
                </c:pt>
                <c:pt idx="6">
                  <c:v>GOPUKRISHNA G</c:v>
                </c:pt>
                <c:pt idx="7">
                  <c:v>S AHAMMED JASEEL</c:v>
                </c:pt>
                <c:pt idx="8">
                  <c:v>SANDHRA P S</c:v>
                </c:pt>
                <c:pt idx="9">
                  <c:v>AGHOSH S</c:v>
                </c:pt>
              </c:strCache>
            </c:strRef>
          </c:cat>
          <c:val>
            <c:numRef>
              <c:f>'top 10'!$B$4:$B$14</c:f>
              <c:numCache>
                <c:formatCode>General</c:formatCode>
                <c:ptCount val="10"/>
                <c:pt idx="0">
                  <c:v>756</c:v>
                </c:pt>
                <c:pt idx="1">
                  <c:v>611</c:v>
                </c:pt>
                <c:pt idx="2">
                  <c:v>606</c:v>
                </c:pt>
                <c:pt idx="3">
                  <c:v>555</c:v>
                </c:pt>
                <c:pt idx="4">
                  <c:v>548</c:v>
                </c:pt>
                <c:pt idx="5">
                  <c:v>533</c:v>
                </c:pt>
                <c:pt idx="6">
                  <c:v>515</c:v>
                </c:pt>
                <c:pt idx="7">
                  <c:v>452</c:v>
                </c:pt>
                <c:pt idx="8">
                  <c:v>439</c:v>
                </c:pt>
                <c:pt idx="9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C-4A44-873C-77FE6B90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4496144"/>
        <c:axId val="564492272"/>
      </c:barChart>
      <c:catAx>
        <c:axId val="5644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92272"/>
        <c:crosses val="autoZero"/>
        <c:auto val="1"/>
        <c:lblAlgn val="ctr"/>
        <c:lblOffset val="100"/>
        <c:noMultiLvlLbl val="0"/>
      </c:catAx>
      <c:valAx>
        <c:axId val="5644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20000"/>
        <a:lumOff val="80000"/>
        <a:alpha val="76000"/>
      </a:schemeClr>
    </a:solidFill>
    <a:ln w="9525" cap="flat" cmpd="sng" algn="ctr">
      <a:noFill/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[TechnicalSchool_DataAnalysis_Project.xlsx]bottom 10!PivotTable2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Students Needing Improvement (Bottom 10)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'bottom 10'!$B$3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'bottom 10'!$A$4:$A$14</c:f>
              <c:strCache>
                <c:ptCount val="10"/>
                <c:pt idx="0">
                  <c:v>BICHU BS</c:v>
                </c:pt>
                <c:pt idx="1">
                  <c:v>SOORYA S</c:v>
                </c:pt>
                <c:pt idx="2">
                  <c:v>ADEELA S</c:v>
                </c:pt>
                <c:pt idx="3">
                  <c:v>BALA GANESH S</c:v>
                </c:pt>
                <c:pt idx="4">
                  <c:v>KARTHIK P M</c:v>
                </c:pt>
                <c:pt idx="5">
                  <c:v>ABHISHEK V</c:v>
                </c:pt>
                <c:pt idx="6">
                  <c:v>AHAMAD BAZAM</c:v>
                </c:pt>
                <c:pt idx="7">
                  <c:v>ANANYA PRASAD</c:v>
                </c:pt>
                <c:pt idx="8">
                  <c:v>PAUL RAJ STEPHEN</c:v>
                </c:pt>
                <c:pt idx="9">
                  <c:v>KRISHNAJAN S</c:v>
                </c:pt>
              </c:strCache>
            </c:strRef>
          </c:cat>
          <c:val>
            <c:numRef>
              <c:f>'bottom 10'!$B$4:$B$14</c:f>
              <c:numCache>
                <c:formatCode>General</c:formatCode>
                <c:ptCount val="10"/>
                <c:pt idx="0">
                  <c:v>294</c:v>
                </c:pt>
                <c:pt idx="1">
                  <c:v>284</c:v>
                </c:pt>
                <c:pt idx="2">
                  <c:v>267</c:v>
                </c:pt>
                <c:pt idx="3">
                  <c:v>266</c:v>
                </c:pt>
                <c:pt idx="4">
                  <c:v>263</c:v>
                </c:pt>
                <c:pt idx="5">
                  <c:v>248</c:v>
                </c:pt>
                <c:pt idx="6">
                  <c:v>231</c:v>
                </c:pt>
                <c:pt idx="7">
                  <c:v>218</c:v>
                </c:pt>
                <c:pt idx="8">
                  <c:v>215</c:v>
                </c:pt>
                <c:pt idx="9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B-4ED8-9585-BECA48923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6444368"/>
        <c:axId val="586440144"/>
      </c:barChart>
      <c:catAx>
        <c:axId val="5864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40144"/>
        <c:crosses val="autoZero"/>
        <c:auto val="1"/>
        <c:lblAlgn val="ctr"/>
        <c:lblOffset val="100"/>
        <c:noMultiLvlLbl val="0"/>
      </c:catAx>
      <c:valAx>
        <c:axId val="5864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4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43659</xdr:colOff>
      <xdr:row>3</xdr:row>
      <xdr:rowOff>0</xdr:rowOff>
    </xdr:from>
    <xdr:to>
      <xdr:col>11</xdr:col>
      <xdr:colOff>7939</xdr:colOff>
      <xdr:row>20</xdr:row>
      <xdr:rowOff>162718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D6434-17F8-72B9-5626-FB4C8EBB2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1</xdr:row>
      <xdr:rowOff>430035</xdr:rowOff>
    </xdr:from>
    <xdr:to>
      <xdr:col>12</xdr:col>
      <xdr:colOff>603250</xdr:colOff>
      <xdr:row>17</xdr:row>
      <xdr:rowOff>16156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4557C-D80C-CA71-CF31-09111C491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49389</xdr:colOff>
      <xdr:row>17</xdr:row>
      <xdr:rowOff>36337</xdr:rowOff>
    </xdr:from>
    <xdr:to>
      <xdr:col>12</xdr:col>
      <xdr:colOff>599723</xdr:colOff>
      <xdr:row>30</xdr:row>
      <xdr:rowOff>148167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34FD537-E9A5-8D2F-DD63-5EDA80830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er Hamsa " refreshedDate="45921.501950347221" createdVersion="8" refreshedVersion="8" minRefreshableVersion="3" recordCount="35" xr:uid="{31DEEE37-5FC6-49A0-8799-BED807AF2D87}">
  <cacheSource type="worksheet">
    <worksheetSource name="Table2"/>
  </cacheSource>
  <cacheFields count="44">
    <cacheField name="Class No:" numFmtId="0">
      <sharedItems containsSemiMixedTypes="0" containsString="0" containsNumber="1" containsInteger="1" minValue="1" maxValue="35"/>
    </cacheField>
    <cacheField name="Name of Student" numFmtId="0">
      <sharedItems count="35">
        <s v="ABDUL BASITH S"/>
        <s v="ABHNAV A PILLAI"/>
        <s v="ABHISHEK V"/>
        <s v="ADEELA S"/>
        <s v="AGHOSH S"/>
        <s v="AHAMAD BAZAM"/>
        <s v="ALTHAF SHANOJ"/>
        <s v="AMIRA NAZREEN S"/>
        <s v="ANANYA PRASAD"/>
        <s v="ANASWARA R"/>
        <s v="ANJAI A"/>
        <s v="ARYAN ANISH"/>
        <s v="BALA GANESH S"/>
        <s v="BICHU BS"/>
        <s v="DEVARAG P S"/>
        <s v="GOKUL K"/>
        <s v="GOKUL KS"/>
        <s v="GOPUKRISHNA G"/>
        <s v="JIBIN JOSE"/>
        <s v="JINSON BINU"/>
        <s v="KARTHIK P M"/>
        <s v="KRISHNAJAN S"/>
        <s v="MUHAMMAD AJINSHA A S"/>
        <s v="MUHAMMAD RASHID R"/>
        <s v="NEEHAR S"/>
        <s v="NIBIN N JOHNS"/>
        <s v="NIRANJAN S"/>
        <s v="PAUL RAJ STEPHEN"/>
        <s v="S AHAMMED JASEEL"/>
        <s v="SANDHRA P S"/>
        <s v="SONU M S"/>
        <s v="SOORYA S"/>
        <s v="SUBIN S"/>
        <s v="VIGHNESH VINAYAK B"/>
        <s v="YADHU RATHEESH"/>
      </sharedItems>
    </cacheField>
    <cacheField name="English CE" numFmtId="0">
      <sharedItems containsSemiMixedTypes="0" containsString="0" containsNumber="1" containsInteger="1" minValue="12" maxValue="20"/>
    </cacheField>
    <cacheField name="English TE" numFmtId="0">
      <sharedItems containsSemiMixedTypes="0" containsString="0" containsNumber="1" containsInteger="1" minValue="5" maxValue="70"/>
    </cacheField>
    <cacheField name="English Total" numFmtId="0">
      <sharedItems containsSemiMixedTypes="0" containsString="0" containsNumber="1" containsInteger="1" minValue="17" maxValue="90" count="24">
        <n v="90"/>
        <n v="43"/>
        <n v="17"/>
        <n v="30"/>
        <n v="65"/>
        <n v="76"/>
        <n v="34"/>
        <n v="33"/>
        <n v="39"/>
        <n v="62"/>
        <n v="32"/>
        <n v="28"/>
        <n v="20"/>
        <n v="59"/>
        <n v="73"/>
        <n v="19"/>
        <n v="46"/>
        <n v="68"/>
        <n v="31"/>
        <n v="42"/>
        <n v="18"/>
        <n v="63"/>
        <n v="51"/>
        <n v="58"/>
      </sharedItems>
    </cacheField>
    <cacheField name="English Grade" numFmtId="0">
      <sharedItems/>
    </cacheField>
    <cacheField name="Malayalam CE" numFmtId="0">
      <sharedItems containsSemiMixedTypes="0" containsString="0" containsNumber="1" containsInteger="1" minValue="6" maxValue="10"/>
    </cacheField>
    <cacheField name="Malayalam TE" numFmtId="0">
      <sharedItems containsSemiMixedTypes="0" containsString="0" containsNumber="1" containsInteger="1" minValue="3" maxValue="35"/>
    </cacheField>
    <cacheField name="Malayalam Total" numFmtId="0">
      <sharedItems containsSemiMixedTypes="0" containsString="0" containsNumber="1" containsInteger="1" minValue="9" maxValue="45"/>
    </cacheField>
    <cacheField name="Malayalam Grade" numFmtId="0">
      <sharedItems/>
    </cacheField>
    <cacheField name="Social Science CE" numFmtId="0">
      <sharedItems containsSemiMixedTypes="0" containsString="0" containsNumber="1" containsInteger="1" minValue="14" maxValue="20"/>
    </cacheField>
    <cacheField name="Social Science TE" numFmtId="0">
      <sharedItems containsSemiMixedTypes="0" containsString="0" containsNumber="1" containsInteger="1" minValue="3" maxValue="78"/>
    </cacheField>
    <cacheField name="Social Science Total" numFmtId="0">
      <sharedItems containsSemiMixedTypes="0" containsString="0" containsNumber="1" containsInteger="1" minValue="17" maxValue="98"/>
    </cacheField>
    <cacheField name="Social Science Grade" numFmtId="0">
      <sharedItems/>
    </cacheField>
    <cacheField name="Physics CE" numFmtId="0">
      <sharedItems containsSemiMixedTypes="0" containsString="0" containsNumber="1" containsInteger="1" minValue="8" maxValue="10"/>
    </cacheField>
    <cacheField name="Physics TE" numFmtId="0">
      <sharedItems containsSemiMixedTypes="0" containsString="0" containsNumber="1" containsInteger="1" minValue="3" maxValue="39"/>
    </cacheField>
    <cacheField name="Physics Total" numFmtId="0">
      <sharedItems containsSemiMixedTypes="0" containsString="0" containsNumber="1" containsInteger="1" minValue="11" maxValue="49"/>
    </cacheField>
    <cacheField name="Physics Grade" numFmtId="0">
      <sharedItems/>
    </cacheField>
    <cacheField name="Chemistry CE" numFmtId="0">
      <sharedItems containsSemiMixedTypes="0" containsString="0" containsNumber="1" containsInteger="1" minValue="8" maxValue="10"/>
    </cacheField>
    <cacheField name="Chemistry TE" numFmtId="0">
      <sharedItems containsSemiMixedTypes="0" containsString="0" containsNumber="1" containsInteger="1" minValue="1" maxValue="37"/>
    </cacheField>
    <cacheField name="Chemistry Total" numFmtId="0">
      <sharedItems containsSemiMixedTypes="0" containsString="0" containsNumber="1" containsInteger="1" minValue="9" maxValue="47"/>
    </cacheField>
    <cacheField name="Chemistry Grade" numFmtId="0">
      <sharedItems/>
    </cacheField>
    <cacheField name="Mathematics CE" numFmtId="0">
      <sharedItems containsSemiMixedTypes="0" containsString="0" containsNumber="1" containsInteger="1" minValue="14" maxValue="20"/>
    </cacheField>
    <cacheField name="Mathematics TE" numFmtId="0">
      <sharedItems containsSemiMixedTypes="0" containsString="0" containsNumber="1" containsInteger="1" minValue="3" maxValue="73"/>
    </cacheField>
    <cacheField name="Mathematics Total" numFmtId="0">
      <sharedItems containsSemiMixedTypes="0" containsString="0" containsNumber="1" containsInteger="1" minValue="17" maxValue="93"/>
    </cacheField>
    <cacheField name="Mathematics Grade" numFmtId="0">
      <sharedItems/>
    </cacheField>
    <cacheField name="Engg.Drawing II CE" numFmtId="0">
      <sharedItems containsSemiMixedTypes="0" containsString="0" containsNumber="1" containsInteger="1" minValue="5" maxValue="19"/>
    </cacheField>
    <cacheField name="Engg.Drawing II TE" numFmtId="0">
      <sharedItems containsSemiMixedTypes="0" containsString="0" containsNumber="1" containsInteger="1" minValue="9" maxValue="74"/>
    </cacheField>
    <cacheField name="Engg.Drawing II Total" numFmtId="0">
      <sharedItems containsSemiMixedTypes="0" containsString="0" containsNumber="1" containsInteger="1" minValue="14" maxValue="93"/>
    </cacheField>
    <cacheField name="Engg.Drawing II Grade" numFmtId="0">
      <sharedItems/>
    </cacheField>
    <cacheField name="General Engg. I CE" numFmtId="0">
      <sharedItems containsSemiMixedTypes="0" containsString="0" containsNumber="1" containsInteger="1" minValue="4" maxValue="15"/>
    </cacheField>
    <cacheField name="General Engg. I TE" numFmtId="0">
      <sharedItems containsSemiMixedTypes="0" containsString="0" containsNumber="1" containsInteger="1" minValue="6" maxValue="40"/>
    </cacheField>
    <cacheField name="General Engg. I Total" numFmtId="0">
      <sharedItems containsSemiMixedTypes="0" containsString="0" containsNumber="1" containsInteger="1" minValue="10" maxValue="49"/>
    </cacheField>
    <cacheField name="General Engg. I Grade" numFmtId="0">
      <sharedItems/>
    </cacheField>
    <cacheField name="Workshop CE" numFmtId="0">
      <sharedItems containsSemiMixedTypes="0" containsString="0" containsNumber="1" containsInteger="1" minValue="17" maxValue="48"/>
    </cacheField>
    <cacheField name="Workshop PE" numFmtId="0">
      <sharedItems containsSemiMixedTypes="0" containsString="0" containsNumber="1" containsInteger="1" minValue="20" maxValue="94"/>
    </cacheField>
    <cacheField name="Workshop Total" numFmtId="0">
      <sharedItems containsSemiMixedTypes="0" containsString="0" containsNumber="1" containsInteger="1" minValue="60" maxValue="142"/>
    </cacheField>
    <cacheField name="Workshop Grade" numFmtId="0">
      <sharedItems/>
    </cacheField>
    <cacheField name="Trade theory CE" numFmtId="0">
      <sharedItems containsSemiMixedTypes="0" containsString="0" containsNumber="1" containsInteger="1" minValue="3" maxValue="10"/>
    </cacheField>
    <cacheField name="Trade theory TE" numFmtId="0">
      <sharedItems containsSemiMixedTypes="0" containsString="0" containsNumber="1" containsInteger="1" minValue="3" maxValue="40"/>
    </cacheField>
    <cacheField name="Trade theory Total" numFmtId="0">
      <sharedItems containsSemiMixedTypes="0" containsString="0" containsNumber="1" containsInteger="1" minValue="7" maxValue="50"/>
    </cacheField>
    <cacheField name="Trade theory Grade" numFmtId="0">
      <sharedItems/>
    </cacheField>
    <cacheField name="TOTAL" numFmtId="0">
      <sharedItems containsSemiMixedTypes="0" containsString="0" containsNumber="1" containsInteger="1" minValue="213" maxValue="756"/>
    </cacheField>
    <cacheField name="%" numFmtId="164">
      <sharedItems containsSemiMixedTypes="0" containsString="0" containsNumber="1" minValue="26.625" maxValue="94.5"/>
    </cacheField>
  </cacheFields>
  <extLst>
    <ext xmlns:x14="http://schemas.microsoft.com/office/spreadsheetml/2009/9/main" uri="{725AE2AE-9491-48be-B2B4-4EB974FC3084}">
      <x14:pivotCacheDefinition pivotCacheId="174826939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er Hamsa " refreshedDate="45921.544411689814" createdVersion="8" refreshedVersion="8" minRefreshableVersion="3" recordCount="35" xr:uid="{412BCB3D-606B-4572-B907-711459C8F65F}">
  <cacheSource type="worksheet">
    <worksheetSource name="Table3"/>
  </cacheSource>
  <cacheFields count="45">
    <cacheField name="Class No:" numFmtId="0">
      <sharedItems containsSemiMixedTypes="0" containsString="0" containsNumber="1" containsInteger="1" minValue="1" maxValue="35"/>
    </cacheField>
    <cacheField name="Name of Student" numFmtId="0">
      <sharedItems count="35">
        <s v="ABDUL BASITH S"/>
        <s v="ABHNAV A PILLAI"/>
        <s v="ABHISHEK V"/>
        <s v="ADEELA S"/>
        <s v="AGHOSH S"/>
        <s v="AHAMAD BAZAM"/>
        <s v="ALTHAF SHANOJ"/>
        <s v="AMIRA NAZREEN S"/>
        <s v="ANANYA PRASAD"/>
        <s v="ANASWARA R"/>
        <s v="ANJAI A"/>
        <s v="ARYAN ANISH"/>
        <s v="BALA GANESH S"/>
        <s v="BICHU BS"/>
        <s v="DEVARAG P S"/>
        <s v="GOKUL K"/>
        <s v="GOKUL KS"/>
        <s v="GOPUKRISHNA G"/>
        <s v="JIBIN JOSE"/>
        <s v="JINSON BINU"/>
        <s v="KARTHIK P M"/>
        <s v="KRISHNAJAN S"/>
        <s v="MUHAMMAD AJINSHA A S"/>
        <s v="MUHAMMAD RASHID R"/>
        <s v="NEEHAR S"/>
        <s v="NIBIN N JOHNS"/>
        <s v="NIRANJAN S"/>
        <s v="PAUL RAJ STEPHEN"/>
        <s v="S AHAMMED JASEEL"/>
        <s v="SANDHRA P S"/>
        <s v="SONU M S"/>
        <s v="SOORYA S"/>
        <s v="SUBIN S"/>
        <s v="VIGHNESH VINAYAK B"/>
        <s v="YADHU RATHEESH"/>
      </sharedItems>
    </cacheField>
    <cacheField name="English CE" numFmtId="0">
      <sharedItems containsSemiMixedTypes="0" containsString="0" containsNumber="1" containsInteger="1" minValue="12" maxValue="20"/>
    </cacheField>
    <cacheField name="English TE" numFmtId="0">
      <sharedItems containsSemiMixedTypes="0" containsString="0" containsNumber="1" containsInteger="1" minValue="5" maxValue="70"/>
    </cacheField>
    <cacheField name="English Total" numFmtId="0">
      <sharedItems containsSemiMixedTypes="0" containsString="0" containsNumber="1" containsInteger="1" minValue="17" maxValue="90"/>
    </cacheField>
    <cacheField name="English Grade" numFmtId="0">
      <sharedItems/>
    </cacheField>
    <cacheField name="Malayalam CE" numFmtId="0">
      <sharedItems containsSemiMixedTypes="0" containsString="0" containsNumber="1" containsInteger="1" minValue="6" maxValue="10"/>
    </cacheField>
    <cacheField name="Malayalam TE" numFmtId="0">
      <sharedItems containsSemiMixedTypes="0" containsString="0" containsNumber="1" containsInteger="1" minValue="3" maxValue="35"/>
    </cacheField>
    <cacheField name="Malayalam Total" numFmtId="0">
      <sharedItems containsSemiMixedTypes="0" containsString="0" containsNumber="1" containsInteger="1" minValue="9" maxValue="45"/>
    </cacheField>
    <cacheField name="Malayalam Grade" numFmtId="0">
      <sharedItems/>
    </cacheField>
    <cacheField name="Social Science CE" numFmtId="0">
      <sharedItems containsSemiMixedTypes="0" containsString="0" containsNumber="1" containsInteger="1" minValue="14" maxValue="20"/>
    </cacheField>
    <cacheField name="Social Science TE" numFmtId="0">
      <sharedItems containsSemiMixedTypes="0" containsString="0" containsNumber="1" containsInteger="1" minValue="3" maxValue="78"/>
    </cacheField>
    <cacheField name="Social Science Total" numFmtId="0">
      <sharedItems containsSemiMixedTypes="0" containsString="0" containsNumber="1" containsInteger="1" minValue="17" maxValue="98"/>
    </cacheField>
    <cacheField name="Social Science Grade" numFmtId="0">
      <sharedItems/>
    </cacheField>
    <cacheField name="Physics CE" numFmtId="0">
      <sharedItems containsSemiMixedTypes="0" containsString="0" containsNumber="1" containsInteger="1" minValue="8" maxValue="10"/>
    </cacheField>
    <cacheField name="Physics TE" numFmtId="0">
      <sharedItems containsSemiMixedTypes="0" containsString="0" containsNumber="1" containsInteger="1" minValue="3" maxValue="39"/>
    </cacheField>
    <cacheField name="Physics Total" numFmtId="0">
      <sharedItems containsSemiMixedTypes="0" containsString="0" containsNumber="1" containsInteger="1" minValue="11" maxValue="49"/>
    </cacheField>
    <cacheField name="Physics Grade" numFmtId="0">
      <sharedItems/>
    </cacheField>
    <cacheField name="Chemistry CE" numFmtId="0">
      <sharedItems containsSemiMixedTypes="0" containsString="0" containsNumber="1" containsInteger="1" minValue="8" maxValue="10"/>
    </cacheField>
    <cacheField name="Chemistry TE" numFmtId="0">
      <sharedItems containsSemiMixedTypes="0" containsString="0" containsNumber="1" containsInteger="1" minValue="1" maxValue="37"/>
    </cacheField>
    <cacheField name="Chemistry Total" numFmtId="0">
      <sharedItems containsSemiMixedTypes="0" containsString="0" containsNumber="1" containsInteger="1" minValue="9" maxValue="47"/>
    </cacheField>
    <cacheField name="Chemistry Grade" numFmtId="0">
      <sharedItems/>
    </cacheField>
    <cacheField name="Mathematics CE" numFmtId="0">
      <sharedItems containsSemiMixedTypes="0" containsString="0" containsNumber="1" containsInteger="1" minValue="14" maxValue="20"/>
    </cacheField>
    <cacheField name="Mathematics TE" numFmtId="0">
      <sharedItems containsSemiMixedTypes="0" containsString="0" containsNumber="1" containsInteger="1" minValue="3" maxValue="73"/>
    </cacheField>
    <cacheField name="Mathematics Total" numFmtId="0">
      <sharedItems containsSemiMixedTypes="0" containsString="0" containsNumber="1" containsInteger="1" minValue="17" maxValue="93"/>
    </cacheField>
    <cacheField name="Mathematics Grade" numFmtId="0">
      <sharedItems/>
    </cacheField>
    <cacheField name="Engg.Drawing II CE" numFmtId="0">
      <sharedItems containsSemiMixedTypes="0" containsString="0" containsNumber="1" containsInteger="1" minValue="5" maxValue="19"/>
    </cacheField>
    <cacheField name="Engg.Drawing II TE" numFmtId="0">
      <sharedItems containsSemiMixedTypes="0" containsString="0" containsNumber="1" containsInteger="1" minValue="9" maxValue="74"/>
    </cacheField>
    <cacheField name="Engg.Drawing II Total" numFmtId="0">
      <sharedItems containsSemiMixedTypes="0" containsString="0" containsNumber="1" containsInteger="1" minValue="14" maxValue="93"/>
    </cacheField>
    <cacheField name="Engg.Drawing II Grade" numFmtId="0">
      <sharedItems/>
    </cacheField>
    <cacheField name="General Engg. I CE" numFmtId="0">
      <sharedItems containsSemiMixedTypes="0" containsString="0" containsNumber="1" containsInteger="1" minValue="4" maxValue="15"/>
    </cacheField>
    <cacheField name="General Engg. I TE" numFmtId="0">
      <sharedItems containsSemiMixedTypes="0" containsString="0" containsNumber="1" containsInteger="1" minValue="6" maxValue="40"/>
    </cacheField>
    <cacheField name="General Engg. I Total" numFmtId="0">
      <sharedItems containsSemiMixedTypes="0" containsString="0" containsNumber="1" containsInteger="1" minValue="10" maxValue="49"/>
    </cacheField>
    <cacheField name="General Engg. I Grade" numFmtId="0">
      <sharedItems/>
    </cacheField>
    <cacheField name="Workshop CE" numFmtId="0">
      <sharedItems containsSemiMixedTypes="0" containsString="0" containsNumber="1" containsInteger="1" minValue="17" maxValue="48"/>
    </cacheField>
    <cacheField name="Workshop PE" numFmtId="0">
      <sharedItems containsSemiMixedTypes="0" containsString="0" containsNumber="1" containsInteger="1" minValue="20" maxValue="94"/>
    </cacheField>
    <cacheField name="Workshop Total" numFmtId="0">
      <sharedItems containsSemiMixedTypes="0" containsString="0" containsNumber="1" containsInteger="1" minValue="60" maxValue="142"/>
    </cacheField>
    <cacheField name="Workshop Grade" numFmtId="0">
      <sharedItems/>
    </cacheField>
    <cacheField name="Trade theory CE" numFmtId="0">
      <sharedItems containsSemiMixedTypes="0" containsString="0" containsNumber="1" containsInteger="1" minValue="3" maxValue="10"/>
    </cacheField>
    <cacheField name="Trade theory TE" numFmtId="0">
      <sharedItems containsSemiMixedTypes="0" containsString="0" containsNumber="1" containsInteger="1" minValue="3" maxValue="40"/>
    </cacheField>
    <cacheField name="Trade theory Total" numFmtId="0">
      <sharedItems containsSemiMixedTypes="0" containsString="0" containsNumber="1" containsInteger="1" minValue="7" maxValue="50"/>
    </cacheField>
    <cacheField name="Trade theory Grade" numFmtId="0">
      <sharedItems/>
    </cacheField>
    <cacheField name="TOTAL" numFmtId="0">
      <sharedItems containsSemiMixedTypes="0" containsString="0" containsNumber="1" containsInteger="1" minValue="213" maxValue="756"/>
    </cacheField>
    <cacheField name="%" numFmtId="164">
      <sharedItems containsSemiMixedTypes="0" containsString="0" containsNumber="1" minValue="26.625" maxValue="94.5"/>
    </cacheField>
    <cacheField name="Resul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er Hamsa " refreshedDate="45921.816589467591" createdVersion="8" refreshedVersion="8" minRefreshableVersion="3" recordCount="10" xr:uid="{B8D66F4C-0071-440B-811D-6E3944560D5D}">
  <cacheSource type="worksheet">
    <worksheetSource name="Table1"/>
  </cacheSource>
  <cacheFields count="5">
    <cacheField name="Subject" numFmtId="0">
      <sharedItems count="10">
        <s v="English"/>
        <s v="Malayalam"/>
        <s v="Social Science"/>
        <s v="Physics"/>
        <s v="Chemistry"/>
        <s v="Mathematics"/>
        <s v="Engg.Drawing II"/>
        <s v="General Engg. I"/>
        <s v="Workshop"/>
        <s v="Trade theory"/>
      </sharedItems>
    </cacheField>
    <cacheField name="CE Marks" numFmtId="0">
      <sharedItems containsSemiMixedTypes="0" containsString="0" containsNumber="1" containsInteger="1" minValue="6" maxValue="47"/>
    </cacheField>
    <cacheField name="TE Marks" numFmtId="0">
      <sharedItems containsSemiMixedTypes="0" containsString="0" containsNumber="1" containsInteger="1" minValue="13" maxValue="84"/>
    </cacheField>
    <cacheField name="Total Marks" numFmtId="0">
      <sharedItems containsSemiMixedTypes="0" containsString="0" containsNumber="1" containsInteger="1" minValue="16" maxValue="131"/>
    </cacheField>
    <cacheField name="Gr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1"/>
    <x v="0"/>
    <n v="20"/>
    <n v="70"/>
    <x v="0"/>
    <s v="A+"/>
    <n v="8"/>
    <n v="18"/>
    <n v="16"/>
    <s v="D+"/>
    <n v="19"/>
    <n v="54"/>
    <n v="73"/>
    <s v="B+"/>
    <n v="8"/>
    <n v="25"/>
    <n v="33"/>
    <s v="B"/>
    <n v="8"/>
    <n v="13"/>
    <n v="21"/>
    <s v="C"/>
    <n v="18"/>
    <n v="40"/>
    <n v="58"/>
    <s v="C+"/>
    <n v="10"/>
    <n v="35"/>
    <n v="45"/>
    <s v="C"/>
    <n v="6"/>
    <n v="17"/>
    <n v="23"/>
    <s v="C"/>
    <n v="47"/>
    <n v="84"/>
    <n v="131"/>
    <s v="A"/>
    <n v="9"/>
    <n v="34"/>
    <n v="43"/>
    <s v="A"/>
    <n v="533"/>
    <n v="66.625"/>
  </r>
  <r>
    <n v="2"/>
    <x v="1"/>
    <n v="15"/>
    <n v="28"/>
    <x v="1"/>
    <s v="C"/>
    <n v="8"/>
    <n v="16"/>
    <n v="24"/>
    <s v="C"/>
    <n v="16"/>
    <n v="24"/>
    <n v="40"/>
    <s v="C"/>
    <n v="8"/>
    <n v="13"/>
    <n v="21"/>
    <s v="C"/>
    <n v="8"/>
    <n v="6"/>
    <n v="14"/>
    <s v="D"/>
    <n v="14"/>
    <n v="6"/>
    <n v="20"/>
    <s v="D"/>
    <n v="5"/>
    <n v="15"/>
    <n v="20"/>
    <s v="D"/>
    <n v="4"/>
    <n v="11"/>
    <n v="15"/>
    <s v="D+"/>
    <n v="42"/>
    <n v="67"/>
    <n v="109"/>
    <s v="B+"/>
    <n v="8"/>
    <n v="16"/>
    <n v="24"/>
    <s v="C"/>
    <n v="330"/>
    <n v="41.25"/>
  </r>
  <r>
    <n v="3"/>
    <x v="2"/>
    <n v="12"/>
    <n v="5"/>
    <x v="2"/>
    <s v="E"/>
    <n v="7"/>
    <n v="5"/>
    <n v="12"/>
    <s v="D"/>
    <n v="14"/>
    <n v="7"/>
    <n v="21"/>
    <s v="D"/>
    <n v="8"/>
    <n v="3"/>
    <n v="11"/>
    <s v="D"/>
    <n v="8"/>
    <n v="1"/>
    <n v="9"/>
    <s v="E"/>
    <n v="14"/>
    <n v="7"/>
    <n v="21"/>
    <s v="D"/>
    <n v="10"/>
    <n v="24"/>
    <n v="34"/>
    <s v="D+"/>
    <n v="15"/>
    <n v="13"/>
    <n v="28"/>
    <s v="C+"/>
    <n v="30"/>
    <n v="47"/>
    <n v="77"/>
    <s v="C+"/>
    <n v="6"/>
    <n v="12"/>
    <n v="18"/>
    <s v="D+"/>
    <n v="248"/>
    <n v="31"/>
  </r>
  <r>
    <n v="4"/>
    <x v="3"/>
    <n v="15"/>
    <n v="15"/>
    <x v="3"/>
    <s v="D+"/>
    <n v="7"/>
    <n v="12"/>
    <n v="19"/>
    <s v="D+"/>
    <n v="15"/>
    <n v="11"/>
    <n v="26"/>
    <s v="D"/>
    <n v="8"/>
    <n v="3"/>
    <n v="11"/>
    <s v="D"/>
    <n v="8"/>
    <n v="3"/>
    <n v="11"/>
    <s v="D"/>
    <n v="14"/>
    <n v="7"/>
    <n v="21"/>
    <s v="D"/>
    <n v="9"/>
    <n v="24"/>
    <n v="33"/>
    <s v="D+"/>
    <n v="4"/>
    <n v="9"/>
    <n v="13"/>
    <s v="D"/>
    <n v="35"/>
    <n v="49"/>
    <n v="84"/>
    <s v="C+"/>
    <n v="7"/>
    <n v="12"/>
    <n v="19"/>
    <s v="D+"/>
    <n v="267"/>
    <n v="33.375"/>
  </r>
  <r>
    <n v="5"/>
    <x v="4"/>
    <n v="17"/>
    <n v="48"/>
    <x v="4"/>
    <s v="B"/>
    <n v="7"/>
    <n v="11"/>
    <n v="18"/>
    <s v="D+"/>
    <n v="17"/>
    <n v="38"/>
    <n v="55"/>
    <s v="C+"/>
    <n v="8"/>
    <n v="14"/>
    <n v="22"/>
    <s v="C"/>
    <n v="8"/>
    <n v="1"/>
    <n v="9"/>
    <s v="E"/>
    <n v="16"/>
    <n v="20"/>
    <n v="36"/>
    <s v="D+"/>
    <n v="10"/>
    <n v="29"/>
    <n v="39"/>
    <s v="D+"/>
    <n v="5"/>
    <n v="15"/>
    <n v="20"/>
    <s v="C"/>
    <n v="46"/>
    <n v="90"/>
    <n v="136"/>
    <s v="A+"/>
    <n v="10"/>
    <n v="25"/>
    <n v="35"/>
    <s v="B+"/>
    <n v="435"/>
    <n v="54.374999999999993"/>
  </r>
  <r>
    <n v="6"/>
    <x v="5"/>
    <n v="12"/>
    <n v="5"/>
    <x v="2"/>
    <s v="E"/>
    <n v="6"/>
    <n v="3"/>
    <n v="9"/>
    <s v="E"/>
    <n v="14"/>
    <n v="17"/>
    <n v="31"/>
    <s v="D+"/>
    <n v="8"/>
    <n v="12"/>
    <n v="20"/>
    <s v="C"/>
    <n v="8"/>
    <n v="3"/>
    <n v="11"/>
    <s v="D"/>
    <n v="14"/>
    <n v="5"/>
    <n v="19"/>
    <s v="E"/>
    <n v="6"/>
    <n v="13"/>
    <n v="19"/>
    <s v="E"/>
    <n v="4"/>
    <n v="9"/>
    <n v="13"/>
    <s v="D"/>
    <n v="25"/>
    <n v="50"/>
    <n v="75"/>
    <s v="C+"/>
    <n v="4"/>
    <n v="13"/>
    <n v="17"/>
    <s v="D+"/>
    <n v="231"/>
    <n v="28.875"/>
  </r>
  <r>
    <n v="7"/>
    <x v="6"/>
    <n v="18"/>
    <n v="58"/>
    <x v="5"/>
    <s v="B+"/>
    <n v="9"/>
    <n v="25"/>
    <n v="34"/>
    <s v="B"/>
    <n v="18"/>
    <n v="44"/>
    <n v="62"/>
    <s v="B"/>
    <n v="10"/>
    <n v="24"/>
    <n v="34"/>
    <s v="B"/>
    <n v="8"/>
    <n v="12"/>
    <n v="20"/>
    <s v="C"/>
    <n v="18"/>
    <n v="47"/>
    <n v="65"/>
    <s v="B"/>
    <n v="13"/>
    <n v="34"/>
    <n v="47"/>
    <s v="C"/>
    <n v="8"/>
    <n v="26"/>
    <n v="34"/>
    <s v="B"/>
    <n v="48"/>
    <n v="89"/>
    <n v="137"/>
    <s v="A+"/>
    <n v="9"/>
    <n v="37"/>
    <n v="46"/>
    <s v="A+"/>
    <n v="555"/>
    <n v="69.375"/>
  </r>
  <r>
    <n v="8"/>
    <x v="7"/>
    <n v="15"/>
    <n v="19"/>
    <x v="6"/>
    <s v="D+"/>
    <n v="8"/>
    <n v="18"/>
    <n v="26"/>
    <s v="C+"/>
    <n v="16"/>
    <n v="24"/>
    <n v="40"/>
    <s v="C"/>
    <n v="8"/>
    <n v="7"/>
    <n v="15"/>
    <s v="D+"/>
    <n v="8"/>
    <n v="3"/>
    <n v="11"/>
    <s v="D"/>
    <n v="14"/>
    <n v="7"/>
    <n v="21"/>
    <s v="D"/>
    <n v="10"/>
    <n v="24"/>
    <n v="34"/>
    <s v="D+"/>
    <n v="4"/>
    <n v="9"/>
    <n v="13"/>
    <s v="D"/>
    <n v="32"/>
    <n v="49"/>
    <n v="81"/>
    <s v="C+"/>
    <n v="6"/>
    <n v="14"/>
    <n v="20"/>
    <s v="C"/>
    <n v="295"/>
    <n v="36.875"/>
  </r>
  <r>
    <n v="9"/>
    <x v="8"/>
    <n v="15"/>
    <n v="18"/>
    <x v="7"/>
    <s v="D+"/>
    <n v="7"/>
    <n v="10"/>
    <n v="17"/>
    <s v="D+"/>
    <n v="15"/>
    <n v="6"/>
    <n v="21"/>
    <s v="D"/>
    <n v="8"/>
    <n v="3"/>
    <n v="11"/>
    <s v="D"/>
    <n v="8"/>
    <n v="1"/>
    <n v="9"/>
    <s v="E"/>
    <n v="14"/>
    <n v="8"/>
    <n v="22"/>
    <s v="D"/>
    <n v="5"/>
    <n v="16"/>
    <n v="21"/>
    <s v="D"/>
    <n v="4"/>
    <n v="7"/>
    <n v="11"/>
    <s v="D"/>
    <n v="40"/>
    <n v="20"/>
    <n v="60"/>
    <s v="C"/>
    <n v="8"/>
    <n v="5"/>
    <n v="13"/>
    <s v="D"/>
    <n v="218"/>
    <n v="27.250000000000004"/>
  </r>
  <r>
    <n v="10"/>
    <x v="9"/>
    <n v="15"/>
    <n v="24"/>
    <x v="8"/>
    <s v="D+"/>
    <n v="8"/>
    <n v="21"/>
    <n v="29"/>
    <s v="C+"/>
    <n v="15"/>
    <n v="11"/>
    <n v="26"/>
    <s v="D"/>
    <n v="8"/>
    <n v="4"/>
    <n v="12"/>
    <s v="D"/>
    <n v="8"/>
    <n v="1"/>
    <n v="9"/>
    <s v="E"/>
    <n v="15"/>
    <n v="15"/>
    <n v="30"/>
    <s v="D+"/>
    <n v="9"/>
    <n v="24"/>
    <n v="33"/>
    <s v="D+"/>
    <n v="5"/>
    <n v="13"/>
    <n v="18"/>
    <s v="D+"/>
    <n v="47"/>
    <n v="77"/>
    <n v="124"/>
    <s v="A"/>
    <n v="7"/>
    <n v="17"/>
    <n v="24"/>
    <s v="C"/>
    <n v="344"/>
    <n v="43"/>
  </r>
  <r>
    <n v="11"/>
    <x v="10"/>
    <n v="17"/>
    <n v="45"/>
    <x v="9"/>
    <s v="B"/>
    <n v="8"/>
    <n v="19"/>
    <n v="27"/>
    <s v="C+"/>
    <n v="18"/>
    <n v="48"/>
    <n v="66"/>
    <s v="B"/>
    <n v="10"/>
    <n v="32"/>
    <n v="42"/>
    <s v="A"/>
    <n v="10"/>
    <n v="29"/>
    <n v="39"/>
    <s v="B+"/>
    <n v="19"/>
    <n v="58"/>
    <n v="77"/>
    <s v="B+"/>
    <n v="17"/>
    <n v="61"/>
    <n v="78"/>
    <s v="B+"/>
    <n v="9"/>
    <n v="32"/>
    <n v="41"/>
    <s v="A"/>
    <n v="48"/>
    <n v="82"/>
    <n v="130"/>
    <s v="A"/>
    <n v="10"/>
    <n v="39"/>
    <n v="49"/>
    <s v="A+"/>
    <n v="611"/>
    <n v="76.375"/>
  </r>
  <r>
    <n v="12"/>
    <x v="11"/>
    <n v="15"/>
    <n v="17"/>
    <x v="10"/>
    <s v="D+"/>
    <n v="6"/>
    <n v="7"/>
    <n v="13"/>
    <s v="D"/>
    <n v="14"/>
    <n v="8"/>
    <n v="22"/>
    <s v="D"/>
    <n v="8"/>
    <n v="5"/>
    <n v="13"/>
    <s v="D"/>
    <n v="8"/>
    <n v="2"/>
    <n v="10"/>
    <s v="D"/>
    <n v="16"/>
    <n v="19"/>
    <n v="35"/>
    <s v="D+"/>
    <n v="12"/>
    <n v="35"/>
    <n v="47"/>
    <s v="C"/>
    <n v="4"/>
    <n v="10"/>
    <n v="14"/>
    <s v="D"/>
    <n v="42"/>
    <n v="82"/>
    <n v="124"/>
    <s v="A"/>
    <n v="9"/>
    <n v="13"/>
    <n v="22"/>
    <s v="C"/>
    <n v="332"/>
    <n v="41.5"/>
  </r>
  <r>
    <n v="13"/>
    <x v="12"/>
    <n v="15"/>
    <n v="13"/>
    <x v="11"/>
    <s v="D"/>
    <n v="6"/>
    <n v="6"/>
    <n v="12"/>
    <s v="D"/>
    <n v="14"/>
    <n v="4"/>
    <n v="18"/>
    <s v="E"/>
    <n v="8"/>
    <n v="5"/>
    <n v="13"/>
    <s v="D"/>
    <n v="8"/>
    <n v="3"/>
    <n v="11"/>
    <s v="D"/>
    <n v="14"/>
    <n v="11"/>
    <n v="25"/>
    <s v="D"/>
    <n v="5"/>
    <n v="9"/>
    <n v="14"/>
    <s v="E"/>
    <n v="4"/>
    <n v="6"/>
    <n v="10"/>
    <s v="D"/>
    <n v="40"/>
    <n v="74"/>
    <n v="114"/>
    <s v="B+"/>
    <n v="9"/>
    <n v="12"/>
    <n v="21"/>
    <s v="C"/>
    <n v="266"/>
    <n v="33.25"/>
  </r>
  <r>
    <n v="14"/>
    <x v="13"/>
    <n v="12"/>
    <n v="8"/>
    <x v="12"/>
    <s v="D"/>
    <n v="7"/>
    <n v="5"/>
    <n v="12"/>
    <s v="D"/>
    <n v="14"/>
    <n v="5"/>
    <n v="19"/>
    <s v="E"/>
    <n v="8"/>
    <n v="4"/>
    <n v="12"/>
    <s v="D"/>
    <n v="8"/>
    <n v="3"/>
    <n v="11"/>
    <s v="D"/>
    <n v="15"/>
    <n v="15"/>
    <n v="30"/>
    <s v="D+"/>
    <n v="7"/>
    <n v="26"/>
    <n v="33"/>
    <s v="D+"/>
    <n v="4"/>
    <n v="8"/>
    <n v="12"/>
    <s v="D"/>
    <n v="42"/>
    <n v="81"/>
    <n v="123"/>
    <s v="A"/>
    <n v="8"/>
    <n v="14"/>
    <n v="22"/>
    <s v="C"/>
    <n v="294"/>
    <n v="36.75"/>
  </r>
  <r>
    <n v="15"/>
    <x v="14"/>
    <n v="15"/>
    <n v="17"/>
    <x v="10"/>
    <s v="D+"/>
    <n v="6"/>
    <n v="9"/>
    <n v="15"/>
    <s v="D+"/>
    <n v="14"/>
    <n v="8"/>
    <n v="22"/>
    <s v="D"/>
    <n v="8"/>
    <n v="7"/>
    <n v="15"/>
    <s v="D+"/>
    <n v="8"/>
    <n v="9"/>
    <n v="17"/>
    <s v="D+"/>
    <n v="16"/>
    <n v="20"/>
    <n v="36"/>
    <s v="D+"/>
    <n v="9"/>
    <n v="24"/>
    <n v="33"/>
    <s v="D+"/>
    <n v="5"/>
    <n v="13"/>
    <n v="18"/>
    <s v="D+"/>
    <n v="35"/>
    <n v="58"/>
    <n v="93"/>
    <s v="B"/>
    <n v="7"/>
    <n v="13"/>
    <n v="20"/>
    <s v="C"/>
    <n v="301"/>
    <n v="37.625"/>
  </r>
  <r>
    <n v="16"/>
    <x v="15"/>
    <n v="17"/>
    <n v="42"/>
    <x v="13"/>
    <s v="C+"/>
    <n v="8"/>
    <n v="16"/>
    <n v="24"/>
    <s v="C"/>
    <n v="15"/>
    <n v="14"/>
    <n v="29"/>
    <s v="D"/>
    <n v="8"/>
    <n v="8"/>
    <n v="16"/>
    <s v="D+"/>
    <n v="8"/>
    <n v="8"/>
    <n v="16"/>
    <s v="D+"/>
    <n v="15"/>
    <n v="17"/>
    <n v="32"/>
    <s v="D+"/>
    <n v="10"/>
    <n v="27"/>
    <n v="37"/>
    <s v="D+"/>
    <n v="5"/>
    <n v="16"/>
    <n v="21"/>
    <s v="C"/>
    <n v="46"/>
    <n v="81"/>
    <n v="127"/>
    <s v="A"/>
    <n v="8"/>
    <n v="20"/>
    <n v="28"/>
    <s v="C+"/>
    <n v="389"/>
    <n v="48.625"/>
  </r>
  <r>
    <n v="17"/>
    <x v="16"/>
    <n v="18"/>
    <n v="55"/>
    <x v="14"/>
    <s v="B+"/>
    <n v="9"/>
    <n v="25"/>
    <n v="34"/>
    <s v="B"/>
    <n v="19"/>
    <n v="42"/>
    <n v="61"/>
    <s v="B"/>
    <n v="10"/>
    <n v="31"/>
    <n v="41"/>
    <s v="A"/>
    <n v="8"/>
    <n v="15"/>
    <n v="23"/>
    <s v="C"/>
    <n v="19"/>
    <n v="60"/>
    <n v="79"/>
    <s v="B+"/>
    <n v="15"/>
    <n v="45"/>
    <n v="60"/>
    <s v="B"/>
    <n v="9"/>
    <n v="38"/>
    <n v="47"/>
    <s v="A+"/>
    <n v="48"/>
    <n v="90"/>
    <n v="138"/>
    <s v="A+"/>
    <n v="10"/>
    <n v="40"/>
    <n v="50"/>
    <s v="A+"/>
    <n v="606"/>
    <n v="75.75"/>
  </r>
  <r>
    <n v="18"/>
    <x v="17"/>
    <n v="17"/>
    <n v="42"/>
    <x v="13"/>
    <s v="C+"/>
    <n v="9"/>
    <n v="26"/>
    <n v="35"/>
    <s v="B+"/>
    <n v="19"/>
    <n v="41"/>
    <n v="60"/>
    <s v="B"/>
    <n v="10"/>
    <n v="20"/>
    <n v="30"/>
    <s v="B"/>
    <n v="8"/>
    <n v="14"/>
    <n v="22"/>
    <s v="C"/>
    <n v="18"/>
    <n v="42"/>
    <n v="60"/>
    <s v="B"/>
    <n v="10"/>
    <n v="26"/>
    <n v="36"/>
    <s v="D+"/>
    <n v="7"/>
    <n v="26"/>
    <n v="33"/>
    <s v="B"/>
    <n v="48"/>
    <n v="91"/>
    <n v="139"/>
    <s v="A+"/>
    <n v="9"/>
    <n v="32"/>
    <n v="41"/>
    <s v="A"/>
    <n v="515"/>
    <n v="64.375"/>
  </r>
  <r>
    <n v="19"/>
    <x v="18"/>
    <n v="15"/>
    <n v="13"/>
    <x v="11"/>
    <s v="D"/>
    <n v="6"/>
    <n v="8"/>
    <n v="14"/>
    <s v="D"/>
    <n v="15"/>
    <n v="16"/>
    <n v="31"/>
    <s v="D+"/>
    <n v="8"/>
    <n v="7"/>
    <n v="15"/>
    <s v="D+"/>
    <n v="8"/>
    <n v="1"/>
    <n v="9"/>
    <s v="E"/>
    <n v="16"/>
    <n v="23"/>
    <n v="39"/>
    <s v="D+"/>
    <n v="7"/>
    <n v="20"/>
    <n v="27"/>
    <s v="D"/>
    <n v="4"/>
    <n v="10"/>
    <n v="14"/>
    <s v="D"/>
    <n v="45"/>
    <n v="67"/>
    <n v="112"/>
    <s v="B+"/>
    <n v="7"/>
    <n v="15"/>
    <n v="22"/>
    <s v="C"/>
    <n v="311"/>
    <n v="38.875"/>
  </r>
  <r>
    <n v="20"/>
    <x v="19"/>
    <n v="15"/>
    <n v="13"/>
    <x v="11"/>
    <s v="D"/>
    <n v="6"/>
    <n v="7"/>
    <n v="13"/>
    <s v="D"/>
    <n v="14"/>
    <n v="5"/>
    <n v="19"/>
    <s v="E"/>
    <n v="8"/>
    <n v="4"/>
    <n v="12"/>
    <s v="D"/>
    <n v="8"/>
    <n v="6"/>
    <n v="14"/>
    <s v="D"/>
    <n v="15"/>
    <n v="15"/>
    <n v="30"/>
    <s v="D+"/>
    <n v="10"/>
    <n v="28"/>
    <n v="38"/>
    <s v="D+"/>
    <n v="4"/>
    <n v="12"/>
    <n v="16"/>
    <s v="D+"/>
    <n v="43"/>
    <n v="78"/>
    <n v="121"/>
    <s v="A"/>
    <n v="9"/>
    <n v="13"/>
    <n v="22"/>
    <s v="C"/>
    <n v="313"/>
    <n v="39.125"/>
  </r>
  <r>
    <n v="21"/>
    <x v="20"/>
    <n v="12"/>
    <n v="7"/>
    <x v="15"/>
    <s v="E"/>
    <n v="6"/>
    <n v="4"/>
    <n v="10"/>
    <s v="D"/>
    <n v="14"/>
    <n v="6"/>
    <n v="20"/>
    <s v="D"/>
    <n v="8"/>
    <n v="6"/>
    <n v="14"/>
    <s v="D"/>
    <n v="8"/>
    <n v="3"/>
    <n v="11"/>
    <s v="D"/>
    <n v="14"/>
    <n v="8"/>
    <n v="22"/>
    <s v="D"/>
    <n v="7"/>
    <n v="18"/>
    <n v="25"/>
    <s v="D"/>
    <n v="4"/>
    <n v="11"/>
    <n v="15"/>
    <s v="D+"/>
    <n v="40"/>
    <n v="67"/>
    <n v="107"/>
    <s v="B+"/>
    <n v="8"/>
    <n v="12"/>
    <n v="20"/>
    <s v="C"/>
    <n v="263"/>
    <n v="32.875"/>
  </r>
  <r>
    <n v="22"/>
    <x v="21"/>
    <n v="12"/>
    <n v="5"/>
    <x v="2"/>
    <s v="E"/>
    <n v="7"/>
    <n v="6"/>
    <n v="13"/>
    <s v="D"/>
    <n v="14"/>
    <n v="3"/>
    <n v="17"/>
    <s v="E"/>
    <n v="8"/>
    <n v="5"/>
    <n v="13"/>
    <s v="D"/>
    <n v="8"/>
    <n v="3"/>
    <n v="11"/>
    <s v="D"/>
    <n v="14"/>
    <n v="3"/>
    <n v="17"/>
    <s v="E"/>
    <n v="7"/>
    <n v="18"/>
    <n v="25"/>
    <s v="D"/>
    <n v="5"/>
    <n v="13"/>
    <n v="18"/>
    <s v="D+"/>
    <n v="25"/>
    <n v="50"/>
    <n v="75"/>
    <s v="C+"/>
    <n v="4"/>
    <n v="3"/>
    <n v="7"/>
    <s v="E"/>
    <n v="213"/>
    <n v="26.625"/>
  </r>
  <r>
    <n v="23"/>
    <x v="22"/>
    <n v="16"/>
    <n v="30"/>
    <x v="16"/>
    <s v="C"/>
    <n v="7"/>
    <n v="12"/>
    <n v="19"/>
    <s v="D+"/>
    <n v="15"/>
    <n v="24"/>
    <n v="39"/>
    <s v="D+"/>
    <n v="8"/>
    <n v="12"/>
    <n v="20"/>
    <s v="C"/>
    <n v="8"/>
    <n v="5"/>
    <n v="13"/>
    <s v="D"/>
    <n v="16"/>
    <n v="19"/>
    <n v="35"/>
    <s v="D+"/>
    <n v="8"/>
    <n v="20"/>
    <n v="28"/>
    <s v="D"/>
    <n v="7"/>
    <n v="24"/>
    <n v="31"/>
    <s v="B"/>
    <n v="46"/>
    <n v="79"/>
    <n v="125"/>
    <s v="A"/>
    <n v="7"/>
    <n v="17"/>
    <n v="24"/>
    <s v="C"/>
    <n v="380"/>
    <n v="47.5"/>
  </r>
  <r>
    <n v="24"/>
    <x v="23"/>
    <n v="18"/>
    <n v="50"/>
    <x v="17"/>
    <s v="B"/>
    <n v="8"/>
    <n v="18"/>
    <n v="26"/>
    <s v="C+"/>
    <n v="18"/>
    <n v="51"/>
    <n v="69"/>
    <s v="B"/>
    <n v="10"/>
    <n v="30"/>
    <n v="40"/>
    <s v="A"/>
    <n v="9"/>
    <n v="16"/>
    <n v="25"/>
    <s v="C+"/>
    <n v="18"/>
    <n v="41"/>
    <n v="59"/>
    <s v="C+"/>
    <n v="13"/>
    <n v="32"/>
    <n v="45"/>
    <s v="C"/>
    <n v="8"/>
    <n v="28"/>
    <n v="36"/>
    <s v="B+"/>
    <n v="48"/>
    <n v="84"/>
    <n v="132"/>
    <s v="A"/>
    <n v="10"/>
    <n v="38"/>
    <n v="48"/>
    <s v="A+"/>
    <n v="548"/>
    <n v="68.5"/>
  </r>
  <r>
    <n v="25"/>
    <x v="24"/>
    <n v="15"/>
    <n v="16"/>
    <x v="18"/>
    <s v="D+"/>
    <n v="8"/>
    <n v="10"/>
    <n v="18"/>
    <s v="D+"/>
    <n v="15"/>
    <n v="12"/>
    <n v="27"/>
    <s v="D"/>
    <n v="8"/>
    <n v="9"/>
    <n v="17"/>
    <s v="D+"/>
    <n v="8"/>
    <n v="3"/>
    <n v="11"/>
    <s v="D"/>
    <n v="14"/>
    <n v="10"/>
    <n v="24"/>
    <s v="D"/>
    <n v="11"/>
    <n v="31"/>
    <n v="42"/>
    <s v="C"/>
    <n v="5"/>
    <n v="16"/>
    <n v="21"/>
    <s v="C"/>
    <n v="45"/>
    <n v="63"/>
    <n v="108"/>
    <s v="B+"/>
    <n v="9"/>
    <n v="19"/>
    <n v="28"/>
    <s v="C+"/>
    <n v="327"/>
    <n v="40.875"/>
  </r>
  <r>
    <n v="26"/>
    <x v="25"/>
    <n v="15"/>
    <n v="27"/>
    <x v="19"/>
    <s v="C"/>
    <n v="9"/>
    <n v="24"/>
    <n v="33"/>
    <s v="B"/>
    <n v="17"/>
    <n v="26"/>
    <n v="43"/>
    <s v="C"/>
    <n v="8"/>
    <n v="10"/>
    <n v="18"/>
    <s v="D+"/>
    <n v="8"/>
    <n v="4"/>
    <n v="12"/>
    <s v="D"/>
    <n v="16"/>
    <n v="16"/>
    <n v="32"/>
    <s v="D+"/>
    <n v="10"/>
    <n v="30"/>
    <n v="40"/>
    <s v="C"/>
    <n v="7"/>
    <n v="21"/>
    <n v="28"/>
    <s v="C+"/>
    <n v="48"/>
    <n v="87"/>
    <n v="135"/>
    <s v="A+"/>
    <n v="8"/>
    <n v="30"/>
    <n v="38"/>
    <s v="B+"/>
    <n v="421"/>
    <n v="52.625"/>
  </r>
  <r>
    <n v="27"/>
    <x v="26"/>
    <n v="15"/>
    <n v="24"/>
    <x v="8"/>
    <s v="D+"/>
    <n v="8"/>
    <n v="16"/>
    <n v="24"/>
    <s v="C"/>
    <n v="17"/>
    <n v="24"/>
    <n v="41"/>
    <s v="C"/>
    <n v="8"/>
    <n v="12"/>
    <n v="20"/>
    <s v="C"/>
    <n v="8"/>
    <n v="4"/>
    <n v="12"/>
    <s v="D"/>
    <n v="16"/>
    <n v="24"/>
    <n v="40"/>
    <s v="C"/>
    <n v="13"/>
    <n v="40"/>
    <n v="53"/>
    <s v="C+"/>
    <n v="7"/>
    <n v="24"/>
    <n v="31"/>
    <s v="B"/>
    <n v="45"/>
    <n v="74"/>
    <n v="119"/>
    <s v="B+"/>
    <n v="7"/>
    <n v="26"/>
    <n v="33"/>
    <s v="B"/>
    <n v="412"/>
    <n v="51.5"/>
  </r>
  <r>
    <n v="28"/>
    <x v="27"/>
    <n v="12"/>
    <n v="6"/>
    <x v="20"/>
    <s v="E"/>
    <n v="7"/>
    <n v="6"/>
    <n v="13"/>
    <s v="D"/>
    <n v="14"/>
    <n v="8"/>
    <n v="22"/>
    <s v="D"/>
    <n v="8"/>
    <n v="4"/>
    <n v="12"/>
    <s v="D"/>
    <n v="8"/>
    <n v="1"/>
    <n v="9"/>
    <s v="E"/>
    <n v="14"/>
    <n v="5"/>
    <n v="19"/>
    <s v="E"/>
    <n v="9"/>
    <n v="24"/>
    <n v="33"/>
    <s v="D+"/>
    <n v="4"/>
    <n v="11"/>
    <n v="15"/>
    <s v="D+"/>
    <n v="17"/>
    <n v="43"/>
    <n v="60"/>
    <s v="C"/>
    <n v="3"/>
    <n v="11"/>
    <n v="14"/>
    <s v="D"/>
    <n v="215"/>
    <n v="26.875"/>
  </r>
  <r>
    <n v="29"/>
    <x v="28"/>
    <n v="17"/>
    <n v="46"/>
    <x v="21"/>
    <s v="B"/>
    <n v="7"/>
    <n v="13"/>
    <n v="20"/>
    <s v="C"/>
    <n v="18"/>
    <n v="46"/>
    <n v="64"/>
    <s v="B"/>
    <n v="9"/>
    <n v="16"/>
    <n v="25"/>
    <s v="C+"/>
    <n v="8"/>
    <n v="6"/>
    <n v="14"/>
    <s v="D"/>
    <n v="16"/>
    <n v="22"/>
    <n v="38"/>
    <s v="D+"/>
    <n v="11"/>
    <n v="26"/>
    <n v="37"/>
    <s v="D+"/>
    <n v="7"/>
    <n v="21"/>
    <n v="28"/>
    <s v="C+"/>
    <n v="46"/>
    <n v="84"/>
    <n v="130"/>
    <s v="A"/>
    <n v="10"/>
    <n v="23"/>
    <n v="33"/>
    <s v="B"/>
    <n v="452"/>
    <n v="56.499999999999993"/>
  </r>
  <r>
    <n v="30"/>
    <x v="29"/>
    <n v="16"/>
    <n v="35"/>
    <x v="22"/>
    <s v="C+"/>
    <n v="9"/>
    <n v="25"/>
    <n v="34"/>
    <s v="B"/>
    <n v="17"/>
    <n v="25"/>
    <n v="42"/>
    <s v="C"/>
    <n v="9"/>
    <n v="18"/>
    <n v="27"/>
    <s v="C+"/>
    <n v="8"/>
    <n v="14"/>
    <n v="22"/>
    <s v="C"/>
    <n v="16"/>
    <n v="15"/>
    <n v="31"/>
    <s v="D+"/>
    <n v="10"/>
    <n v="31"/>
    <n v="41"/>
    <s v="C"/>
    <n v="7"/>
    <n v="22"/>
    <n v="29"/>
    <s v="C+"/>
    <n v="47"/>
    <n v="77"/>
    <n v="124"/>
    <s v="A"/>
    <n v="8"/>
    <n v="30"/>
    <n v="38"/>
    <s v="B+"/>
    <n v="439"/>
    <n v="54.874999999999993"/>
  </r>
  <r>
    <n v="31"/>
    <x v="30"/>
    <n v="20"/>
    <n v="70"/>
    <x v="0"/>
    <s v="A+"/>
    <n v="10"/>
    <n v="35"/>
    <n v="45"/>
    <s v="A+"/>
    <n v="20"/>
    <n v="78"/>
    <n v="98"/>
    <s v="A+"/>
    <n v="10"/>
    <n v="39"/>
    <n v="49"/>
    <s v="A+"/>
    <n v="10"/>
    <n v="37"/>
    <n v="47"/>
    <s v="A+"/>
    <n v="20"/>
    <n v="73"/>
    <n v="93"/>
    <s v="A+"/>
    <n v="19"/>
    <n v="74"/>
    <n v="93"/>
    <s v="A+"/>
    <n v="9"/>
    <n v="40"/>
    <n v="49"/>
    <s v="A+"/>
    <n v="48"/>
    <n v="94"/>
    <n v="142"/>
    <s v="A+"/>
    <n v="10"/>
    <n v="40"/>
    <n v="50"/>
    <s v="A+"/>
    <n v="756"/>
    <n v="94.5"/>
  </r>
  <r>
    <n v="32"/>
    <x v="31"/>
    <n v="15"/>
    <n v="18"/>
    <x v="7"/>
    <s v="D+"/>
    <n v="6"/>
    <n v="4"/>
    <n v="10"/>
    <s v="D"/>
    <n v="14"/>
    <n v="15"/>
    <n v="29"/>
    <s v="D"/>
    <n v="8"/>
    <n v="3"/>
    <n v="11"/>
    <s v="D"/>
    <n v="8"/>
    <n v="2"/>
    <n v="10"/>
    <s v="D"/>
    <n v="14"/>
    <n v="5"/>
    <n v="19"/>
    <s v="E"/>
    <n v="8"/>
    <n v="17"/>
    <n v="25"/>
    <s v="D"/>
    <n v="4"/>
    <n v="7"/>
    <n v="11"/>
    <s v="D"/>
    <n v="40"/>
    <n v="74"/>
    <n v="114"/>
    <s v="B+"/>
    <n v="9"/>
    <n v="13"/>
    <n v="22"/>
    <s v="C"/>
    <n v="284"/>
    <n v="35.5"/>
  </r>
  <r>
    <n v="33"/>
    <x v="32"/>
    <n v="17"/>
    <n v="41"/>
    <x v="23"/>
    <s v="C+"/>
    <n v="9"/>
    <n v="28"/>
    <n v="37"/>
    <s v="B+"/>
    <n v="16"/>
    <n v="30"/>
    <n v="46"/>
    <s v="C"/>
    <n v="8"/>
    <n v="6"/>
    <n v="14"/>
    <s v="D"/>
    <n v="8"/>
    <n v="4"/>
    <n v="12"/>
    <s v="D"/>
    <n v="16"/>
    <n v="17"/>
    <n v="33"/>
    <s v="D+"/>
    <n v="10"/>
    <n v="28"/>
    <n v="38"/>
    <s v="D+"/>
    <n v="8"/>
    <n v="29"/>
    <n v="37"/>
    <s v="B+"/>
    <n v="25"/>
    <n v="50"/>
    <n v="75"/>
    <s v="C+"/>
    <n v="5"/>
    <n v="22"/>
    <n v="27"/>
    <s v="C+"/>
    <n v="377"/>
    <n v="47.125"/>
  </r>
  <r>
    <n v="34"/>
    <x v="33"/>
    <n v="15"/>
    <n v="19"/>
    <x v="6"/>
    <s v="D+"/>
    <n v="6"/>
    <n v="7"/>
    <n v="13"/>
    <s v="D"/>
    <n v="14"/>
    <n v="4"/>
    <n v="18"/>
    <s v="E"/>
    <n v="8"/>
    <n v="5"/>
    <n v="13"/>
    <s v="D"/>
    <n v="8"/>
    <n v="2"/>
    <n v="10"/>
    <s v="D"/>
    <n v="15"/>
    <n v="15"/>
    <n v="30"/>
    <s v="D+"/>
    <n v="10"/>
    <n v="24"/>
    <n v="34"/>
    <s v="D+"/>
    <n v="4"/>
    <n v="9"/>
    <n v="13"/>
    <s v="D"/>
    <n v="41"/>
    <n v="78"/>
    <n v="119"/>
    <s v="B+"/>
    <n v="9"/>
    <n v="13"/>
    <n v="22"/>
    <s v="C"/>
    <n v="306"/>
    <n v="38.25"/>
  </r>
  <r>
    <n v="35"/>
    <x v="34"/>
    <n v="15"/>
    <n v="18"/>
    <x v="7"/>
    <s v="D+"/>
    <n v="7"/>
    <n v="13"/>
    <n v="20"/>
    <s v="C"/>
    <n v="15"/>
    <n v="12"/>
    <n v="27"/>
    <s v="D"/>
    <n v="8"/>
    <n v="5"/>
    <n v="13"/>
    <s v="D"/>
    <n v="8"/>
    <n v="2"/>
    <n v="10"/>
    <s v="D"/>
    <n v="15"/>
    <n v="15"/>
    <n v="30"/>
    <s v="D+"/>
    <n v="7"/>
    <n v="18"/>
    <n v="25"/>
    <s v="D"/>
    <n v="4"/>
    <n v="10"/>
    <n v="14"/>
    <s v="D"/>
    <n v="46"/>
    <n v="75"/>
    <n v="121"/>
    <s v="A"/>
    <n v="7"/>
    <n v="13"/>
    <n v="20"/>
    <s v="C"/>
    <n v="313"/>
    <n v="39.1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1"/>
    <x v="0"/>
    <n v="20"/>
    <n v="70"/>
    <n v="90"/>
    <s v="A+"/>
    <n v="8"/>
    <n v="18"/>
    <n v="16"/>
    <s v="D+"/>
    <n v="19"/>
    <n v="54"/>
    <n v="73"/>
    <s v="B+"/>
    <n v="8"/>
    <n v="25"/>
    <n v="33"/>
    <s v="B"/>
    <n v="8"/>
    <n v="13"/>
    <n v="21"/>
    <s v="C"/>
    <n v="18"/>
    <n v="40"/>
    <n v="58"/>
    <s v="C+"/>
    <n v="10"/>
    <n v="35"/>
    <n v="45"/>
    <s v="C"/>
    <n v="6"/>
    <n v="17"/>
    <n v="23"/>
    <s v="C"/>
    <n v="47"/>
    <n v="84"/>
    <n v="131"/>
    <s v="A"/>
    <n v="9"/>
    <n v="34"/>
    <n v="43"/>
    <s v="A"/>
    <n v="533"/>
    <n v="66.625"/>
    <s v="Pass"/>
  </r>
  <r>
    <n v="2"/>
    <x v="1"/>
    <n v="15"/>
    <n v="28"/>
    <n v="43"/>
    <s v="C"/>
    <n v="8"/>
    <n v="16"/>
    <n v="24"/>
    <s v="C"/>
    <n v="16"/>
    <n v="24"/>
    <n v="40"/>
    <s v="C"/>
    <n v="8"/>
    <n v="13"/>
    <n v="21"/>
    <s v="C"/>
    <n v="8"/>
    <n v="6"/>
    <n v="14"/>
    <s v="D"/>
    <n v="14"/>
    <n v="6"/>
    <n v="20"/>
    <s v="D"/>
    <n v="5"/>
    <n v="15"/>
    <n v="20"/>
    <s v="D"/>
    <n v="4"/>
    <n v="11"/>
    <n v="15"/>
    <s v="D+"/>
    <n v="42"/>
    <n v="67"/>
    <n v="109"/>
    <s v="B+"/>
    <n v="8"/>
    <n v="16"/>
    <n v="24"/>
    <s v="C"/>
    <n v="330"/>
    <n v="41.25"/>
    <s v="Fail"/>
  </r>
  <r>
    <n v="3"/>
    <x v="2"/>
    <n v="12"/>
    <n v="5"/>
    <n v="17"/>
    <s v="E"/>
    <n v="7"/>
    <n v="5"/>
    <n v="12"/>
    <s v="D"/>
    <n v="14"/>
    <n v="7"/>
    <n v="21"/>
    <s v="D"/>
    <n v="8"/>
    <n v="3"/>
    <n v="11"/>
    <s v="D"/>
    <n v="8"/>
    <n v="1"/>
    <n v="9"/>
    <s v="E"/>
    <n v="14"/>
    <n v="7"/>
    <n v="21"/>
    <s v="D"/>
    <n v="10"/>
    <n v="24"/>
    <n v="34"/>
    <s v="D+"/>
    <n v="15"/>
    <n v="13"/>
    <n v="28"/>
    <s v="C+"/>
    <n v="30"/>
    <n v="47"/>
    <n v="77"/>
    <s v="C+"/>
    <n v="6"/>
    <n v="12"/>
    <n v="18"/>
    <s v="D+"/>
    <n v="248"/>
    <n v="31"/>
    <s v="Fail"/>
  </r>
  <r>
    <n v="4"/>
    <x v="3"/>
    <n v="15"/>
    <n v="15"/>
    <n v="30"/>
    <s v="D+"/>
    <n v="7"/>
    <n v="12"/>
    <n v="19"/>
    <s v="D+"/>
    <n v="15"/>
    <n v="11"/>
    <n v="26"/>
    <s v="D"/>
    <n v="8"/>
    <n v="3"/>
    <n v="11"/>
    <s v="D"/>
    <n v="8"/>
    <n v="3"/>
    <n v="11"/>
    <s v="D"/>
    <n v="14"/>
    <n v="7"/>
    <n v="21"/>
    <s v="D"/>
    <n v="9"/>
    <n v="24"/>
    <n v="33"/>
    <s v="D+"/>
    <n v="4"/>
    <n v="9"/>
    <n v="13"/>
    <s v="D"/>
    <n v="35"/>
    <n v="49"/>
    <n v="84"/>
    <s v="C+"/>
    <n v="7"/>
    <n v="12"/>
    <n v="19"/>
    <s v="D+"/>
    <n v="267"/>
    <n v="33.375"/>
    <s v="Fail"/>
  </r>
  <r>
    <n v="5"/>
    <x v="4"/>
    <n v="17"/>
    <n v="48"/>
    <n v="65"/>
    <s v="B"/>
    <n v="7"/>
    <n v="11"/>
    <n v="18"/>
    <s v="D+"/>
    <n v="17"/>
    <n v="38"/>
    <n v="55"/>
    <s v="C+"/>
    <n v="8"/>
    <n v="14"/>
    <n v="22"/>
    <s v="C"/>
    <n v="8"/>
    <n v="1"/>
    <n v="9"/>
    <s v="E"/>
    <n v="16"/>
    <n v="20"/>
    <n v="36"/>
    <s v="D+"/>
    <n v="10"/>
    <n v="29"/>
    <n v="39"/>
    <s v="D+"/>
    <n v="5"/>
    <n v="15"/>
    <n v="20"/>
    <s v="C"/>
    <n v="46"/>
    <n v="90"/>
    <n v="136"/>
    <s v="A+"/>
    <n v="10"/>
    <n v="25"/>
    <n v="35"/>
    <s v="B+"/>
    <n v="435"/>
    <n v="54.374999999999993"/>
    <s v="Fail"/>
  </r>
  <r>
    <n v="6"/>
    <x v="5"/>
    <n v="12"/>
    <n v="5"/>
    <n v="17"/>
    <s v="E"/>
    <n v="6"/>
    <n v="3"/>
    <n v="9"/>
    <s v="E"/>
    <n v="14"/>
    <n v="17"/>
    <n v="31"/>
    <s v="D+"/>
    <n v="8"/>
    <n v="12"/>
    <n v="20"/>
    <s v="C"/>
    <n v="8"/>
    <n v="3"/>
    <n v="11"/>
    <s v="D"/>
    <n v="14"/>
    <n v="5"/>
    <n v="19"/>
    <s v="E"/>
    <n v="6"/>
    <n v="13"/>
    <n v="19"/>
    <s v="E"/>
    <n v="4"/>
    <n v="9"/>
    <n v="13"/>
    <s v="D"/>
    <n v="25"/>
    <n v="50"/>
    <n v="75"/>
    <s v="C+"/>
    <n v="4"/>
    <n v="13"/>
    <n v="17"/>
    <s v="D+"/>
    <n v="231"/>
    <n v="28.875"/>
    <s v="Fail"/>
  </r>
  <r>
    <n v="7"/>
    <x v="6"/>
    <n v="18"/>
    <n v="58"/>
    <n v="76"/>
    <s v="B+"/>
    <n v="9"/>
    <n v="25"/>
    <n v="34"/>
    <s v="B"/>
    <n v="18"/>
    <n v="44"/>
    <n v="62"/>
    <s v="B"/>
    <n v="10"/>
    <n v="24"/>
    <n v="34"/>
    <s v="B"/>
    <n v="8"/>
    <n v="12"/>
    <n v="20"/>
    <s v="C"/>
    <n v="18"/>
    <n v="47"/>
    <n v="65"/>
    <s v="B"/>
    <n v="13"/>
    <n v="34"/>
    <n v="47"/>
    <s v="C"/>
    <n v="8"/>
    <n v="26"/>
    <n v="34"/>
    <s v="B"/>
    <n v="48"/>
    <n v="89"/>
    <n v="137"/>
    <s v="A+"/>
    <n v="9"/>
    <n v="37"/>
    <n v="46"/>
    <s v="A+"/>
    <n v="555"/>
    <n v="69.375"/>
    <s v="Pass"/>
  </r>
  <r>
    <n v="8"/>
    <x v="7"/>
    <n v="15"/>
    <n v="19"/>
    <n v="34"/>
    <s v="D+"/>
    <n v="8"/>
    <n v="18"/>
    <n v="26"/>
    <s v="C+"/>
    <n v="16"/>
    <n v="24"/>
    <n v="40"/>
    <s v="C"/>
    <n v="8"/>
    <n v="7"/>
    <n v="15"/>
    <s v="D+"/>
    <n v="8"/>
    <n v="3"/>
    <n v="11"/>
    <s v="D"/>
    <n v="14"/>
    <n v="7"/>
    <n v="21"/>
    <s v="D"/>
    <n v="10"/>
    <n v="24"/>
    <n v="34"/>
    <s v="D+"/>
    <n v="4"/>
    <n v="9"/>
    <n v="13"/>
    <s v="D"/>
    <n v="32"/>
    <n v="49"/>
    <n v="81"/>
    <s v="C+"/>
    <n v="6"/>
    <n v="14"/>
    <n v="20"/>
    <s v="C"/>
    <n v="295"/>
    <n v="36.875"/>
    <s v="Fail"/>
  </r>
  <r>
    <n v="9"/>
    <x v="8"/>
    <n v="15"/>
    <n v="18"/>
    <n v="33"/>
    <s v="D+"/>
    <n v="7"/>
    <n v="10"/>
    <n v="17"/>
    <s v="D+"/>
    <n v="15"/>
    <n v="6"/>
    <n v="21"/>
    <s v="D"/>
    <n v="8"/>
    <n v="3"/>
    <n v="11"/>
    <s v="D"/>
    <n v="8"/>
    <n v="1"/>
    <n v="9"/>
    <s v="E"/>
    <n v="14"/>
    <n v="8"/>
    <n v="22"/>
    <s v="D"/>
    <n v="5"/>
    <n v="16"/>
    <n v="21"/>
    <s v="D"/>
    <n v="4"/>
    <n v="7"/>
    <n v="11"/>
    <s v="D"/>
    <n v="40"/>
    <n v="20"/>
    <n v="60"/>
    <s v="C"/>
    <n v="8"/>
    <n v="5"/>
    <n v="13"/>
    <s v="D"/>
    <n v="218"/>
    <n v="27.250000000000004"/>
    <s v="Fail"/>
  </r>
  <r>
    <n v="10"/>
    <x v="9"/>
    <n v="15"/>
    <n v="24"/>
    <n v="39"/>
    <s v="D+"/>
    <n v="8"/>
    <n v="21"/>
    <n v="29"/>
    <s v="C+"/>
    <n v="15"/>
    <n v="11"/>
    <n v="26"/>
    <s v="D"/>
    <n v="8"/>
    <n v="4"/>
    <n v="12"/>
    <s v="D"/>
    <n v="8"/>
    <n v="1"/>
    <n v="9"/>
    <s v="E"/>
    <n v="15"/>
    <n v="15"/>
    <n v="30"/>
    <s v="D+"/>
    <n v="9"/>
    <n v="24"/>
    <n v="33"/>
    <s v="D+"/>
    <n v="5"/>
    <n v="13"/>
    <n v="18"/>
    <s v="D+"/>
    <n v="47"/>
    <n v="77"/>
    <n v="124"/>
    <s v="A"/>
    <n v="7"/>
    <n v="17"/>
    <n v="24"/>
    <s v="C"/>
    <n v="344"/>
    <n v="43"/>
    <s v="Fail"/>
  </r>
  <r>
    <n v="11"/>
    <x v="10"/>
    <n v="17"/>
    <n v="45"/>
    <n v="62"/>
    <s v="B"/>
    <n v="8"/>
    <n v="19"/>
    <n v="27"/>
    <s v="C+"/>
    <n v="18"/>
    <n v="48"/>
    <n v="66"/>
    <s v="B"/>
    <n v="10"/>
    <n v="32"/>
    <n v="42"/>
    <s v="A"/>
    <n v="10"/>
    <n v="29"/>
    <n v="39"/>
    <s v="B+"/>
    <n v="19"/>
    <n v="58"/>
    <n v="77"/>
    <s v="B+"/>
    <n v="17"/>
    <n v="61"/>
    <n v="78"/>
    <s v="B+"/>
    <n v="9"/>
    <n v="32"/>
    <n v="41"/>
    <s v="A"/>
    <n v="48"/>
    <n v="82"/>
    <n v="130"/>
    <s v="A"/>
    <n v="10"/>
    <n v="39"/>
    <n v="49"/>
    <s v="A+"/>
    <n v="611"/>
    <n v="76.375"/>
    <s v="Pass"/>
  </r>
  <r>
    <n v="12"/>
    <x v="11"/>
    <n v="15"/>
    <n v="17"/>
    <n v="32"/>
    <s v="D+"/>
    <n v="6"/>
    <n v="7"/>
    <n v="13"/>
    <s v="D"/>
    <n v="14"/>
    <n v="8"/>
    <n v="22"/>
    <s v="D"/>
    <n v="8"/>
    <n v="5"/>
    <n v="13"/>
    <s v="D"/>
    <n v="8"/>
    <n v="2"/>
    <n v="10"/>
    <s v="D"/>
    <n v="16"/>
    <n v="19"/>
    <n v="35"/>
    <s v="D+"/>
    <n v="12"/>
    <n v="35"/>
    <n v="47"/>
    <s v="C"/>
    <n v="4"/>
    <n v="10"/>
    <n v="14"/>
    <s v="D"/>
    <n v="42"/>
    <n v="82"/>
    <n v="124"/>
    <s v="A"/>
    <n v="9"/>
    <n v="13"/>
    <n v="22"/>
    <s v="C"/>
    <n v="332"/>
    <n v="41.5"/>
    <s v="Fail"/>
  </r>
  <r>
    <n v="13"/>
    <x v="12"/>
    <n v="15"/>
    <n v="13"/>
    <n v="28"/>
    <s v="D"/>
    <n v="6"/>
    <n v="6"/>
    <n v="12"/>
    <s v="D"/>
    <n v="14"/>
    <n v="4"/>
    <n v="18"/>
    <s v="E"/>
    <n v="8"/>
    <n v="5"/>
    <n v="13"/>
    <s v="D"/>
    <n v="8"/>
    <n v="3"/>
    <n v="11"/>
    <s v="D"/>
    <n v="14"/>
    <n v="11"/>
    <n v="25"/>
    <s v="D"/>
    <n v="5"/>
    <n v="9"/>
    <n v="14"/>
    <s v="E"/>
    <n v="4"/>
    <n v="6"/>
    <n v="10"/>
    <s v="D"/>
    <n v="40"/>
    <n v="74"/>
    <n v="114"/>
    <s v="B+"/>
    <n v="9"/>
    <n v="12"/>
    <n v="21"/>
    <s v="C"/>
    <n v="266"/>
    <n v="33.25"/>
    <s v="Fail"/>
  </r>
  <r>
    <n v="14"/>
    <x v="13"/>
    <n v="12"/>
    <n v="8"/>
    <n v="20"/>
    <s v="D"/>
    <n v="7"/>
    <n v="5"/>
    <n v="12"/>
    <s v="D"/>
    <n v="14"/>
    <n v="5"/>
    <n v="19"/>
    <s v="E"/>
    <n v="8"/>
    <n v="4"/>
    <n v="12"/>
    <s v="D"/>
    <n v="8"/>
    <n v="3"/>
    <n v="11"/>
    <s v="D"/>
    <n v="15"/>
    <n v="15"/>
    <n v="30"/>
    <s v="D+"/>
    <n v="7"/>
    <n v="26"/>
    <n v="33"/>
    <s v="D+"/>
    <n v="4"/>
    <n v="8"/>
    <n v="12"/>
    <s v="D"/>
    <n v="42"/>
    <n v="81"/>
    <n v="123"/>
    <s v="A"/>
    <n v="8"/>
    <n v="14"/>
    <n v="22"/>
    <s v="C"/>
    <n v="294"/>
    <n v="36.75"/>
    <s v="Fail"/>
  </r>
  <r>
    <n v="15"/>
    <x v="14"/>
    <n v="15"/>
    <n v="17"/>
    <n v="32"/>
    <s v="D+"/>
    <n v="6"/>
    <n v="9"/>
    <n v="15"/>
    <s v="D+"/>
    <n v="14"/>
    <n v="8"/>
    <n v="22"/>
    <s v="D"/>
    <n v="8"/>
    <n v="7"/>
    <n v="15"/>
    <s v="D+"/>
    <n v="8"/>
    <n v="9"/>
    <n v="17"/>
    <s v="D+"/>
    <n v="16"/>
    <n v="20"/>
    <n v="36"/>
    <s v="D+"/>
    <n v="9"/>
    <n v="24"/>
    <n v="33"/>
    <s v="D+"/>
    <n v="5"/>
    <n v="13"/>
    <n v="18"/>
    <s v="D+"/>
    <n v="35"/>
    <n v="58"/>
    <n v="93"/>
    <s v="B"/>
    <n v="7"/>
    <n v="13"/>
    <n v="20"/>
    <s v="C"/>
    <n v="301"/>
    <n v="37.625"/>
    <s v="Fail"/>
  </r>
  <r>
    <n v="16"/>
    <x v="15"/>
    <n v="17"/>
    <n v="42"/>
    <n v="59"/>
    <s v="C+"/>
    <n v="8"/>
    <n v="16"/>
    <n v="24"/>
    <s v="C"/>
    <n v="15"/>
    <n v="14"/>
    <n v="29"/>
    <s v="D"/>
    <n v="8"/>
    <n v="8"/>
    <n v="16"/>
    <s v="D+"/>
    <n v="8"/>
    <n v="8"/>
    <n v="16"/>
    <s v="D+"/>
    <n v="15"/>
    <n v="17"/>
    <n v="32"/>
    <s v="D+"/>
    <n v="10"/>
    <n v="27"/>
    <n v="37"/>
    <s v="D+"/>
    <n v="5"/>
    <n v="16"/>
    <n v="21"/>
    <s v="C"/>
    <n v="46"/>
    <n v="81"/>
    <n v="127"/>
    <s v="A"/>
    <n v="8"/>
    <n v="20"/>
    <n v="28"/>
    <s v="C+"/>
    <n v="389"/>
    <n v="48.625"/>
    <s v="Fail"/>
  </r>
  <r>
    <n v="17"/>
    <x v="16"/>
    <n v="18"/>
    <n v="55"/>
    <n v="73"/>
    <s v="B+"/>
    <n v="9"/>
    <n v="25"/>
    <n v="34"/>
    <s v="B"/>
    <n v="19"/>
    <n v="42"/>
    <n v="61"/>
    <s v="B"/>
    <n v="10"/>
    <n v="31"/>
    <n v="41"/>
    <s v="A"/>
    <n v="8"/>
    <n v="15"/>
    <n v="23"/>
    <s v="C"/>
    <n v="19"/>
    <n v="60"/>
    <n v="79"/>
    <s v="B+"/>
    <n v="15"/>
    <n v="45"/>
    <n v="60"/>
    <s v="B"/>
    <n v="9"/>
    <n v="38"/>
    <n v="47"/>
    <s v="A+"/>
    <n v="48"/>
    <n v="90"/>
    <n v="138"/>
    <s v="A+"/>
    <n v="10"/>
    <n v="40"/>
    <n v="50"/>
    <s v="A+"/>
    <n v="606"/>
    <n v="75.75"/>
    <s v="Pass"/>
  </r>
  <r>
    <n v="18"/>
    <x v="17"/>
    <n v="17"/>
    <n v="42"/>
    <n v="59"/>
    <s v="C+"/>
    <n v="9"/>
    <n v="26"/>
    <n v="35"/>
    <s v="B+"/>
    <n v="19"/>
    <n v="41"/>
    <n v="60"/>
    <s v="B"/>
    <n v="10"/>
    <n v="20"/>
    <n v="30"/>
    <s v="B"/>
    <n v="8"/>
    <n v="14"/>
    <n v="22"/>
    <s v="C"/>
    <n v="18"/>
    <n v="42"/>
    <n v="60"/>
    <s v="B"/>
    <n v="10"/>
    <n v="26"/>
    <n v="36"/>
    <s v="D+"/>
    <n v="7"/>
    <n v="26"/>
    <n v="33"/>
    <s v="B"/>
    <n v="48"/>
    <n v="91"/>
    <n v="139"/>
    <s v="A+"/>
    <n v="9"/>
    <n v="32"/>
    <n v="41"/>
    <s v="A"/>
    <n v="515"/>
    <n v="64.375"/>
    <s v="Pass"/>
  </r>
  <r>
    <n v="19"/>
    <x v="18"/>
    <n v="15"/>
    <n v="13"/>
    <n v="28"/>
    <s v="D"/>
    <n v="6"/>
    <n v="8"/>
    <n v="14"/>
    <s v="D"/>
    <n v="15"/>
    <n v="16"/>
    <n v="31"/>
    <s v="D+"/>
    <n v="8"/>
    <n v="7"/>
    <n v="15"/>
    <s v="D+"/>
    <n v="8"/>
    <n v="1"/>
    <n v="9"/>
    <s v="E"/>
    <n v="16"/>
    <n v="23"/>
    <n v="39"/>
    <s v="D+"/>
    <n v="7"/>
    <n v="20"/>
    <n v="27"/>
    <s v="D"/>
    <n v="4"/>
    <n v="10"/>
    <n v="14"/>
    <s v="D"/>
    <n v="45"/>
    <n v="67"/>
    <n v="112"/>
    <s v="B+"/>
    <n v="7"/>
    <n v="15"/>
    <n v="22"/>
    <s v="C"/>
    <n v="311"/>
    <n v="38.875"/>
    <s v="Fail"/>
  </r>
  <r>
    <n v="20"/>
    <x v="19"/>
    <n v="15"/>
    <n v="13"/>
    <n v="28"/>
    <s v="D"/>
    <n v="6"/>
    <n v="7"/>
    <n v="13"/>
    <s v="D"/>
    <n v="14"/>
    <n v="5"/>
    <n v="19"/>
    <s v="E"/>
    <n v="8"/>
    <n v="4"/>
    <n v="12"/>
    <s v="D"/>
    <n v="8"/>
    <n v="6"/>
    <n v="14"/>
    <s v="D"/>
    <n v="15"/>
    <n v="15"/>
    <n v="30"/>
    <s v="D+"/>
    <n v="10"/>
    <n v="28"/>
    <n v="38"/>
    <s v="D+"/>
    <n v="4"/>
    <n v="12"/>
    <n v="16"/>
    <s v="D+"/>
    <n v="43"/>
    <n v="78"/>
    <n v="121"/>
    <s v="A"/>
    <n v="9"/>
    <n v="13"/>
    <n v="22"/>
    <s v="C"/>
    <n v="313"/>
    <n v="39.125"/>
    <s v="Fail"/>
  </r>
  <r>
    <n v="21"/>
    <x v="20"/>
    <n v="12"/>
    <n v="7"/>
    <n v="19"/>
    <s v="E"/>
    <n v="6"/>
    <n v="4"/>
    <n v="10"/>
    <s v="D"/>
    <n v="14"/>
    <n v="6"/>
    <n v="20"/>
    <s v="D"/>
    <n v="8"/>
    <n v="6"/>
    <n v="14"/>
    <s v="D"/>
    <n v="8"/>
    <n v="3"/>
    <n v="11"/>
    <s v="D"/>
    <n v="14"/>
    <n v="8"/>
    <n v="22"/>
    <s v="D"/>
    <n v="7"/>
    <n v="18"/>
    <n v="25"/>
    <s v="D"/>
    <n v="4"/>
    <n v="11"/>
    <n v="15"/>
    <s v="D+"/>
    <n v="40"/>
    <n v="67"/>
    <n v="107"/>
    <s v="B+"/>
    <n v="8"/>
    <n v="12"/>
    <n v="20"/>
    <s v="C"/>
    <n v="263"/>
    <n v="32.875"/>
    <s v="Fail"/>
  </r>
  <r>
    <n v="22"/>
    <x v="21"/>
    <n v="12"/>
    <n v="5"/>
    <n v="17"/>
    <s v="E"/>
    <n v="7"/>
    <n v="6"/>
    <n v="13"/>
    <s v="D"/>
    <n v="14"/>
    <n v="3"/>
    <n v="17"/>
    <s v="E"/>
    <n v="8"/>
    <n v="5"/>
    <n v="13"/>
    <s v="D"/>
    <n v="8"/>
    <n v="3"/>
    <n v="11"/>
    <s v="D"/>
    <n v="14"/>
    <n v="3"/>
    <n v="17"/>
    <s v="E"/>
    <n v="7"/>
    <n v="18"/>
    <n v="25"/>
    <s v="D"/>
    <n v="5"/>
    <n v="13"/>
    <n v="18"/>
    <s v="D+"/>
    <n v="25"/>
    <n v="50"/>
    <n v="75"/>
    <s v="C+"/>
    <n v="4"/>
    <n v="3"/>
    <n v="7"/>
    <s v="E"/>
    <n v="213"/>
    <n v="26.625"/>
    <s v="Fail"/>
  </r>
  <r>
    <n v="23"/>
    <x v="22"/>
    <n v="16"/>
    <n v="30"/>
    <n v="46"/>
    <s v="C"/>
    <n v="7"/>
    <n v="12"/>
    <n v="19"/>
    <s v="D+"/>
    <n v="15"/>
    <n v="24"/>
    <n v="39"/>
    <s v="D+"/>
    <n v="8"/>
    <n v="12"/>
    <n v="20"/>
    <s v="C"/>
    <n v="8"/>
    <n v="5"/>
    <n v="13"/>
    <s v="D"/>
    <n v="16"/>
    <n v="19"/>
    <n v="35"/>
    <s v="D+"/>
    <n v="8"/>
    <n v="20"/>
    <n v="28"/>
    <s v="D"/>
    <n v="7"/>
    <n v="24"/>
    <n v="31"/>
    <s v="B"/>
    <n v="46"/>
    <n v="79"/>
    <n v="125"/>
    <s v="A"/>
    <n v="7"/>
    <n v="17"/>
    <n v="24"/>
    <s v="C"/>
    <n v="380"/>
    <n v="47.5"/>
    <s v="Fail"/>
  </r>
  <r>
    <n v="24"/>
    <x v="23"/>
    <n v="18"/>
    <n v="50"/>
    <n v="68"/>
    <s v="B"/>
    <n v="8"/>
    <n v="18"/>
    <n v="26"/>
    <s v="C+"/>
    <n v="18"/>
    <n v="51"/>
    <n v="69"/>
    <s v="B"/>
    <n v="10"/>
    <n v="30"/>
    <n v="40"/>
    <s v="A"/>
    <n v="9"/>
    <n v="16"/>
    <n v="25"/>
    <s v="C+"/>
    <n v="18"/>
    <n v="41"/>
    <n v="59"/>
    <s v="C+"/>
    <n v="13"/>
    <n v="32"/>
    <n v="45"/>
    <s v="C"/>
    <n v="8"/>
    <n v="28"/>
    <n v="36"/>
    <s v="B+"/>
    <n v="48"/>
    <n v="84"/>
    <n v="132"/>
    <s v="A"/>
    <n v="10"/>
    <n v="38"/>
    <n v="48"/>
    <s v="A+"/>
    <n v="548"/>
    <n v="68.5"/>
    <s v="Pass"/>
  </r>
  <r>
    <n v="25"/>
    <x v="24"/>
    <n v="15"/>
    <n v="16"/>
    <n v="31"/>
    <s v="D+"/>
    <n v="8"/>
    <n v="10"/>
    <n v="18"/>
    <s v="D+"/>
    <n v="15"/>
    <n v="12"/>
    <n v="27"/>
    <s v="D"/>
    <n v="8"/>
    <n v="9"/>
    <n v="17"/>
    <s v="D+"/>
    <n v="8"/>
    <n v="3"/>
    <n v="11"/>
    <s v="D"/>
    <n v="14"/>
    <n v="10"/>
    <n v="24"/>
    <s v="D"/>
    <n v="11"/>
    <n v="31"/>
    <n v="42"/>
    <s v="C"/>
    <n v="5"/>
    <n v="16"/>
    <n v="21"/>
    <s v="C"/>
    <n v="45"/>
    <n v="63"/>
    <n v="108"/>
    <s v="B+"/>
    <n v="9"/>
    <n v="19"/>
    <n v="28"/>
    <s v="C+"/>
    <n v="327"/>
    <n v="40.875"/>
    <s v="Fail"/>
  </r>
  <r>
    <n v="26"/>
    <x v="25"/>
    <n v="15"/>
    <n v="27"/>
    <n v="42"/>
    <s v="C"/>
    <n v="9"/>
    <n v="24"/>
    <n v="33"/>
    <s v="B"/>
    <n v="17"/>
    <n v="26"/>
    <n v="43"/>
    <s v="C"/>
    <n v="8"/>
    <n v="10"/>
    <n v="18"/>
    <s v="D+"/>
    <n v="8"/>
    <n v="4"/>
    <n v="12"/>
    <s v="D"/>
    <n v="16"/>
    <n v="16"/>
    <n v="32"/>
    <s v="D+"/>
    <n v="10"/>
    <n v="30"/>
    <n v="40"/>
    <s v="C"/>
    <n v="7"/>
    <n v="21"/>
    <n v="28"/>
    <s v="C+"/>
    <n v="48"/>
    <n v="87"/>
    <n v="135"/>
    <s v="A+"/>
    <n v="8"/>
    <n v="30"/>
    <n v="38"/>
    <s v="B+"/>
    <n v="421"/>
    <n v="52.625"/>
    <s v="Fail"/>
  </r>
  <r>
    <n v="27"/>
    <x v="26"/>
    <n v="15"/>
    <n v="24"/>
    <n v="39"/>
    <s v="D+"/>
    <n v="8"/>
    <n v="16"/>
    <n v="24"/>
    <s v="C"/>
    <n v="17"/>
    <n v="24"/>
    <n v="41"/>
    <s v="C"/>
    <n v="8"/>
    <n v="12"/>
    <n v="20"/>
    <s v="C"/>
    <n v="8"/>
    <n v="4"/>
    <n v="12"/>
    <s v="D"/>
    <n v="16"/>
    <n v="24"/>
    <n v="40"/>
    <s v="C"/>
    <n v="13"/>
    <n v="40"/>
    <n v="53"/>
    <s v="C+"/>
    <n v="7"/>
    <n v="24"/>
    <n v="31"/>
    <s v="B"/>
    <n v="45"/>
    <n v="74"/>
    <n v="119"/>
    <s v="B+"/>
    <n v="7"/>
    <n v="26"/>
    <n v="33"/>
    <s v="B"/>
    <n v="412"/>
    <n v="51.5"/>
    <s v="Fail"/>
  </r>
  <r>
    <n v="28"/>
    <x v="27"/>
    <n v="12"/>
    <n v="6"/>
    <n v="18"/>
    <s v="E"/>
    <n v="7"/>
    <n v="6"/>
    <n v="13"/>
    <s v="D"/>
    <n v="14"/>
    <n v="8"/>
    <n v="22"/>
    <s v="D"/>
    <n v="8"/>
    <n v="4"/>
    <n v="12"/>
    <s v="D"/>
    <n v="8"/>
    <n v="1"/>
    <n v="9"/>
    <s v="E"/>
    <n v="14"/>
    <n v="5"/>
    <n v="19"/>
    <s v="E"/>
    <n v="9"/>
    <n v="24"/>
    <n v="33"/>
    <s v="D+"/>
    <n v="4"/>
    <n v="11"/>
    <n v="15"/>
    <s v="D+"/>
    <n v="17"/>
    <n v="43"/>
    <n v="60"/>
    <s v="C"/>
    <n v="3"/>
    <n v="11"/>
    <n v="14"/>
    <s v="D"/>
    <n v="215"/>
    <n v="26.875"/>
    <s v="Fail"/>
  </r>
  <r>
    <n v="29"/>
    <x v="28"/>
    <n v="17"/>
    <n v="46"/>
    <n v="63"/>
    <s v="B"/>
    <n v="7"/>
    <n v="13"/>
    <n v="20"/>
    <s v="C"/>
    <n v="18"/>
    <n v="46"/>
    <n v="64"/>
    <s v="B"/>
    <n v="9"/>
    <n v="16"/>
    <n v="25"/>
    <s v="C+"/>
    <n v="8"/>
    <n v="6"/>
    <n v="14"/>
    <s v="D"/>
    <n v="16"/>
    <n v="22"/>
    <n v="38"/>
    <s v="D+"/>
    <n v="11"/>
    <n v="26"/>
    <n v="37"/>
    <s v="D+"/>
    <n v="7"/>
    <n v="21"/>
    <n v="28"/>
    <s v="C+"/>
    <n v="46"/>
    <n v="84"/>
    <n v="130"/>
    <s v="A"/>
    <n v="10"/>
    <n v="23"/>
    <n v="33"/>
    <s v="B"/>
    <n v="452"/>
    <n v="56.499999999999993"/>
    <s v="Fail"/>
  </r>
  <r>
    <n v="30"/>
    <x v="29"/>
    <n v="16"/>
    <n v="35"/>
    <n v="51"/>
    <s v="C+"/>
    <n v="9"/>
    <n v="25"/>
    <n v="34"/>
    <s v="B"/>
    <n v="17"/>
    <n v="25"/>
    <n v="42"/>
    <s v="C"/>
    <n v="9"/>
    <n v="18"/>
    <n v="27"/>
    <s v="C+"/>
    <n v="8"/>
    <n v="14"/>
    <n v="22"/>
    <s v="C"/>
    <n v="16"/>
    <n v="15"/>
    <n v="31"/>
    <s v="D+"/>
    <n v="10"/>
    <n v="31"/>
    <n v="41"/>
    <s v="C"/>
    <n v="7"/>
    <n v="22"/>
    <n v="29"/>
    <s v="C+"/>
    <n v="47"/>
    <n v="77"/>
    <n v="124"/>
    <s v="A"/>
    <n v="8"/>
    <n v="30"/>
    <n v="38"/>
    <s v="B+"/>
    <n v="439"/>
    <n v="54.874999999999993"/>
    <s v="Fail"/>
  </r>
  <r>
    <n v="31"/>
    <x v="30"/>
    <n v="20"/>
    <n v="70"/>
    <n v="90"/>
    <s v="A+"/>
    <n v="10"/>
    <n v="35"/>
    <n v="45"/>
    <s v="A+"/>
    <n v="20"/>
    <n v="78"/>
    <n v="98"/>
    <s v="A+"/>
    <n v="10"/>
    <n v="39"/>
    <n v="49"/>
    <s v="A+"/>
    <n v="10"/>
    <n v="37"/>
    <n v="47"/>
    <s v="A+"/>
    <n v="20"/>
    <n v="73"/>
    <n v="93"/>
    <s v="A+"/>
    <n v="19"/>
    <n v="74"/>
    <n v="93"/>
    <s v="A+"/>
    <n v="9"/>
    <n v="40"/>
    <n v="49"/>
    <s v="A+"/>
    <n v="48"/>
    <n v="94"/>
    <n v="142"/>
    <s v="A+"/>
    <n v="10"/>
    <n v="40"/>
    <n v="50"/>
    <s v="A+"/>
    <n v="756"/>
    <n v="94.5"/>
    <s v="Pass"/>
  </r>
  <r>
    <n v="32"/>
    <x v="31"/>
    <n v="15"/>
    <n v="18"/>
    <n v="33"/>
    <s v="D+"/>
    <n v="6"/>
    <n v="4"/>
    <n v="10"/>
    <s v="D"/>
    <n v="14"/>
    <n v="15"/>
    <n v="29"/>
    <s v="D"/>
    <n v="8"/>
    <n v="3"/>
    <n v="11"/>
    <s v="D"/>
    <n v="8"/>
    <n v="2"/>
    <n v="10"/>
    <s v="D"/>
    <n v="14"/>
    <n v="5"/>
    <n v="19"/>
    <s v="E"/>
    <n v="8"/>
    <n v="17"/>
    <n v="25"/>
    <s v="D"/>
    <n v="4"/>
    <n v="7"/>
    <n v="11"/>
    <s v="D"/>
    <n v="40"/>
    <n v="74"/>
    <n v="114"/>
    <s v="B+"/>
    <n v="9"/>
    <n v="13"/>
    <n v="22"/>
    <s v="C"/>
    <n v="284"/>
    <n v="35.5"/>
    <s v="Fail"/>
  </r>
  <r>
    <n v="33"/>
    <x v="32"/>
    <n v="17"/>
    <n v="41"/>
    <n v="58"/>
    <s v="C+"/>
    <n v="9"/>
    <n v="28"/>
    <n v="37"/>
    <s v="B+"/>
    <n v="16"/>
    <n v="30"/>
    <n v="46"/>
    <s v="C"/>
    <n v="8"/>
    <n v="6"/>
    <n v="14"/>
    <s v="D"/>
    <n v="8"/>
    <n v="4"/>
    <n v="12"/>
    <s v="D"/>
    <n v="16"/>
    <n v="17"/>
    <n v="33"/>
    <s v="D+"/>
    <n v="10"/>
    <n v="28"/>
    <n v="38"/>
    <s v="D+"/>
    <n v="8"/>
    <n v="29"/>
    <n v="37"/>
    <s v="B+"/>
    <n v="25"/>
    <n v="50"/>
    <n v="75"/>
    <s v="C+"/>
    <n v="5"/>
    <n v="22"/>
    <n v="27"/>
    <s v="C+"/>
    <n v="377"/>
    <n v="47.125"/>
    <s v="Fail"/>
  </r>
  <r>
    <n v="34"/>
    <x v="33"/>
    <n v="15"/>
    <n v="19"/>
    <n v="34"/>
    <s v="D+"/>
    <n v="6"/>
    <n v="7"/>
    <n v="13"/>
    <s v="D"/>
    <n v="14"/>
    <n v="4"/>
    <n v="18"/>
    <s v="E"/>
    <n v="8"/>
    <n v="5"/>
    <n v="13"/>
    <s v="D"/>
    <n v="8"/>
    <n v="2"/>
    <n v="10"/>
    <s v="D"/>
    <n v="15"/>
    <n v="15"/>
    <n v="30"/>
    <s v="D+"/>
    <n v="10"/>
    <n v="24"/>
    <n v="34"/>
    <s v="D+"/>
    <n v="4"/>
    <n v="9"/>
    <n v="13"/>
    <s v="D"/>
    <n v="41"/>
    <n v="78"/>
    <n v="119"/>
    <s v="B+"/>
    <n v="9"/>
    <n v="13"/>
    <n v="22"/>
    <s v="C"/>
    <n v="306"/>
    <n v="38.25"/>
    <s v="Fail"/>
  </r>
  <r>
    <n v="35"/>
    <x v="34"/>
    <n v="15"/>
    <n v="18"/>
    <n v="33"/>
    <s v="D+"/>
    <n v="7"/>
    <n v="13"/>
    <n v="20"/>
    <s v="C"/>
    <n v="15"/>
    <n v="12"/>
    <n v="27"/>
    <s v="D"/>
    <n v="8"/>
    <n v="5"/>
    <n v="13"/>
    <s v="D"/>
    <n v="8"/>
    <n v="2"/>
    <n v="10"/>
    <s v="D"/>
    <n v="15"/>
    <n v="15"/>
    <n v="30"/>
    <s v="D+"/>
    <n v="7"/>
    <n v="18"/>
    <n v="25"/>
    <s v="D"/>
    <n v="4"/>
    <n v="10"/>
    <n v="14"/>
    <s v="D"/>
    <n v="46"/>
    <n v="75"/>
    <n v="121"/>
    <s v="A"/>
    <n v="7"/>
    <n v="13"/>
    <n v="20"/>
    <s v="C"/>
    <n v="313"/>
    <n v="39.125"/>
    <s v="Fail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0"/>
    <n v="70"/>
    <n v="90"/>
    <s v="A+"/>
  </r>
  <r>
    <x v="1"/>
    <n v="8"/>
    <n v="18"/>
    <n v="16"/>
    <s v="D+"/>
  </r>
  <r>
    <x v="2"/>
    <n v="19"/>
    <n v="54"/>
    <n v="73"/>
    <s v="B+"/>
  </r>
  <r>
    <x v="3"/>
    <n v="8"/>
    <n v="25"/>
    <n v="33"/>
    <s v="B"/>
  </r>
  <r>
    <x v="4"/>
    <n v="8"/>
    <n v="13"/>
    <n v="21"/>
    <s v="C"/>
  </r>
  <r>
    <x v="5"/>
    <n v="18"/>
    <n v="40"/>
    <n v="58"/>
    <s v="C+"/>
  </r>
  <r>
    <x v="6"/>
    <n v="10"/>
    <n v="35"/>
    <n v="45"/>
    <s v="C"/>
  </r>
  <r>
    <x v="7"/>
    <n v="6"/>
    <n v="17"/>
    <n v="23"/>
    <s v="C"/>
  </r>
  <r>
    <x v="8"/>
    <n v="47"/>
    <n v="84"/>
    <n v="131"/>
    <s v="A"/>
  </r>
  <r>
    <x v="9"/>
    <n v="9"/>
    <n v="34"/>
    <n v="43"/>
    <s v="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35CFD-8CB8-487C-A24F-494F7DC29B1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:B14" firstHeaderRow="1" firstDataRow="1" firstDataCol="1"/>
  <pivotFields count="44">
    <pivotField showAll="0"/>
    <pivotField axis="axisRow" showAll="0" measureFilter="1" sortType="descending">
      <items count="36">
        <item x="0"/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25">
        <item x="2"/>
        <item x="20"/>
        <item x="15"/>
        <item x="12"/>
        <item x="11"/>
        <item x="3"/>
        <item x="18"/>
        <item x="10"/>
        <item x="7"/>
        <item x="6"/>
        <item x="8"/>
        <item x="19"/>
        <item x="1"/>
        <item x="16"/>
        <item x="22"/>
        <item x="23"/>
        <item x="13"/>
        <item x="9"/>
        <item x="21"/>
        <item x="4"/>
        <item x="17"/>
        <item x="1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</pivotFields>
  <rowFields count="1">
    <field x="1"/>
  </rowFields>
  <rowItems count="11">
    <i>
      <x v="30"/>
    </i>
    <i>
      <x v="10"/>
    </i>
    <i>
      <x v="16"/>
    </i>
    <i>
      <x v="6"/>
    </i>
    <i>
      <x v="23"/>
    </i>
    <i>
      <x/>
    </i>
    <i>
      <x v="17"/>
    </i>
    <i>
      <x v="28"/>
    </i>
    <i>
      <x v="29"/>
    </i>
    <i>
      <x v="4"/>
    </i>
    <i t="grand">
      <x/>
    </i>
  </rowItems>
  <colItems count="1">
    <i/>
  </colItems>
  <dataFields count="1">
    <dataField name="Sum of TOTAL" fld="42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BE834-D4CD-465E-B3B2-6D22CD98058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4" firstHeaderRow="1" firstDataRow="1" firstDataCol="1"/>
  <pivotFields count="45">
    <pivotField showAll="0"/>
    <pivotField axis="axisRow" showAll="0" measureFilter="1" sortType="descending">
      <items count="36">
        <item x="0"/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showAll="0"/>
  </pivotFields>
  <rowFields count="1">
    <field x="1"/>
  </rowFields>
  <rowItems count="11">
    <i>
      <x v="13"/>
    </i>
    <i>
      <x v="31"/>
    </i>
    <i>
      <x v="3"/>
    </i>
    <i>
      <x v="12"/>
    </i>
    <i>
      <x v="20"/>
    </i>
    <i>
      <x v="1"/>
    </i>
    <i>
      <x v="5"/>
    </i>
    <i>
      <x v="8"/>
    </i>
    <i>
      <x v="27"/>
    </i>
    <i>
      <x v="21"/>
    </i>
    <i t="grand">
      <x/>
    </i>
  </rowItems>
  <colItems count="1">
    <i/>
  </colItems>
  <dataFields count="1">
    <dataField name="Sum of TOTAL" fld="42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730C4-1CC1-4D43-9734-10B822A5EA2E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14" firstHeaderRow="1" firstDataRow="1" firstDataCol="1"/>
  <pivotFields count="5">
    <pivotField axis="axisRow" showAll="0" sortType="ascending">
      <items count="11">
        <item x="8"/>
        <item x="9"/>
        <item x="2"/>
        <item x="3"/>
        <item x="5"/>
        <item x="1"/>
        <item x="7"/>
        <item x="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0"/>
  </rowFields>
  <rowItems count="11">
    <i>
      <x v="5"/>
    </i>
    <i>
      <x v="9"/>
    </i>
    <i>
      <x v="6"/>
    </i>
    <i>
      <x v="3"/>
    </i>
    <i>
      <x v="1"/>
    </i>
    <i>
      <x v="8"/>
    </i>
    <i>
      <x v="4"/>
    </i>
    <i>
      <x v="2"/>
    </i>
    <i>
      <x v="7"/>
    </i>
    <i>
      <x/>
    </i>
    <i t="grand">
      <x/>
    </i>
  </rowItems>
  <colItems count="1">
    <i/>
  </colItems>
  <dataFields count="1">
    <dataField name="Sum of Total Marks" fld="3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06EAB3-14AE-4A37-AF85-E58B9D4D13CD}" name="Table3" displayName="Table3" ref="A5:AS40" totalsRowShown="0" tableBorderDxfId="63">
  <autoFilter ref="A5:AS40" xr:uid="{B906EAB3-14AE-4A37-AF85-E58B9D4D13CD}"/>
  <tableColumns count="45">
    <tableColumn id="1" xr3:uid="{4AF84687-15B6-4B52-A329-74EB5A82B18B}" name="Class No:" dataDxfId="62" dataCellStyle="Normal 2"/>
    <tableColumn id="2" xr3:uid="{83577F4E-58B9-4EAF-B3A9-29482F9C9711}" name="Name of Student" dataDxfId="61" dataCellStyle="Normal 2"/>
    <tableColumn id="3" xr3:uid="{5F2A8AF3-F88D-4F2C-837E-3306169815E3}" name="English CE" dataDxfId="60" dataCellStyle="Normal 2"/>
    <tableColumn id="4" xr3:uid="{F01FCFFA-BC22-4842-8EFD-C1D95287EBE4}" name="English TE" dataDxfId="59" dataCellStyle="Normal 2"/>
    <tableColumn id="5" xr3:uid="{8D2F73D8-E324-4E77-923B-75A9C3B13539}" name="English Total" dataDxfId="58" dataCellStyle="Normal 2">
      <calculatedColumnFormula>D6+C6</calculatedColumnFormula>
    </tableColumn>
    <tableColumn id="6" xr3:uid="{8EA428B9-39BD-48D4-BBB7-59F4FDB59115}" name="English Grade" dataDxfId="57" dataCellStyle="Normal 2">
      <calculatedColumnFormula>IF(E6&gt;=90,"A+",IF(E6&gt;=80,"A",IF(E6&gt;=70,"B+",IF(E6&gt;=60,"B",IF(E6&gt;=50,"C+",IF(E6&gt;=40,"C",IF(E6&gt;=30,"D+",IF(E6&gt;=20,"D","E"))))))))</calculatedColumnFormula>
    </tableColumn>
    <tableColumn id="7" xr3:uid="{AF3F0ECB-49CB-48ED-80BE-0F2BBC1E7090}" name="Malayalam CE" dataDxfId="56" dataCellStyle="Normal 2"/>
    <tableColumn id="8" xr3:uid="{E3F41683-7DF9-4F3A-93D5-403E15FD5052}" name="Malayalam TE" dataDxfId="55" dataCellStyle="Normal 2"/>
    <tableColumn id="9" xr3:uid="{0EF77715-8850-4382-BD8C-362FE4EBC62C}" name="Malayalam Total" dataDxfId="54" dataCellStyle="Normal 2">
      <calculatedColumnFormula>G6+H6</calculatedColumnFormula>
    </tableColumn>
    <tableColumn id="10" xr3:uid="{7D46C78C-585F-4E37-8229-53EFDB3D6A08}" name="Malayalam Grade" dataDxfId="53" dataCellStyle="Normal 2">
      <calculatedColumnFormula>IF(I6&gt;=45,"A+",IF(I6&gt;=40,"A",IF(I6&gt;=35,"B+",IF(I6&gt;=30,"B",IF(I6&gt;=25,"C+",IF(I6&gt;=20,"C",IF(I6&gt;=15,"D+",IF(I6&gt;=10,"D","E"))))))))</calculatedColumnFormula>
    </tableColumn>
    <tableColumn id="11" xr3:uid="{08BEC6F3-A41A-4DB6-B914-BE596661FD32}" name="Social Science CE" dataDxfId="52" dataCellStyle="Normal 2"/>
    <tableColumn id="12" xr3:uid="{D3F3D047-FF5A-4AA7-86D6-6771F2DF7E6B}" name="Social Science TE" dataDxfId="51" dataCellStyle="Normal 2"/>
    <tableColumn id="13" xr3:uid="{77752C39-A7C6-4BFD-AA75-3B8040623686}" name="Social Science Total" dataDxfId="50" dataCellStyle="Normal 2">
      <calculatedColumnFormula>L6+K6</calculatedColumnFormula>
    </tableColumn>
    <tableColumn id="14" xr3:uid="{840DABF5-E421-4219-8141-7B0874EEC1B6}" name="Social Science Grade" dataDxfId="49" dataCellStyle="Normal 2">
      <calculatedColumnFormula>IF(M6&gt;=90,"A+",IF(M6&gt;=80,"A",IF(M6&gt;=70,"B+",IF(M6&gt;=60,"B",IF(M6&gt;=50,"C+",IF(M6&gt;=40,"C",IF(M6&gt;=30,"D+",IF(M6&gt;=20,"D","E"))))))))</calculatedColumnFormula>
    </tableColumn>
    <tableColumn id="15" xr3:uid="{EBF7EF44-8816-4EB8-BFE9-2CF5A0118E6D}" name="Physics CE" dataDxfId="48" dataCellStyle="Normal 2"/>
    <tableColumn id="16" xr3:uid="{70E37FF1-A072-436F-B00C-78B04ED30983}" name="Physics TE" dataDxfId="47" dataCellStyle="Normal 2"/>
    <tableColumn id="17" xr3:uid="{EF385172-9ACC-4C3F-8336-4F13F9D15AB9}" name="Physics Total" dataDxfId="46" dataCellStyle="Normal 2">
      <calculatedColumnFormula>P6+O6</calculatedColumnFormula>
    </tableColumn>
    <tableColumn id="18" xr3:uid="{0BF2FCC5-6C22-4FAF-81E6-988B438552BE}" name="Physics Grade" dataDxfId="45" dataCellStyle="Normal 2">
      <calculatedColumnFormula>IF(Q6&gt;=45,"A+",IF(Q6&gt;=40,"A",IF(Q6&gt;=35,"B+",IF(Q6&gt;=30,"B",IF(Q6&gt;=25,"C+",IF(Q6&gt;=20,"C",IF(Q6&gt;=15,"D+",IF(Q6&gt;=10,"D","E"))))))))</calculatedColumnFormula>
    </tableColumn>
    <tableColumn id="19" xr3:uid="{FD08FD19-7DB2-4255-92AD-B2118FABBC19}" name="Chemistry CE" dataDxfId="44" dataCellStyle="Normal 2"/>
    <tableColumn id="20" xr3:uid="{4BC48B29-BAC3-4244-B0DD-4A3B38C748AF}" name="Chemistry TE" dataDxfId="43" dataCellStyle="Normal 2"/>
    <tableColumn id="21" xr3:uid="{3C8AF7F5-ACCC-40E6-9C5D-613CCB13A8B7}" name="Chemistry Total" dataDxfId="42" dataCellStyle="Normal 2">
      <calculatedColumnFormula>T6+S6</calculatedColumnFormula>
    </tableColumn>
    <tableColumn id="22" xr3:uid="{90436232-AA7C-48A5-81EE-DA2B3B9F1C6A}" name="Chemistry Grade" dataDxfId="41" dataCellStyle="Normal 2">
      <calculatedColumnFormula>IF(U6&gt;=45,"A+",IF(U6&gt;=40,"A",IF(U6&gt;=35,"B+",IF(U6&gt;=30,"B",IF(U6&gt;=25,"C+",IF(U6&gt;=20,"C",IF(U6&gt;=15,"D+",IF(U6&gt;=10,"D","E"))))))))</calculatedColumnFormula>
    </tableColumn>
    <tableColumn id="23" xr3:uid="{FBB1F51E-938D-4247-A4B3-4510C628095B}" name="Mathematics CE" dataDxfId="40" dataCellStyle="Normal 2"/>
    <tableColumn id="24" xr3:uid="{5DD10C0C-986A-485F-AF60-17026D2EF9E6}" name="Mathematics TE" dataDxfId="39" dataCellStyle="Normal 2"/>
    <tableColumn id="25" xr3:uid="{FB81DCD5-53E6-464B-B4CA-173985079E80}" name="Mathematics Total" dataDxfId="38" dataCellStyle="Normal 2">
      <calculatedColumnFormula>X6+W6</calculatedColumnFormula>
    </tableColumn>
    <tableColumn id="26" xr3:uid="{A23D859E-E6A5-423B-8005-3EED4A5C0380}" name="Mathematics Grade" dataDxfId="37" dataCellStyle="Normal 2">
      <calculatedColumnFormula>IF(Y6&gt;=90,"A+",IF(Y6&gt;=80,"A",IF(Y6&gt;=70,"B+",IF(Y6&gt;=60,"B",IF(Y6&gt;=50,"C+",IF(Y6&gt;=40,"C",IF(Y6&gt;=30,"D+",IF(Y6&gt;=20,"D","E"))))))))</calculatedColumnFormula>
    </tableColumn>
    <tableColumn id="27" xr3:uid="{EC4CF261-80B8-49C1-AAE6-4FF5881CF87E}" name="Engg.Drawing II CE" dataDxfId="36" dataCellStyle="Normal 2"/>
    <tableColumn id="28" xr3:uid="{70B7AF4C-9E11-4A5E-9279-96C35B124DB2}" name="Engg.Drawing II TE" dataDxfId="35" dataCellStyle="Normal 2"/>
    <tableColumn id="29" xr3:uid="{1DBD2165-6402-4D09-B731-942E8D9FA19D}" name="Engg.Drawing II Total" dataDxfId="34" dataCellStyle="Normal 2">
      <calculatedColumnFormula>AB6+AA6</calculatedColumnFormula>
    </tableColumn>
    <tableColumn id="30" xr3:uid="{9FF90DBB-9074-4356-9913-DFE372AD1FEB}" name="Engg.Drawing II Grade" dataDxfId="33" dataCellStyle="Normal 2">
      <calculatedColumnFormula>IF(AC6&gt;=90,"A+",IF(AC6&gt;=80,"A",IF(AC6&gt;=70,"B+",IF(AC6&gt;=60,"B",IF(AC6&gt;=50,"C+",IF(AC6&gt;=40,"C",IF(AC6&gt;=30,"D+",IF(AC6&gt;=20,"D","E"))))))))</calculatedColumnFormula>
    </tableColumn>
    <tableColumn id="31" xr3:uid="{835B0336-D64D-43F3-B59E-56D48983D7B1}" name="General Engg. I CE" dataDxfId="32" dataCellStyle="Normal 2"/>
    <tableColumn id="32" xr3:uid="{F6804629-CAD8-4D75-901E-3E267B6BA7D8}" name="General Engg. I TE" dataDxfId="31" dataCellStyle="Normal 2"/>
    <tableColumn id="33" xr3:uid="{9993CF38-2BB7-4CC1-8819-6A912C087F93}" name="General Engg. I Total" dataDxfId="30" dataCellStyle="Normal 2">
      <calculatedColumnFormula>AF6+AE6</calculatedColumnFormula>
    </tableColumn>
    <tableColumn id="34" xr3:uid="{68B1E833-F12E-48DF-906C-31581478AECF}" name="General Engg. I Grade" dataDxfId="29" dataCellStyle="Normal 2">
      <calculatedColumnFormula>IF(AG6&gt;=45,"A+",IF(AG6&gt;=40,"A",IF(AG6&gt;=35,"B+",IF(AG6&gt;=30,"B",IF(AG6&gt;=25,"C+",IF(AG6&gt;=20,"C",IF(AG6&gt;=15,"D+",IF(AG6&gt;=10,"D","E"))))))))</calculatedColumnFormula>
    </tableColumn>
    <tableColumn id="35" xr3:uid="{6E75CDD0-1391-4E0D-B9F1-E5485F012307}" name="Workshop CE" dataDxfId="28" dataCellStyle="Normal 2"/>
    <tableColumn id="36" xr3:uid="{F245F393-49CF-4D4F-ABB5-A5F198F2F894}" name="Workshop PE" dataDxfId="27" dataCellStyle="Normal 2"/>
    <tableColumn id="37" xr3:uid="{9B7CB791-A444-471E-AE21-B9785AAD1757}" name="Workshop Total" dataDxfId="26" dataCellStyle="Normal 2">
      <calculatedColumnFormula>AJ6+AI6</calculatedColumnFormula>
    </tableColumn>
    <tableColumn id="38" xr3:uid="{EF0DF10B-DCFC-429C-AA1F-7E358F22628F}" name="Workshop Grade" dataDxfId="25" dataCellStyle="Normal 2">
      <calculatedColumnFormula>IF(AK6&gt;=135,"A+",IF(AK6&gt;=120,"A",IF(AK6&gt;=105,"B+",IF(AK6&gt;=90,"B",IF(AK6&gt;=75,"C+",IF(AK6&gt;=60,"C",IF(AK6&gt;=45,"D+",IF(AK6&gt;=30,"D","E"))))))))</calculatedColumnFormula>
    </tableColumn>
    <tableColumn id="39" xr3:uid="{8BDBE49D-46FC-45D0-B1E4-8B1D10F45528}" name="Trade theory CE" dataDxfId="24" dataCellStyle="Normal 2"/>
    <tableColumn id="40" xr3:uid="{B49B791B-0D53-4B67-8A2E-4C9D2FAFBD5C}" name="Trade theory TE" dataDxfId="23" dataCellStyle="Normal 2"/>
    <tableColumn id="41" xr3:uid="{CAB34B8E-9367-4BAD-84AA-74F9F0654345}" name="Trade theory Total" dataDxfId="22" dataCellStyle="Normal 2">
      <calculatedColumnFormula>AN6+AM6</calculatedColumnFormula>
    </tableColumn>
    <tableColumn id="42" xr3:uid="{D42684A3-BA0D-4376-B490-584D53506905}" name="Trade theory Grade" dataDxfId="21" dataCellStyle="Normal 2">
      <calculatedColumnFormula>IF(AO6&gt;=45,"A+",IF(AO6&gt;=40,"A",IF(AO6&gt;=35,"B+",IF(AO6&gt;=30,"B",IF(AO6&gt;=25,"C+",IF(AO6&gt;=20,"C",IF(AO6&gt;=15,"D+",IF(AO6&gt;=10,"D","E"))))))))</calculatedColumnFormula>
    </tableColumn>
    <tableColumn id="43" xr3:uid="{AF50C6B8-AAF5-455A-85B3-EFAFD76B9CD5}" name="TOTAL" dataDxfId="20" dataCellStyle="Normal 2">
      <calculatedColumnFormula>E6+I6+Y6+Q6+U6+M6+AG6+AC6+AO6+AK6</calculatedColumnFormula>
    </tableColumn>
    <tableColumn id="44" xr3:uid="{ED66DBB2-8C35-418C-9C3C-2EC4D8D71D4B}" name="%" dataDxfId="19" dataCellStyle="Normal 2">
      <calculatedColumnFormula>(AQ6/800)*100</calculatedColumnFormula>
    </tableColumn>
    <tableColumn id="45" xr3:uid="{D62255A9-430A-4EFC-A3EA-FDB70D50915A}" name="Result" dataCellStyle="Normal 2">
      <calculatedColumnFormula>IF(AND(D6&gt;=24,H6&gt;=12,L6&gt;=24,P6&gt;=12,T6&gt;=12,X6&gt;=24,AB6&gt;=24,AF6&gt;=12,AJ6&gt;=30,AN6&gt;=12),"Pass","Fail")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806E80-6C11-4FB5-A86D-3B4BE5DC44EF}" name="Table1" displayName="Table1" ref="A7:E17" totalsRowShown="0" headerRowDxfId="18" tableBorderDxfId="17">
  <autoFilter ref="A7:E17" xr:uid="{F3806E80-6C11-4FB5-A86D-3B4BE5DC44EF}"/>
  <tableColumns count="5">
    <tableColumn id="1" xr3:uid="{39905D1E-28A0-4A53-8CB2-720E565D6ED2}" name="Subject" dataDxfId="16"/>
    <tableColumn id="2" xr3:uid="{9CFAA1E6-2FA8-4F6B-B262-35C334BC9EA6}" name="CE Marks" dataDxfId="15"/>
    <tableColumn id="3" xr3:uid="{2E0928D5-AC68-45C6-8E73-42E687828F3E}" name="TE Marks" dataDxfId="14"/>
    <tableColumn id="4" xr3:uid="{3BFC5A21-7A75-4DAF-83FA-EB4E32E16054}" name="Total Marks" dataDxfId="13"/>
    <tableColumn id="5" xr3:uid="{6930F5FD-BA16-4EDF-B6E8-A09ED61F88EF}" name="Grade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CB22-8D3B-4A88-8CD4-004366A86CDD}">
  <dimension ref="A1:AS40"/>
  <sheetViews>
    <sheetView topLeftCell="J1" zoomScale="90" zoomScaleNormal="90" workbookViewId="0">
      <selection activeCell="J16" sqref="J16"/>
    </sheetView>
  </sheetViews>
  <sheetFormatPr defaultRowHeight="14.5" customHeight="1" x14ac:dyDescent="0.25"/>
  <cols>
    <col min="1" max="1" width="10.36328125" style="43" customWidth="1"/>
    <col min="2" max="2" width="19.26953125" style="43" bestFit="1" customWidth="1"/>
    <col min="3" max="3" width="14.7265625" style="43" customWidth="1"/>
    <col min="4" max="4" width="14.54296875" style="43" customWidth="1"/>
    <col min="5" max="5" width="16.26953125" style="43" customWidth="1"/>
    <col min="6" max="6" width="17.1796875" style="43" customWidth="1"/>
    <col min="7" max="7" width="17.08984375" style="43" customWidth="1"/>
    <col min="8" max="8" width="16.90625" style="43" customWidth="1"/>
    <col min="9" max="9" width="18.54296875" style="43" customWidth="1"/>
    <col min="10" max="10" width="19.453125" style="43" customWidth="1"/>
    <col min="11" max="11" width="20.26953125" style="43" customWidth="1"/>
    <col min="12" max="12" width="20.08984375" style="43" customWidth="1"/>
    <col min="13" max="13" width="21.81640625" style="43" customWidth="1"/>
    <col min="14" max="14" width="22.7265625" style="43" customWidth="1"/>
    <col min="15" max="15" width="15.08984375" style="43" customWidth="1"/>
    <col min="16" max="16" width="14.81640625" style="43" customWidth="1"/>
    <col min="17" max="17" width="16.54296875" style="43" customWidth="1"/>
    <col min="18" max="18" width="17.453125" style="43" customWidth="1"/>
    <col min="19" max="19" width="16.7265625" style="43" customWidth="1"/>
    <col min="20" max="20" width="16.54296875" style="43" customWidth="1"/>
    <col min="21" max="21" width="18.26953125" style="43" customWidth="1"/>
    <col min="22" max="22" width="19.1796875" style="43" customWidth="1"/>
    <col min="23" max="23" width="18.7265625" style="43" customWidth="1"/>
    <col min="24" max="24" width="18.453125" style="43" customWidth="1"/>
    <col min="25" max="25" width="20.1796875" style="43" customWidth="1"/>
    <col min="26" max="26" width="21.08984375" style="43" customWidth="1"/>
    <col min="27" max="27" width="21.26953125" style="43" customWidth="1"/>
    <col min="28" max="28" width="21.08984375" style="43" customWidth="1"/>
    <col min="29" max="29" width="22.81640625" style="43" customWidth="1"/>
    <col min="30" max="30" width="23.7265625" style="43" customWidth="1"/>
    <col min="31" max="31" width="21" style="43" customWidth="1"/>
    <col min="32" max="32" width="20.81640625" style="43" customWidth="1"/>
    <col min="33" max="33" width="22.54296875" style="43" customWidth="1"/>
    <col min="34" max="34" width="23.453125" style="43" customWidth="1"/>
    <col min="35" max="35" width="16.90625" style="43" customWidth="1"/>
    <col min="36" max="36" width="16.7265625" style="43" customWidth="1"/>
    <col min="37" max="37" width="18.36328125" style="43" customWidth="1"/>
    <col min="38" max="38" width="19.26953125" style="43" customWidth="1"/>
    <col min="39" max="39" width="18.81640625" style="43" customWidth="1"/>
    <col min="40" max="40" width="18.54296875" style="43" customWidth="1"/>
    <col min="41" max="41" width="20.26953125" style="43" customWidth="1"/>
    <col min="42" max="42" width="21.1796875" style="43" customWidth="1"/>
    <col min="43" max="43" width="8.26953125" style="43" customWidth="1"/>
    <col min="44" max="44" width="4.36328125" style="43" customWidth="1"/>
    <col min="45" max="16384" width="8.7265625" style="43"/>
  </cols>
  <sheetData>
    <row r="1" spans="1:45" ht="14.5" customHeight="1" x14ac:dyDescent="0.25">
      <c r="G1" s="44"/>
    </row>
    <row r="5" spans="1:45" ht="44.5" customHeight="1" x14ac:dyDescent="0.25">
      <c r="A5" s="71" t="s">
        <v>3</v>
      </c>
      <c r="B5" s="45" t="s">
        <v>4</v>
      </c>
      <c r="C5" s="46" t="s">
        <v>72</v>
      </c>
      <c r="D5" s="46" t="s">
        <v>73</v>
      </c>
      <c r="E5" s="46" t="s">
        <v>74</v>
      </c>
      <c r="F5" s="46" t="s">
        <v>75</v>
      </c>
      <c r="G5" s="46" t="s">
        <v>76</v>
      </c>
      <c r="H5" s="46" t="s">
        <v>77</v>
      </c>
      <c r="I5" s="46" t="s">
        <v>78</v>
      </c>
      <c r="J5" s="46" t="s">
        <v>79</v>
      </c>
      <c r="K5" s="46" t="s">
        <v>80</v>
      </c>
      <c r="L5" s="46" t="s">
        <v>81</v>
      </c>
      <c r="M5" s="46" t="s">
        <v>82</v>
      </c>
      <c r="N5" s="46" t="s">
        <v>83</v>
      </c>
      <c r="O5" s="46" t="s">
        <v>84</v>
      </c>
      <c r="P5" s="46" t="s">
        <v>85</v>
      </c>
      <c r="Q5" s="46" t="s">
        <v>86</v>
      </c>
      <c r="R5" s="46" t="s">
        <v>87</v>
      </c>
      <c r="S5" s="46" t="s">
        <v>88</v>
      </c>
      <c r="T5" s="46" t="s">
        <v>89</v>
      </c>
      <c r="U5" s="46" t="s">
        <v>90</v>
      </c>
      <c r="V5" s="46" t="s">
        <v>91</v>
      </c>
      <c r="W5" s="46" t="s">
        <v>92</v>
      </c>
      <c r="X5" s="46" t="s">
        <v>93</v>
      </c>
      <c r="Y5" s="46" t="s">
        <v>94</v>
      </c>
      <c r="Z5" s="46" t="s">
        <v>95</v>
      </c>
      <c r="AA5" s="46" t="s">
        <v>96</v>
      </c>
      <c r="AB5" s="46" t="s">
        <v>97</v>
      </c>
      <c r="AC5" s="46" t="s">
        <v>98</v>
      </c>
      <c r="AD5" s="46" t="s">
        <v>99</v>
      </c>
      <c r="AE5" s="46" t="s">
        <v>100</v>
      </c>
      <c r="AF5" s="46" t="s">
        <v>101</v>
      </c>
      <c r="AG5" s="46" t="s">
        <v>102</v>
      </c>
      <c r="AH5" s="46" t="s">
        <v>103</v>
      </c>
      <c r="AI5" s="46" t="s">
        <v>104</v>
      </c>
      <c r="AJ5" s="46" t="s">
        <v>105</v>
      </c>
      <c r="AK5" s="46" t="s">
        <v>106</v>
      </c>
      <c r="AL5" s="46" t="s">
        <v>107</v>
      </c>
      <c r="AM5" s="46" t="s">
        <v>108</v>
      </c>
      <c r="AN5" s="46" t="s">
        <v>109</v>
      </c>
      <c r="AO5" s="46" t="s">
        <v>110</v>
      </c>
      <c r="AP5" s="46" t="s">
        <v>111</v>
      </c>
      <c r="AQ5" s="47" t="s">
        <v>15</v>
      </c>
      <c r="AR5" s="48" t="s">
        <v>16</v>
      </c>
      <c r="AS5" s="70" t="s">
        <v>121</v>
      </c>
    </row>
    <row r="6" spans="1:45" ht="14.5" customHeight="1" x14ac:dyDescent="0.3">
      <c r="A6" s="72">
        <v>1</v>
      </c>
      <c r="B6" s="49" t="s">
        <v>22</v>
      </c>
      <c r="C6" s="50">
        <v>20</v>
      </c>
      <c r="D6" s="50">
        <v>70</v>
      </c>
      <c r="E6" s="51">
        <f t="shared" ref="E6:E40" si="0">D6+C6</f>
        <v>90</v>
      </c>
      <c r="F6" s="52" t="str">
        <f t="shared" ref="F6:F40" si="1">IF(E6&gt;=90,"A+",IF(E6&gt;=80,"A",IF(E6&gt;=70,"B+",IF(E6&gt;=60,"B",IF(E6&gt;=50,"C+",IF(E6&gt;=40,"C",IF(E6&gt;=30,"D+",IF(E6&gt;=20,"D","E"))))))))</f>
        <v>A+</v>
      </c>
      <c r="G6" s="50">
        <v>8</v>
      </c>
      <c r="H6" s="50">
        <v>18</v>
      </c>
      <c r="I6" s="51">
        <f>G6+G7</f>
        <v>16</v>
      </c>
      <c r="J6" s="52" t="str">
        <f t="shared" ref="J6:J40" si="2">IF(I6&gt;=45,"A+",IF(I6&gt;=40,"A",IF(I6&gt;=35,"B+",IF(I6&gt;=30,"B",IF(I6&gt;=25,"C+",IF(I6&gt;=20,"C",IF(I6&gt;=15,"D+",IF(I6&gt;=10,"D","E"))))))))</f>
        <v>D+</v>
      </c>
      <c r="K6" s="50">
        <v>19</v>
      </c>
      <c r="L6" s="50">
        <v>54</v>
      </c>
      <c r="M6" s="51">
        <f t="shared" ref="M6:M40" si="3">L6+K6</f>
        <v>73</v>
      </c>
      <c r="N6" s="52" t="str">
        <f t="shared" ref="N6:N40" si="4">IF(M6&gt;=90,"A+",IF(M6&gt;=80,"A",IF(M6&gt;=70,"B+",IF(M6&gt;=60,"B",IF(M6&gt;=50,"C+",IF(M6&gt;=40,"C",IF(M6&gt;=30,"D+",IF(M6&gt;=20,"D","E"))))))))</f>
        <v>B+</v>
      </c>
      <c r="O6" s="50">
        <v>8</v>
      </c>
      <c r="P6" s="50">
        <v>25</v>
      </c>
      <c r="Q6" s="51">
        <f t="shared" ref="Q6:Q40" si="5">P6+O6</f>
        <v>33</v>
      </c>
      <c r="R6" s="52" t="str">
        <f t="shared" ref="R6:R40" si="6">IF(Q6&gt;=45,"A+",IF(Q6&gt;=40,"A",IF(Q6&gt;=35,"B+",IF(Q6&gt;=30,"B",IF(Q6&gt;=25,"C+",IF(Q6&gt;=20,"C",IF(Q6&gt;=15,"D+",IF(Q6&gt;=10,"D","E"))))))))</f>
        <v>B</v>
      </c>
      <c r="S6" s="50">
        <v>8</v>
      </c>
      <c r="T6" s="50">
        <v>13</v>
      </c>
      <c r="U6" s="51">
        <f t="shared" ref="U6:U40" si="7">T6+S6</f>
        <v>21</v>
      </c>
      <c r="V6" s="52" t="str">
        <f t="shared" ref="V6:V40" si="8">IF(U6&gt;=45,"A+",IF(U6&gt;=40,"A",IF(U6&gt;=35,"B+",IF(U6&gt;=30,"B",IF(U6&gt;=25,"C+",IF(U6&gt;=20,"C",IF(U6&gt;=15,"D+",IF(U6&gt;=10,"D","E"))))))))</f>
        <v>C</v>
      </c>
      <c r="W6" s="50">
        <v>18</v>
      </c>
      <c r="X6" s="50">
        <v>40</v>
      </c>
      <c r="Y6" s="51">
        <f t="shared" ref="Y6:Y40" si="9">X6+W6</f>
        <v>58</v>
      </c>
      <c r="Z6" s="52" t="str">
        <f t="shared" ref="Z6:Z40" si="10">IF(Y6&gt;=90,"A+",IF(Y6&gt;=80,"A",IF(Y6&gt;=70,"B+",IF(Y6&gt;=60,"B",IF(Y6&gt;=50,"C+",IF(Y6&gt;=40,"C",IF(Y6&gt;=30,"D+",IF(Y6&gt;=20,"D","E"))))))))</f>
        <v>C+</v>
      </c>
      <c r="AA6" s="50">
        <v>10</v>
      </c>
      <c r="AB6" s="50">
        <v>35</v>
      </c>
      <c r="AC6" s="51">
        <f t="shared" ref="AC6:AC40" si="11">AB6+AA6</f>
        <v>45</v>
      </c>
      <c r="AD6" s="52" t="str">
        <f t="shared" ref="AD6:AD40" si="12">IF(AC6&gt;=90,"A+",IF(AC6&gt;=80,"A",IF(AC6&gt;=70,"B+",IF(AC6&gt;=60,"B",IF(AC6&gt;=50,"C+",IF(AC6&gt;=40,"C",IF(AC6&gt;=30,"D+",IF(AC6&gt;=20,"D","E"))))))))</f>
        <v>C</v>
      </c>
      <c r="AE6" s="50">
        <v>6</v>
      </c>
      <c r="AF6" s="50">
        <v>17</v>
      </c>
      <c r="AG6" s="51">
        <f t="shared" ref="AG6:AG40" si="13">AF6+AE6</f>
        <v>23</v>
      </c>
      <c r="AH6" s="52" t="str">
        <f t="shared" ref="AH6:AH40" si="14">IF(AG6&gt;=45,"A+",IF(AG6&gt;=40,"A",IF(AG6&gt;=35,"B+",IF(AG6&gt;=30,"B",IF(AG6&gt;=25,"C+",IF(AG6&gt;=20,"C",IF(AG6&gt;=15,"D+",IF(AG6&gt;=10,"D","E"))))))))</f>
        <v>C</v>
      </c>
      <c r="AI6" s="50">
        <v>47</v>
      </c>
      <c r="AJ6" s="50">
        <v>84</v>
      </c>
      <c r="AK6" s="53">
        <f t="shared" ref="AK6:AK40" si="15">AJ6+AI6</f>
        <v>131</v>
      </c>
      <c r="AL6" s="52" t="str">
        <f t="shared" ref="AL6:AL40" si="16">IF(AK6&gt;=135,"A+",IF(AK6&gt;=120,"A",IF(AK6&gt;=105,"B+",IF(AK6&gt;=90,"B",IF(AK6&gt;=75,"C+",IF(AK6&gt;=60,"C",IF(AK6&gt;=45,"D+",IF(AK6&gt;=30,"D","E"))))))))</f>
        <v>A</v>
      </c>
      <c r="AM6" s="50">
        <v>9</v>
      </c>
      <c r="AN6" s="50">
        <v>34</v>
      </c>
      <c r="AO6" s="51">
        <f t="shared" ref="AO6:AO40" si="17">AN6+AM6</f>
        <v>43</v>
      </c>
      <c r="AP6" s="52" t="str">
        <f t="shared" ref="AP6:AP40" si="18">IF(AO6&gt;=45,"A+",IF(AO6&gt;=40,"A",IF(AO6&gt;=35,"B+",IF(AO6&gt;=30,"B",IF(AO6&gt;=25,"C+",IF(AO6&gt;=20,"C",IF(AO6&gt;=15,"D+",IF(AO6&gt;=10,"D","E"))))))))</f>
        <v>A</v>
      </c>
      <c r="AQ6" s="54">
        <f t="shared" ref="AQ6:AQ40" si="19">E6+I6+Y6+Q6+U6+M6+AG6+AC6+AO6+AK6</f>
        <v>533</v>
      </c>
      <c r="AR6" s="55">
        <f t="shared" ref="AR6:AR40" si="20">(AQ6/800)*100</f>
        <v>66.625</v>
      </c>
      <c r="AS6" s="43" t="str">
        <f>IF(AND(D6&gt;=24,H6&gt;=12,L6&gt;=24,P6&gt;=12,T6&gt;=12,X6&gt;=24,AB6&gt;=24,AF6&gt;=12,AJ6&gt;=30,AN6&gt;=12),"Pass","Fail")</f>
        <v>Pass</v>
      </c>
    </row>
    <row r="7" spans="1:45" ht="14.5" customHeight="1" x14ac:dyDescent="0.3">
      <c r="A7" s="72">
        <v>2</v>
      </c>
      <c r="B7" s="49" t="s">
        <v>23</v>
      </c>
      <c r="C7" s="56">
        <v>15</v>
      </c>
      <c r="D7" s="50">
        <v>28</v>
      </c>
      <c r="E7" s="51">
        <f t="shared" si="0"/>
        <v>43</v>
      </c>
      <c r="F7" s="52" t="str">
        <f t="shared" si="1"/>
        <v>C</v>
      </c>
      <c r="G7" s="50">
        <v>8</v>
      </c>
      <c r="H7" s="50">
        <v>16</v>
      </c>
      <c r="I7" s="51">
        <f t="shared" ref="I7:I9" si="21">G7+H7</f>
        <v>24</v>
      </c>
      <c r="J7" s="52" t="str">
        <f t="shared" si="2"/>
        <v>C</v>
      </c>
      <c r="K7" s="50">
        <v>16</v>
      </c>
      <c r="L7" s="50">
        <v>24</v>
      </c>
      <c r="M7" s="51">
        <f t="shared" si="3"/>
        <v>40</v>
      </c>
      <c r="N7" s="52" t="str">
        <f t="shared" si="4"/>
        <v>C</v>
      </c>
      <c r="O7" s="56">
        <v>8</v>
      </c>
      <c r="P7" s="50">
        <v>13</v>
      </c>
      <c r="Q7" s="51">
        <f t="shared" si="5"/>
        <v>21</v>
      </c>
      <c r="R7" s="52" t="str">
        <f t="shared" si="6"/>
        <v>C</v>
      </c>
      <c r="S7" s="56">
        <v>8</v>
      </c>
      <c r="T7" s="56">
        <v>6</v>
      </c>
      <c r="U7" s="51">
        <f t="shared" si="7"/>
        <v>14</v>
      </c>
      <c r="V7" s="52" t="str">
        <f t="shared" si="8"/>
        <v>D</v>
      </c>
      <c r="W7" s="56">
        <v>14</v>
      </c>
      <c r="X7" s="56">
        <v>6</v>
      </c>
      <c r="Y7" s="51">
        <f t="shared" si="9"/>
        <v>20</v>
      </c>
      <c r="Z7" s="52" t="str">
        <f t="shared" si="10"/>
        <v>D</v>
      </c>
      <c r="AA7" s="56">
        <v>5</v>
      </c>
      <c r="AB7" s="56">
        <v>15</v>
      </c>
      <c r="AC7" s="51">
        <f t="shared" si="11"/>
        <v>20</v>
      </c>
      <c r="AD7" s="52" t="str">
        <f t="shared" si="12"/>
        <v>D</v>
      </c>
      <c r="AE7" s="56">
        <v>4</v>
      </c>
      <c r="AF7" s="56">
        <v>11</v>
      </c>
      <c r="AG7" s="51">
        <f t="shared" si="13"/>
        <v>15</v>
      </c>
      <c r="AH7" s="52" t="str">
        <f t="shared" si="14"/>
        <v>D+</v>
      </c>
      <c r="AI7" s="56">
        <v>42</v>
      </c>
      <c r="AJ7" s="56">
        <v>67</v>
      </c>
      <c r="AK7" s="53">
        <f t="shared" si="15"/>
        <v>109</v>
      </c>
      <c r="AL7" s="52" t="str">
        <f t="shared" si="16"/>
        <v>B+</v>
      </c>
      <c r="AM7" s="56">
        <v>8</v>
      </c>
      <c r="AN7" s="50">
        <v>16</v>
      </c>
      <c r="AO7" s="51">
        <f t="shared" si="17"/>
        <v>24</v>
      </c>
      <c r="AP7" s="52" t="str">
        <f t="shared" si="18"/>
        <v>C</v>
      </c>
      <c r="AQ7" s="54">
        <f t="shared" si="19"/>
        <v>330</v>
      </c>
      <c r="AR7" s="55">
        <f t="shared" si="20"/>
        <v>41.25</v>
      </c>
      <c r="AS7" s="43" t="str">
        <f t="shared" ref="AS7:AS39" si="22">IF(AND(D7&gt;=24,H7&gt;=12,L7&gt;=24,P7&gt;=12,T7&gt;=12,X7&gt;=24,AB7&gt;=24,AF7&gt;=12,AJ7&gt;=30,AN7&gt;=12),"Pass","Fail")</f>
        <v>Fail</v>
      </c>
    </row>
    <row r="8" spans="1:45" ht="14.5" customHeight="1" x14ac:dyDescent="0.3">
      <c r="A8" s="72">
        <v>3</v>
      </c>
      <c r="B8" s="49" t="s">
        <v>24</v>
      </c>
      <c r="C8" s="56">
        <v>12</v>
      </c>
      <c r="D8" s="50">
        <v>5</v>
      </c>
      <c r="E8" s="51">
        <f t="shared" si="0"/>
        <v>17</v>
      </c>
      <c r="F8" s="52" t="str">
        <f t="shared" si="1"/>
        <v>E</v>
      </c>
      <c r="G8" s="50">
        <v>7</v>
      </c>
      <c r="H8" s="50">
        <v>5</v>
      </c>
      <c r="I8" s="51">
        <f t="shared" si="21"/>
        <v>12</v>
      </c>
      <c r="J8" s="52" t="str">
        <f t="shared" si="2"/>
        <v>D</v>
      </c>
      <c r="K8" s="50">
        <v>14</v>
      </c>
      <c r="L8" s="50">
        <v>7</v>
      </c>
      <c r="M8" s="51">
        <f t="shared" si="3"/>
        <v>21</v>
      </c>
      <c r="N8" s="52" t="str">
        <f t="shared" si="4"/>
        <v>D</v>
      </c>
      <c r="O8" s="56">
        <v>8</v>
      </c>
      <c r="P8" s="50">
        <v>3</v>
      </c>
      <c r="Q8" s="51">
        <f t="shared" si="5"/>
        <v>11</v>
      </c>
      <c r="R8" s="52" t="str">
        <f t="shared" si="6"/>
        <v>D</v>
      </c>
      <c r="S8" s="56">
        <v>8</v>
      </c>
      <c r="T8" s="56">
        <v>1</v>
      </c>
      <c r="U8" s="51">
        <f t="shared" si="7"/>
        <v>9</v>
      </c>
      <c r="V8" s="52" t="str">
        <f t="shared" si="8"/>
        <v>E</v>
      </c>
      <c r="W8" s="56">
        <v>14</v>
      </c>
      <c r="X8" s="56">
        <v>7</v>
      </c>
      <c r="Y8" s="51">
        <f t="shared" si="9"/>
        <v>21</v>
      </c>
      <c r="Z8" s="52" t="str">
        <f t="shared" si="10"/>
        <v>D</v>
      </c>
      <c r="AA8" s="56">
        <v>10</v>
      </c>
      <c r="AB8" s="56">
        <v>24</v>
      </c>
      <c r="AC8" s="51">
        <f t="shared" si="11"/>
        <v>34</v>
      </c>
      <c r="AD8" s="52" t="str">
        <f t="shared" si="12"/>
        <v>D+</v>
      </c>
      <c r="AE8" s="56">
        <v>15</v>
      </c>
      <c r="AF8" s="56">
        <v>13</v>
      </c>
      <c r="AG8" s="51">
        <f t="shared" si="13"/>
        <v>28</v>
      </c>
      <c r="AH8" s="52" t="str">
        <f t="shared" si="14"/>
        <v>C+</v>
      </c>
      <c r="AI8" s="56">
        <v>30</v>
      </c>
      <c r="AJ8" s="56">
        <v>47</v>
      </c>
      <c r="AK8" s="53">
        <f t="shared" si="15"/>
        <v>77</v>
      </c>
      <c r="AL8" s="52" t="str">
        <f t="shared" si="16"/>
        <v>C+</v>
      </c>
      <c r="AM8" s="56">
        <v>6</v>
      </c>
      <c r="AN8" s="50">
        <v>12</v>
      </c>
      <c r="AO8" s="51">
        <f t="shared" si="17"/>
        <v>18</v>
      </c>
      <c r="AP8" s="52" t="str">
        <f t="shared" si="18"/>
        <v>D+</v>
      </c>
      <c r="AQ8" s="54">
        <f t="shared" si="19"/>
        <v>248</v>
      </c>
      <c r="AR8" s="55">
        <f t="shared" si="20"/>
        <v>31</v>
      </c>
      <c r="AS8" s="43" t="str">
        <f t="shared" si="22"/>
        <v>Fail</v>
      </c>
    </row>
    <row r="9" spans="1:45" ht="14.5" customHeight="1" x14ac:dyDescent="0.3">
      <c r="A9" s="72">
        <v>4</v>
      </c>
      <c r="B9" s="49" t="s">
        <v>25</v>
      </c>
      <c r="C9" s="56">
        <v>15</v>
      </c>
      <c r="D9" s="50">
        <v>15</v>
      </c>
      <c r="E9" s="51">
        <f t="shared" si="0"/>
        <v>30</v>
      </c>
      <c r="F9" s="52" t="str">
        <f t="shared" si="1"/>
        <v>D+</v>
      </c>
      <c r="G9" s="50">
        <v>7</v>
      </c>
      <c r="H9" s="50">
        <v>12</v>
      </c>
      <c r="I9" s="51">
        <f t="shared" si="21"/>
        <v>19</v>
      </c>
      <c r="J9" s="52" t="str">
        <f t="shared" si="2"/>
        <v>D+</v>
      </c>
      <c r="K9" s="50">
        <v>15</v>
      </c>
      <c r="L9" s="50">
        <v>11</v>
      </c>
      <c r="M9" s="51">
        <f t="shared" si="3"/>
        <v>26</v>
      </c>
      <c r="N9" s="52" t="str">
        <f t="shared" si="4"/>
        <v>D</v>
      </c>
      <c r="O9" s="56">
        <v>8</v>
      </c>
      <c r="P9" s="50">
        <v>3</v>
      </c>
      <c r="Q9" s="51">
        <f t="shared" si="5"/>
        <v>11</v>
      </c>
      <c r="R9" s="52" t="str">
        <f t="shared" si="6"/>
        <v>D</v>
      </c>
      <c r="S9" s="56">
        <v>8</v>
      </c>
      <c r="T9" s="56">
        <v>3</v>
      </c>
      <c r="U9" s="51">
        <f t="shared" si="7"/>
        <v>11</v>
      </c>
      <c r="V9" s="52" t="str">
        <f t="shared" si="8"/>
        <v>D</v>
      </c>
      <c r="W9" s="56">
        <v>14</v>
      </c>
      <c r="X9" s="56">
        <v>7</v>
      </c>
      <c r="Y9" s="51">
        <f t="shared" si="9"/>
        <v>21</v>
      </c>
      <c r="Z9" s="52" t="str">
        <f t="shared" si="10"/>
        <v>D</v>
      </c>
      <c r="AA9" s="56">
        <v>9</v>
      </c>
      <c r="AB9" s="56">
        <v>24</v>
      </c>
      <c r="AC9" s="51">
        <f t="shared" si="11"/>
        <v>33</v>
      </c>
      <c r="AD9" s="52" t="str">
        <f t="shared" si="12"/>
        <v>D+</v>
      </c>
      <c r="AE9" s="56">
        <v>4</v>
      </c>
      <c r="AF9" s="56">
        <v>9</v>
      </c>
      <c r="AG9" s="51">
        <f t="shared" si="13"/>
        <v>13</v>
      </c>
      <c r="AH9" s="52" t="str">
        <f t="shared" si="14"/>
        <v>D</v>
      </c>
      <c r="AI9" s="56">
        <v>35</v>
      </c>
      <c r="AJ9" s="56">
        <v>49</v>
      </c>
      <c r="AK9" s="53">
        <f t="shared" si="15"/>
        <v>84</v>
      </c>
      <c r="AL9" s="52" t="str">
        <f t="shared" si="16"/>
        <v>C+</v>
      </c>
      <c r="AM9" s="56">
        <v>7</v>
      </c>
      <c r="AN9" s="50">
        <v>12</v>
      </c>
      <c r="AO9" s="51">
        <f t="shared" si="17"/>
        <v>19</v>
      </c>
      <c r="AP9" s="52" t="str">
        <f t="shared" si="18"/>
        <v>D+</v>
      </c>
      <c r="AQ9" s="54">
        <f t="shared" si="19"/>
        <v>267</v>
      </c>
      <c r="AR9" s="55">
        <f t="shared" si="20"/>
        <v>33.375</v>
      </c>
      <c r="AS9" s="43" t="str">
        <f t="shared" si="22"/>
        <v>Fail</v>
      </c>
    </row>
    <row r="10" spans="1:45" ht="14.5" customHeight="1" x14ac:dyDescent="0.3">
      <c r="A10" s="72">
        <v>5</v>
      </c>
      <c r="B10" s="49" t="s">
        <v>26</v>
      </c>
      <c r="C10" s="56">
        <v>17</v>
      </c>
      <c r="D10" s="50">
        <v>48</v>
      </c>
      <c r="E10" s="51">
        <f t="shared" si="0"/>
        <v>65</v>
      </c>
      <c r="F10" s="52" t="str">
        <f t="shared" si="1"/>
        <v>B</v>
      </c>
      <c r="G10" s="50">
        <v>7</v>
      </c>
      <c r="H10" s="50">
        <v>11</v>
      </c>
      <c r="I10" s="51">
        <v>18</v>
      </c>
      <c r="J10" s="52" t="str">
        <f t="shared" si="2"/>
        <v>D+</v>
      </c>
      <c r="K10" s="50">
        <v>17</v>
      </c>
      <c r="L10" s="50">
        <v>38</v>
      </c>
      <c r="M10" s="51">
        <f t="shared" si="3"/>
        <v>55</v>
      </c>
      <c r="N10" s="52" t="str">
        <f t="shared" si="4"/>
        <v>C+</v>
      </c>
      <c r="O10" s="56">
        <v>8</v>
      </c>
      <c r="P10" s="50">
        <v>14</v>
      </c>
      <c r="Q10" s="51">
        <f t="shared" si="5"/>
        <v>22</v>
      </c>
      <c r="R10" s="52" t="str">
        <f t="shared" si="6"/>
        <v>C</v>
      </c>
      <c r="S10" s="56">
        <v>8</v>
      </c>
      <c r="T10" s="56">
        <v>1</v>
      </c>
      <c r="U10" s="51">
        <f t="shared" si="7"/>
        <v>9</v>
      </c>
      <c r="V10" s="52" t="str">
        <f t="shared" si="8"/>
        <v>E</v>
      </c>
      <c r="W10" s="56">
        <v>16</v>
      </c>
      <c r="X10" s="56">
        <v>20</v>
      </c>
      <c r="Y10" s="51">
        <f t="shared" si="9"/>
        <v>36</v>
      </c>
      <c r="Z10" s="52" t="str">
        <f t="shared" si="10"/>
        <v>D+</v>
      </c>
      <c r="AA10" s="56">
        <v>10</v>
      </c>
      <c r="AB10" s="56">
        <v>29</v>
      </c>
      <c r="AC10" s="51">
        <f t="shared" si="11"/>
        <v>39</v>
      </c>
      <c r="AD10" s="52" t="str">
        <f t="shared" si="12"/>
        <v>D+</v>
      </c>
      <c r="AE10" s="56">
        <v>5</v>
      </c>
      <c r="AF10" s="56">
        <v>15</v>
      </c>
      <c r="AG10" s="51">
        <f t="shared" si="13"/>
        <v>20</v>
      </c>
      <c r="AH10" s="52" t="str">
        <f t="shared" si="14"/>
        <v>C</v>
      </c>
      <c r="AI10" s="56">
        <v>46</v>
      </c>
      <c r="AJ10" s="56">
        <v>90</v>
      </c>
      <c r="AK10" s="53">
        <f t="shared" si="15"/>
        <v>136</v>
      </c>
      <c r="AL10" s="52" t="str">
        <f t="shared" si="16"/>
        <v>A+</v>
      </c>
      <c r="AM10" s="56">
        <v>10</v>
      </c>
      <c r="AN10" s="50">
        <v>25</v>
      </c>
      <c r="AO10" s="51">
        <f t="shared" si="17"/>
        <v>35</v>
      </c>
      <c r="AP10" s="52" t="str">
        <f t="shared" si="18"/>
        <v>B+</v>
      </c>
      <c r="AQ10" s="54">
        <f t="shared" si="19"/>
        <v>435</v>
      </c>
      <c r="AR10" s="55">
        <f t="shared" si="20"/>
        <v>54.374999999999993</v>
      </c>
      <c r="AS10" s="43" t="str">
        <f t="shared" si="22"/>
        <v>Fail</v>
      </c>
    </row>
    <row r="11" spans="1:45" ht="14.5" customHeight="1" x14ac:dyDescent="0.3">
      <c r="A11" s="72">
        <v>6</v>
      </c>
      <c r="B11" s="49" t="s">
        <v>27</v>
      </c>
      <c r="C11" s="56">
        <v>12</v>
      </c>
      <c r="D11" s="50">
        <v>5</v>
      </c>
      <c r="E11" s="51">
        <f t="shared" si="0"/>
        <v>17</v>
      </c>
      <c r="F11" s="52" t="str">
        <f t="shared" si="1"/>
        <v>E</v>
      </c>
      <c r="G11" s="50">
        <v>6</v>
      </c>
      <c r="H11" s="50">
        <v>3</v>
      </c>
      <c r="I11" s="51">
        <f t="shared" ref="I11:I40" si="23">G11+H11</f>
        <v>9</v>
      </c>
      <c r="J11" s="52" t="str">
        <f t="shared" si="2"/>
        <v>E</v>
      </c>
      <c r="K11" s="50">
        <v>14</v>
      </c>
      <c r="L11" s="50">
        <v>17</v>
      </c>
      <c r="M11" s="51">
        <f t="shared" si="3"/>
        <v>31</v>
      </c>
      <c r="N11" s="52" t="str">
        <f t="shared" si="4"/>
        <v>D+</v>
      </c>
      <c r="O11" s="56">
        <v>8</v>
      </c>
      <c r="P11" s="50">
        <v>12</v>
      </c>
      <c r="Q11" s="51">
        <f t="shared" si="5"/>
        <v>20</v>
      </c>
      <c r="R11" s="52" t="str">
        <f t="shared" si="6"/>
        <v>C</v>
      </c>
      <c r="S11" s="56">
        <v>8</v>
      </c>
      <c r="T11" s="56">
        <v>3</v>
      </c>
      <c r="U11" s="51">
        <f t="shared" si="7"/>
        <v>11</v>
      </c>
      <c r="V11" s="52" t="str">
        <f t="shared" si="8"/>
        <v>D</v>
      </c>
      <c r="W11" s="56">
        <v>14</v>
      </c>
      <c r="X11" s="56">
        <v>5</v>
      </c>
      <c r="Y11" s="51">
        <f t="shared" si="9"/>
        <v>19</v>
      </c>
      <c r="Z11" s="52" t="str">
        <f t="shared" si="10"/>
        <v>E</v>
      </c>
      <c r="AA11" s="56">
        <v>6</v>
      </c>
      <c r="AB11" s="56">
        <v>13</v>
      </c>
      <c r="AC11" s="51">
        <f t="shared" si="11"/>
        <v>19</v>
      </c>
      <c r="AD11" s="52" t="str">
        <f t="shared" si="12"/>
        <v>E</v>
      </c>
      <c r="AE11" s="56">
        <v>4</v>
      </c>
      <c r="AF11" s="56">
        <v>9</v>
      </c>
      <c r="AG11" s="51">
        <f t="shared" si="13"/>
        <v>13</v>
      </c>
      <c r="AH11" s="52" t="str">
        <f t="shared" si="14"/>
        <v>D</v>
      </c>
      <c r="AI11" s="56">
        <v>25</v>
      </c>
      <c r="AJ11" s="56">
        <v>50</v>
      </c>
      <c r="AK11" s="53">
        <f t="shared" si="15"/>
        <v>75</v>
      </c>
      <c r="AL11" s="52" t="str">
        <f t="shared" si="16"/>
        <v>C+</v>
      </c>
      <c r="AM11" s="56">
        <v>4</v>
      </c>
      <c r="AN11" s="50">
        <v>13</v>
      </c>
      <c r="AO11" s="51">
        <f t="shared" si="17"/>
        <v>17</v>
      </c>
      <c r="AP11" s="52" t="str">
        <f t="shared" si="18"/>
        <v>D+</v>
      </c>
      <c r="AQ11" s="54">
        <f t="shared" si="19"/>
        <v>231</v>
      </c>
      <c r="AR11" s="55">
        <f t="shared" si="20"/>
        <v>28.875</v>
      </c>
      <c r="AS11" s="43" t="str">
        <f t="shared" si="22"/>
        <v>Fail</v>
      </c>
    </row>
    <row r="12" spans="1:45" ht="14.5" customHeight="1" x14ac:dyDescent="0.3">
      <c r="A12" s="72">
        <v>7</v>
      </c>
      <c r="B12" s="49" t="s">
        <v>28</v>
      </c>
      <c r="C12" s="56">
        <v>18</v>
      </c>
      <c r="D12" s="50">
        <v>58</v>
      </c>
      <c r="E12" s="51">
        <f t="shared" si="0"/>
        <v>76</v>
      </c>
      <c r="F12" s="52" t="str">
        <f t="shared" si="1"/>
        <v>B+</v>
      </c>
      <c r="G12" s="50">
        <v>9</v>
      </c>
      <c r="H12" s="50">
        <v>25</v>
      </c>
      <c r="I12" s="51">
        <f t="shared" si="23"/>
        <v>34</v>
      </c>
      <c r="J12" s="52" t="str">
        <f t="shared" si="2"/>
        <v>B</v>
      </c>
      <c r="K12" s="50">
        <v>18</v>
      </c>
      <c r="L12" s="50">
        <v>44</v>
      </c>
      <c r="M12" s="51">
        <f t="shared" si="3"/>
        <v>62</v>
      </c>
      <c r="N12" s="52" t="str">
        <f t="shared" si="4"/>
        <v>B</v>
      </c>
      <c r="O12" s="56">
        <v>10</v>
      </c>
      <c r="P12" s="50">
        <v>24</v>
      </c>
      <c r="Q12" s="51">
        <f t="shared" si="5"/>
        <v>34</v>
      </c>
      <c r="R12" s="52" t="str">
        <f t="shared" si="6"/>
        <v>B</v>
      </c>
      <c r="S12" s="56">
        <v>8</v>
      </c>
      <c r="T12" s="56">
        <v>12</v>
      </c>
      <c r="U12" s="51">
        <f t="shared" si="7"/>
        <v>20</v>
      </c>
      <c r="V12" s="52" t="str">
        <f t="shared" si="8"/>
        <v>C</v>
      </c>
      <c r="W12" s="56">
        <v>18</v>
      </c>
      <c r="X12" s="56">
        <v>47</v>
      </c>
      <c r="Y12" s="51">
        <f t="shared" si="9"/>
        <v>65</v>
      </c>
      <c r="Z12" s="52" t="str">
        <f t="shared" si="10"/>
        <v>B</v>
      </c>
      <c r="AA12" s="56">
        <v>13</v>
      </c>
      <c r="AB12" s="56">
        <v>34</v>
      </c>
      <c r="AC12" s="51">
        <f t="shared" si="11"/>
        <v>47</v>
      </c>
      <c r="AD12" s="52" t="str">
        <f t="shared" si="12"/>
        <v>C</v>
      </c>
      <c r="AE12" s="56">
        <v>8</v>
      </c>
      <c r="AF12" s="56">
        <v>26</v>
      </c>
      <c r="AG12" s="51">
        <f t="shared" si="13"/>
        <v>34</v>
      </c>
      <c r="AH12" s="52" t="str">
        <f t="shared" si="14"/>
        <v>B</v>
      </c>
      <c r="AI12" s="56">
        <v>48</v>
      </c>
      <c r="AJ12" s="56">
        <v>89</v>
      </c>
      <c r="AK12" s="53">
        <f t="shared" si="15"/>
        <v>137</v>
      </c>
      <c r="AL12" s="52" t="str">
        <f t="shared" si="16"/>
        <v>A+</v>
      </c>
      <c r="AM12" s="56">
        <v>9</v>
      </c>
      <c r="AN12" s="50">
        <v>37</v>
      </c>
      <c r="AO12" s="51">
        <f t="shared" si="17"/>
        <v>46</v>
      </c>
      <c r="AP12" s="52" t="str">
        <f t="shared" si="18"/>
        <v>A+</v>
      </c>
      <c r="AQ12" s="54">
        <f t="shared" si="19"/>
        <v>555</v>
      </c>
      <c r="AR12" s="55">
        <f t="shared" si="20"/>
        <v>69.375</v>
      </c>
      <c r="AS12" s="43" t="str">
        <f t="shared" si="22"/>
        <v>Pass</v>
      </c>
    </row>
    <row r="13" spans="1:45" ht="14.5" customHeight="1" x14ac:dyDescent="0.3">
      <c r="A13" s="72">
        <v>8</v>
      </c>
      <c r="B13" s="49" t="s">
        <v>29</v>
      </c>
      <c r="C13" s="56">
        <v>15</v>
      </c>
      <c r="D13" s="50">
        <v>19</v>
      </c>
      <c r="E13" s="51">
        <f t="shared" si="0"/>
        <v>34</v>
      </c>
      <c r="F13" s="52" t="str">
        <f t="shared" si="1"/>
        <v>D+</v>
      </c>
      <c r="G13" s="50">
        <v>8</v>
      </c>
      <c r="H13" s="50">
        <v>18</v>
      </c>
      <c r="I13" s="51">
        <f t="shared" si="23"/>
        <v>26</v>
      </c>
      <c r="J13" s="52" t="str">
        <f t="shared" si="2"/>
        <v>C+</v>
      </c>
      <c r="K13" s="50">
        <v>16</v>
      </c>
      <c r="L13" s="50">
        <v>24</v>
      </c>
      <c r="M13" s="51">
        <f t="shared" si="3"/>
        <v>40</v>
      </c>
      <c r="N13" s="52" t="str">
        <f t="shared" si="4"/>
        <v>C</v>
      </c>
      <c r="O13" s="56">
        <v>8</v>
      </c>
      <c r="P13" s="50">
        <v>7</v>
      </c>
      <c r="Q13" s="51">
        <f t="shared" si="5"/>
        <v>15</v>
      </c>
      <c r="R13" s="52" t="str">
        <f t="shared" si="6"/>
        <v>D+</v>
      </c>
      <c r="S13" s="56">
        <v>8</v>
      </c>
      <c r="T13" s="56">
        <v>3</v>
      </c>
      <c r="U13" s="51">
        <f t="shared" si="7"/>
        <v>11</v>
      </c>
      <c r="V13" s="52" t="str">
        <f t="shared" si="8"/>
        <v>D</v>
      </c>
      <c r="W13" s="56">
        <v>14</v>
      </c>
      <c r="X13" s="56">
        <v>7</v>
      </c>
      <c r="Y13" s="51">
        <f t="shared" si="9"/>
        <v>21</v>
      </c>
      <c r="Z13" s="52" t="str">
        <f t="shared" si="10"/>
        <v>D</v>
      </c>
      <c r="AA13" s="56">
        <v>10</v>
      </c>
      <c r="AB13" s="56">
        <v>24</v>
      </c>
      <c r="AC13" s="51">
        <f t="shared" si="11"/>
        <v>34</v>
      </c>
      <c r="AD13" s="52" t="str">
        <f t="shared" si="12"/>
        <v>D+</v>
      </c>
      <c r="AE13" s="56">
        <v>4</v>
      </c>
      <c r="AF13" s="56">
        <v>9</v>
      </c>
      <c r="AG13" s="51">
        <f t="shared" si="13"/>
        <v>13</v>
      </c>
      <c r="AH13" s="52" t="str">
        <f t="shared" si="14"/>
        <v>D</v>
      </c>
      <c r="AI13" s="56">
        <v>32</v>
      </c>
      <c r="AJ13" s="56">
        <v>49</v>
      </c>
      <c r="AK13" s="53">
        <f t="shared" si="15"/>
        <v>81</v>
      </c>
      <c r="AL13" s="52" t="str">
        <f t="shared" si="16"/>
        <v>C+</v>
      </c>
      <c r="AM13" s="56">
        <v>6</v>
      </c>
      <c r="AN13" s="50">
        <v>14</v>
      </c>
      <c r="AO13" s="51">
        <f t="shared" si="17"/>
        <v>20</v>
      </c>
      <c r="AP13" s="52" t="str">
        <f t="shared" si="18"/>
        <v>C</v>
      </c>
      <c r="AQ13" s="54">
        <f t="shared" si="19"/>
        <v>295</v>
      </c>
      <c r="AR13" s="55">
        <f t="shared" si="20"/>
        <v>36.875</v>
      </c>
      <c r="AS13" s="43" t="str">
        <f t="shared" si="22"/>
        <v>Fail</v>
      </c>
    </row>
    <row r="14" spans="1:45" ht="14.5" customHeight="1" x14ac:dyDescent="0.3">
      <c r="A14" s="72">
        <v>9</v>
      </c>
      <c r="B14" s="49" t="s">
        <v>30</v>
      </c>
      <c r="C14" s="56">
        <v>15</v>
      </c>
      <c r="D14" s="50">
        <v>18</v>
      </c>
      <c r="E14" s="51">
        <f t="shared" si="0"/>
        <v>33</v>
      </c>
      <c r="F14" s="52" t="str">
        <f t="shared" si="1"/>
        <v>D+</v>
      </c>
      <c r="G14" s="50">
        <v>7</v>
      </c>
      <c r="H14" s="50">
        <v>10</v>
      </c>
      <c r="I14" s="51">
        <f t="shared" si="23"/>
        <v>17</v>
      </c>
      <c r="J14" s="52" t="str">
        <f t="shared" si="2"/>
        <v>D+</v>
      </c>
      <c r="K14" s="50">
        <v>15</v>
      </c>
      <c r="L14" s="50">
        <v>6</v>
      </c>
      <c r="M14" s="51">
        <f t="shared" si="3"/>
        <v>21</v>
      </c>
      <c r="N14" s="52" t="str">
        <f t="shared" si="4"/>
        <v>D</v>
      </c>
      <c r="O14" s="56">
        <v>8</v>
      </c>
      <c r="P14" s="50">
        <v>3</v>
      </c>
      <c r="Q14" s="51">
        <f t="shared" si="5"/>
        <v>11</v>
      </c>
      <c r="R14" s="52" t="str">
        <f t="shared" si="6"/>
        <v>D</v>
      </c>
      <c r="S14" s="56">
        <v>8</v>
      </c>
      <c r="T14" s="56">
        <v>1</v>
      </c>
      <c r="U14" s="51">
        <f t="shared" si="7"/>
        <v>9</v>
      </c>
      <c r="V14" s="52" t="str">
        <f t="shared" si="8"/>
        <v>E</v>
      </c>
      <c r="W14" s="56">
        <v>14</v>
      </c>
      <c r="X14" s="56">
        <v>8</v>
      </c>
      <c r="Y14" s="51">
        <f t="shared" si="9"/>
        <v>22</v>
      </c>
      <c r="Z14" s="52" t="str">
        <f t="shared" si="10"/>
        <v>D</v>
      </c>
      <c r="AA14" s="56">
        <v>5</v>
      </c>
      <c r="AB14" s="56">
        <v>16</v>
      </c>
      <c r="AC14" s="51">
        <f t="shared" si="11"/>
        <v>21</v>
      </c>
      <c r="AD14" s="52" t="str">
        <f t="shared" si="12"/>
        <v>D</v>
      </c>
      <c r="AE14" s="56">
        <v>4</v>
      </c>
      <c r="AF14" s="56">
        <v>7</v>
      </c>
      <c r="AG14" s="51">
        <f t="shared" si="13"/>
        <v>11</v>
      </c>
      <c r="AH14" s="52" t="str">
        <f t="shared" si="14"/>
        <v>D</v>
      </c>
      <c r="AI14" s="56">
        <v>40</v>
      </c>
      <c r="AJ14" s="56">
        <v>20</v>
      </c>
      <c r="AK14" s="53">
        <f t="shared" si="15"/>
        <v>60</v>
      </c>
      <c r="AL14" s="52" t="str">
        <f t="shared" si="16"/>
        <v>C</v>
      </c>
      <c r="AM14" s="56">
        <v>8</v>
      </c>
      <c r="AN14" s="56">
        <v>5</v>
      </c>
      <c r="AO14" s="51">
        <f t="shared" si="17"/>
        <v>13</v>
      </c>
      <c r="AP14" s="52" t="str">
        <f t="shared" si="18"/>
        <v>D</v>
      </c>
      <c r="AQ14" s="54">
        <f t="shared" si="19"/>
        <v>218</v>
      </c>
      <c r="AR14" s="55">
        <f t="shared" si="20"/>
        <v>27.250000000000004</v>
      </c>
      <c r="AS14" s="43" t="str">
        <f t="shared" si="22"/>
        <v>Fail</v>
      </c>
    </row>
    <row r="15" spans="1:45" ht="14.5" customHeight="1" x14ac:dyDescent="0.3">
      <c r="A15" s="72">
        <v>10</v>
      </c>
      <c r="B15" s="49" t="s">
        <v>31</v>
      </c>
      <c r="C15" s="56">
        <v>15</v>
      </c>
      <c r="D15" s="50">
        <v>24</v>
      </c>
      <c r="E15" s="51">
        <f t="shared" si="0"/>
        <v>39</v>
      </c>
      <c r="F15" s="52" t="str">
        <f t="shared" si="1"/>
        <v>D+</v>
      </c>
      <c r="G15" s="50">
        <v>8</v>
      </c>
      <c r="H15" s="50">
        <v>21</v>
      </c>
      <c r="I15" s="51">
        <f t="shared" si="23"/>
        <v>29</v>
      </c>
      <c r="J15" s="52" t="str">
        <f t="shared" si="2"/>
        <v>C+</v>
      </c>
      <c r="K15" s="50">
        <v>15</v>
      </c>
      <c r="L15" s="50">
        <v>11</v>
      </c>
      <c r="M15" s="51">
        <f t="shared" si="3"/>
        <v>26</v>
      </c>
      <c r="N15" s="52" t="str">
        <f t="shared" si="4"/>
        <v>D</v>
      </c>
      <c r="O15" s="56">
        <v>8</v>
      </c>
      <c r="P15" s="50">
        <v>4</v>
      </c>
      <c r="Q15" s="51">
        <f t="shared" si="5"/>
        <v>12</v>
      </c>
      <c r="R15" s="52" t="str">
        <f t="shared" si="6"/>
        <v>D</v>
      </c>
      <c r="S15" s="56">
        <v>8</v>
      </c>
      <c r="T15" s="56">
        <v>1</v>
      </c>
      <c r="U15" s="51">
        <f t="shared" si="7"/>
        <v>9</v>
      </c>
      <c r="V15" s="52" t="str">
        <f t="shared" si="8"/>
        <v>E</v>
      </c>
      <c r="W15" s="56">
        <v>15</v>
      </c>
      <c r="X15" s="56">
        <v>15</v>
      </c>
      <c r="Y15" s="51">
        <f t="shared" si="9"/>
        <v>30</v>
      </c>
      <c r="Z15" s="52" t="str">
        <f t="shared" si="10"/>
        <v>D+</v>
      </c>
      <c r="AA15" s="56">
        <v>9</v>
      </c>
      <c r="AB15" s="56">
        <v>24</v>
      </c>
      <c r="AC15" s="51">
        <f t="shared" si="11"/>
        <v>33</v>
      </c>
      <c r="AD15" s="52" t="str">
        <f t="shared" si="12"/>
        <v>D+</v>
      </c>
      <c r="AE15" s="56">
        <v>5</v>
      </c>
      <c r="AF15" s="56">
        <v>13</v>
      </c>
      <c r="AG15" s="51">
        <f t="shared" si="13"/>
        <v>18</v>
      </c>
      <c r="AH15" s="52" t="str">
        <f t="shared" si="14"/>
        <v>D+</v>
      </c>
      <c r="AI15" s="56">
        <v>47</v>
      </c>
      <c r="AJ15" s="56">
        <v>77</v>
      </c>
      <c r="AK15" s="53">
        <f t="shared" si="15"/>
        <v>124</v>
      </c>
      <c r="AL15" s="52" t="str">
        <f t="shared" si="16"/>
        <v>A</v>
      </c>
      <c r="AM15" s="56">
        <v>7</v>
      </c>
      <c r="AN15" s="56">
        <v>17</v>
      </c>
      <c r="AO15" s="51">
        <f t="shared" si="17"/>
        <v>24</v>
      </c>
      <c r="AP15" s="52" t="str">
        <f t="shared" si="18"/>
        <v>C</v>
      </c>
      <c r="AQ15" s="54">
        <f t="shared" si="19"/>
        <v>344</v>
      </c>
      <c r="AR15" s="55">
        <f t="shared" si="20"/>
        <v>43</v>
      </c>
      <c r="AS15" s="43" t="str">
        <f t="shared" si="22"/>
        <v>Fail</v>
      </c>
    </row>
    <row r="16" spans="1:45" ht="14.5" customHeight="1" x14ac:dyDescent="0.3">
      <c r="A16" s="72">
        <v>11</v>
      </c>
      <c r="B16" s="49" t="s">
        <v>32</v>
      </c>
      <c r="C16" s="56">
        <v>17</v>
      </c>
      <c r="D16" s="50">
        <v>45</v>
      </c>
      <c r="E16" s="51">
        <f t="shared" si="0"/>
        <v>62</v>
      </c>
      <c r="F16" s="52" t="str">
        <f t="shared" si="1"/>
        <v>B</v>
      </c>
      <c r="G16" s="50">
        <v>8</v>
      </c>
      <c r="H16" s="50">
        <v>19</v>
      </c>
      <c r="I16" s="51">
        <f t="shared" si="23"/>
        <v>27</v>
      </c>
      <c r="J16" s="52" t="str">
        <f t="shared" si="2"/>
        <v>C+</v>
      </c>
      <c r="K16" s="50">
        <v>18</v>
      </c>
      <c r="L16" s="50">
        <v>48</v>
      </c>
      <c r="M16" s="51">
        <f t="shared" si="3"/>
        <v>66</v>
      </c>
      <c r="N16" s="52" t="str">
        <f t="shared" si="4"/>
        <v>B</v>
      </c>
      <c r="O16" s="56">
        <v>10</v>
      </c>
      <c r="P16" s="50">
        <v>32</v>
      </c>
      <c r="Q16" s="51">
        <f t="shared" si="5"/>
        <v>42</v>
      </c>
      <c r="R16" s="52" t="str">
        <f t="shared" si="6"/>
        <v>A</v>
      </c>
      <c r="S16" s="56">
        <v>10</v>
      </c>
      <c r="T16" s="56">
        <v>29</v>
      </c>
      <c r="U16" s="51">
        <f t="shared" si="7"/>
        <v>39</v>
      </c>
      <c r="V16" s="52" t="str">
        <f t="shared" si="8"/>
        <v>B+</v>
      </c>
      <c r="W16" s="56">
        <v>19</v>
      </c>
      <c r="X16" s="56">
        <v>58</v>
      </c>
      <c r="Y16" s="51">
        <f t="shared" si="9"/>
        <v>77</v>
      </c>
      <c r="Z16" s="52" t="str">
        <f t="shared" si="10"/>
        <v>B+</v>
      </c>
      <c r="AA16" s="56">
        <v>17</v>
      </c>
      <c r="AB16" s="56">
        <v>61</v>
      </c>
      <c r="AC16" s="51">
        <f t="shared" si="11"/>
        <v>78</v>
      </c>
      <c r="AD16" s="52" t="str">
        <f t="shared" si="12"/>
        <v>B+</v>
      </c>
      <c r="AE16" s="56">
        <v>9</v>
      </c>
      <c r="AF16" s="56">
        <v>32</v>
      </c>
      <c r="AG16" s="51">
        <f t="shared" si="13"/>
        <v>41</v>
      </c>
      <c r="AH16" s="52" t="str">
        <f t="shared" si="14"/>
        <v>A</v>
      </c>
      <c r="AI16" s="56">
        <v>48</v>
      </c>
      <c r="AJ16" s="56">
        <v>82</v>
      </c>
      <c r="AK16" s="53">
        <f t="shared" si="15"/>
        <v>130</v>
      </c>
      <c r="AL16" s="52" t="str">
        <f t="shared" si="16"/>
        <v>A</v>
      </c>
      <c r="AM16" s="56">
        <v>10</v>
      </c>
      <c r="AN16" s="56">
        <v>39</v>
      </c>
      <c r="AO16" s="51">
        <f t="shared" si="17"/>
        <v>49</v>
      </c>
      <c r="AP16" s="52" t="str">
        <f t="shared" si="18"/>
        <v>A+</v>
      </c>
      <c r="AQ16" s="54">
        <f t="shared" si="19"/>
        <v>611</v>
      </c>
      <c r="AR16" s="55">
        <f t="shared" si="20"/>
        <v>76.375</v>
      </c>
      <c r="AS16" s="43" t="str">
        <f t="shared" si="22"/>
        <v>Pass</v>
      </c>
    </row>
    <row r="17" spans="1:45" ht="14.5" customHeight="1" x14ac:dyDescent="0.3">
      <c r="A17" s="72">
        <v>12</v>
      </c>
      <c r="B17" s="49" t="s">
        <v>33</v>
      </c>
      <c r="C17" s="56">
        <v>15</v>
      </c>
      <c r="D17" s="50">
        <v>17</v>
      </c>
      <c r="E17" s="51">
        <f t="shared" si="0"/>
        <v>32</v>
      </c>
      <c r="F17" s="52" t="str">
        <f t="shared" si="1"/>
        <v>D+</v>
      </c>
      <c r="G17" s="50">
        <v>6</v>
      </c>
      <c r="H17" s="50">
        <v>7</v>
      </c>
      <c r="I17" s="51">
        <f t="shared" si="23"/>
        <v>13</v>
      </c>
      <c r="J17" s="52" t="str">
        <f t="shared" si="2"/>
        <v>D</v>
      </c>
      <c r="K17" s="50">
        <v>14</v>
      </c>
      <c r="L17" s="50">
        <v>8</v>
      </c>
      <c r="M17" s="51">
        <f t="shared" si="3"/>
        <v>22</v>
      </c>
      <c r="N17" s="52" t="str">
        <f t="shared" si="4"/>
        <v>D</v>
      </c>
      <c r="O17" s="56">
        <v>8</v>
      </c>
      <c r="P17" s="50">
        <v>5</v>
      </c>
      <c r="Q17" s="51">
        <f t="shared" si="5"/>
        <v>13</v>
      </c>
      <c r="R17" s="52" t="str">
        <f t="shared" si="6"/>
        <v>D</v>
      </c>
      <c r="S17" s="56">
        <v>8</v>
      </c>
      <c r="T17" s="56">
        <v>2</v>
      </c>
      <c r="U17" s="51">
        <f t="shared" si="7"/>
        <v>10</v>
      </c>
      <c r="V17" s="52" t="str">
        <f t="shared" si="8"/>
        <v>D</v>
      </c>
      <c r="W17" s="56">
        <v>16</v>
      </c>
      <c r="X17" s="56">
        <v>19</v>
      </c>
      <c r="Y17" s="51">
        <f t="shared" si="9"/>
        <v>35</v>
      </c>
      <c r="Z17" s="52" t="str">
        <f t="shared" si="10"/>
        <v>D+</v>
      </c>
      <c r="AA17" s="56">
        <v>12</v>
      </c>
      <c r="AB17" s="56">
        <v>35</v>
      </c>
      <c r="AC17" s="51">
        <f t="shared" si="11"/>
        <v>47</v>
      </c>
      <c r="AD17" s="52" t="str">
        <f t="shared" si="12"/>
        <v>C</v>
      </c>
      <c r="AE17" s="56">
        <v>4</v>
      </c>
      <c r="AF17" s="56">
        <v>10</v>
      </c>
      <c r="AG17" s="51">
        <f t="shared" si="13"/>
        <v>14</v>
      </c>
      <c r="AH17" s="52" t="str">
        <f t="shared" si="14"/>
        <v>D</v>
      </c>
      <c r="AI17" s="56">
        <v>42</v>
      </c>
      <c r="AJ17" s="56">
        <v>82</v>
      </c>
      <c r="AK17" s="53">
        <f t="shared" si="15"/>
        <v>124</v>
      </c>
      <c r="AL17" s="52" t="str">
        <f t="shared" si="16"/>
        <v>A</v>
      </c>
      <c r="AM17" s="56">
        <v>9</v>
      </c>
      <c r="AN17" s="56">
        <v>13</v>
      </c>
      <c r="AO17" s="51">
        <f t="shared" si="17"/>
        <v>22</v>
      </c>
      <c r="AP17" s="52" t="str">
        <f t="shared" si="18"/>
        <v>C</v>
      </c>
      <c r="AQ17" s="54">
        <f t="shared" si="19"/>
        <v>332</v>
      </c>
      <c r="AR17" s="55">
        <f t="shared" si="20"/>
        <v>41.5</v>
      </c>
      <c r="AS17" s="43" t="str">
        <f t="shared" si="22"/>
        <v>Fail</v>
      </c>
    </row>
    <row r="18" spans="1:45" ht="14.5" customHeight="1" x14ac:dyDescent="0.3">
      <c r="A18" s="72">
        <v>13</v>
      </c>
      <c r="B18" s="49" t="s">
        <v>34</v>
      </c>
      <c r="C18" s="56">
        <v>15</v>
      </c>
      <c r="D18" s="50">
        <v>13</v>
      </c>
      <c r="E18" s="51">
        <f t="shared" si="0"/>
        <v>28</v>
      </c>
      <c r="F18" s="52" t="str">
        <f t="shared" si="1"/>
        <v>D</v>
      </c>
      <c r="G18" s="50">
        <v>6</v>
      </c>
      <c r="H18" s="50">
        <v>6</v>
      </c>
      <c r="I18" s="51">
        <f t="shared" si="23"/>
        <v>12</v>
      </c>
      <c r="J18" s="52" t="str">
        <f t="shared" si="2"/>
        <v>D</v>
      </c>
      <c r="K18" s="50">
        <v>14</v>
      </c>
      <c r="L18" s="50">
        <v>4</v>
      </c>
      <c r="M18" s="51">
        <f t="shared" si="3"/>
        <v>18</v>
      </c>
      <c r="N18" s="52" t="str">
        <f t="shared" si="4"/>
        <v>E</v>
      </c>
      <c r="O18" s="56">
        <v>8</v>
      </c>
      <c r="P18" s="50">
        <v>5</v>
      </c>
      <c r="Q18" s="51">
        <f t="shared" si="5"/>
        <v>13</v>
      </c>
      <c r="R18" s="52" t="str">
        <f t="shared" si="6"/>
        <v>D</v>
      </c>
      <c r="S18" s="56">
        <v>8</v>
      </c>
      <c r="T18" s="56">
        <v>3</v>
      </c>
      <c r="U18" s="51">
        <f t="shared" si="7"/>
        <v>11</v>
      </c>
      <c r="V18" s="52" t="str">
        <f t="shared" si="8"/>
        <v>D</v>
      </c>
      <c r="W18" s="56">
        <v>14</v>
      </c>
      <c r="X18" s="56">
        <v>11</v>
      </c>
      <c r="Y18" s="51">
        <f t="shared" si="9"/>
        <v>25</v>
      </c>
      <c r="Z18" s="52" t="str">
        <f t="shared" si="10"/>
        <v>D</v>
      </c>
      <c r="AA18" s="56">
        <v>5</v>
      </c>
      <c r="AB18" s="56">
        <v>9</v>
      </c>
      <c r="AC18" s="51">
        <f t="shared" si="11"/>
        <v>14</v>
      </c>
      <c r="AD18" s="52" t="str">
        <f t="shared" si="12"/>
        <v>E</v>
      </c>
      <c r="AE18" s="56">
        <v>4</v>
      </c>
      <c r="AF18" s="56">
        <v>6</v>
      </c>
      <c r="AG18" s="51">
        <f t="shared" si="13"/>
        <v>10</v>
      </c>
      <c r="AH18" s="52" t="str">
        <f t="shared" si="14"/>
        <v>D</v>
      </c>
      <c r="AI18" s="56">
        <v>40</v>
      </c>
      <c r="AJ18" s="56">
        <v>74</v>
      </c>
      <c r="AK18" s="53">
        <f t="shared" si="15"/>
        <v>114</v>
      </c>
      <c r="AL18" s="52" t="str">
        <f t="shared" si="16"/>
        <v>B+</v>
      </c>
      <c r="AM18" s="56">
        <v>9</v>
      </c>
      <c r="AN18" s="56">
        <v>12</v>
      </c>
      <c r="AO18" s="51">
        <f t="shared" si="17"/>
        <v>21</v>
      </c>
      <c r="AP18" s="52" t="str">
        <f t="shared" si="18"/>
        <v>C</v>
      </c>
      <c r="AQ18" s="54">
        <f t="shared" si="19"/>
        <v>266</v>
      </c>
      <c r="AR18" s="55">
        <f t="shared" si="20"/>
        <v>33.25</v>
      </c>
      <c r="AS18" s="43" t="str">
        <f t="shared" si="22"/>
        <v>Fail</v>
      </c>
    </row>
    <row r="19" spans="1:45" ht="14.5" customHeight="1" x14ac:dyDescent="0.3">
      <c r="A19" s="72">
        <v>14</v>
      </c>
      <c r="B19" s="49" t="s">
        <v>35</v>
      </c>
      <c r="C19" s="56">
        <v>12</v>
      </c>
      <c r="D19" s="50">
        <v>8</v>
      </c>
      <c r="E19" s="51">
        <f t="shared" si="0"/>
        <v>20</v>
      </c>
      <c r="F19" s="52" t="str">
        <f t="shared" si="1"/>
        <v>D</v>
      </c>
      <c r="G19" s="50">
        <v>7</v>
      </c>
      <c r="H19" s="50">
        <v>5</v>
      </c>
      <c r="I19" s="51">
        <f t="shared" si="23"/>
        <v>12</v>
      </c>
      <c r="J19" s="52" t="str">
        <f t="shared" si="2"/>
        <v>D</v>
      </c>
      <c r="K19" s="50">
        <v>14</v>
      </c>
      <c r="L19" s="50">
        <v>5</v>
      </c>
      <c r="M19" s="51">
        <f t="shared" si="3"/>
        <v>19</v>
      </c>
      <c r="N19" s="52" t="str">
        <f t="shared" si="4"/>
        <v>E</v>
      </c>
      <c r="O19" s="56">
        <v>8</v>
      </c>
      <c r="P19" s="50">
        <v>4</v>
      </c>
      <c r="Q19" s="51">
        <f t="shared" si="5"/>
        <v>12</v>
      </c>
      <c r="R19" s="52" t="str">
        <f t="shared" si="6"/>
        <v>D</v>
      </c>
      <c r="S19" s="56">
        <v>8</v>
      </c>
      <c r="T19" s="56">
        <v>3</v>
      </c>
      <c r="U19" s="51">
        <f t="shared" si="7"/>
        <v>11</v>
      </c>
      <c r="V19" s="52" t="str">
        <f t="shared" si="8"/>
        <v>D</v>
      </c>
      <c r="W19" s="56">
        <v>15</v>
      </c>
      <c r="X19" s="56">
        <v>15</v>
      </c>
      <c r="Y19" s="51">
        <f t="shared" si="9"/>
        <v>30</v>
      </c>
      <c r="Z19" s="52" t="str">
        <f t="shared" si="10"/>
        <v>D+</v>
      </c>
      <c r="AA19" s="56">
        <v>7</v>
      </c>
      <c r="AB19" s="56">
        <v>26</v>
      </c>
      <c r="AC19" s="51">
        <f t="shared" si="11"/>
        <v>33</v>
      </c>
      <c r="AD19" s="52" t="str">
        <f t="shared" si="12"/>
        <v>D+</v>
      </c>
      <c r="AE19" s="56">
        <v>4</v>
      </c>
      <c r="AF19" s="56">
        <v>8</v>
      </c>
      <c r="AG19" s="51">
        <f t="shared" si="13"/>
        <v>12</v>
      </c>
      <c r="AH19" s="52" t="str">
        <f t="shared" si="14"/>
        <v>D</v>
      </c>
      <c r="AI19" s="56">
        <v>42</v>
      </c>
      <c r="AJ19" s="56">
        <v>81</v>
      </c>
      <c r="AK19" s="53">
        <f t="shared" si="15"/>
        <v>123</v>
      </c>
      <c r="AL19" s="52" t="str">
        <f t="shared" si="16"/>
        <v>A</v>
      </c>
      <c r="AM19" s="56">
        <v>8</v>
      </c>
      <c r="AN19" s="56">
        <v>14</v>
      </c>
      <c r="AO19" s="51">
        <f t="shared" si="17"/>
        <v>22</v>
      </c>
      <c r="AP19" s="52" t="str">
        <f t="shared" si="18"/>
        <v>C</v>
      </c>
      <c r="AQ19" s="54">
        <f t="shared" si="19"/>
        <v>294</v>
      </c>
      <c r="AR19" s="55">
        <f t="shared" si="20"/>
        <v>36.75</v>
      </c>
      <c r="AS19" s="43" t="str">
        <f t="shared" si="22"/>
        <v>Fail</v>
      </c>
    </row>
    <row r="20" spans="1:45" ht="14.5" customHeight="1" x14ac:dyDescent="0.3">
      <c r="A20" s="72">
        <v>15</v>
      </c>
      <c r="B20" s="49" t="s">
        <v>36</v>
      </c>
      <c r="C20" s="56">
        <v>15</v>
      </c>
      <c r="D20" s="50">
        <v>17</v>
      </c>
      <c r="E20" s="51">
        <f t="shared" si="0"/>
        <v>32</v>
      </c>
      <c r="F20" s="52" t="str">
        <f t="shared" si="1"/>
        <v>D+</v>
      </c>
      <c r="G20" s="50">
        <v>6</v>
      </c>
      <c r="H20" s="50">
        <v>9</v>
      </c>
      <c r="I20" s="51">
        <f t="shared" si="23"/>
        <v>15</v>
      </c>
      <c r="J20" s="52" t="str">
        <f t="shared" si="2"/>
        <v>D+</v>
      </c>
      <c r="K20" s="50">
        <v>14</v>
      </c>
      <c r="L20" s="50">
        <v>8</v>
      </c>
      <c r="M20" s="51">
        <f t="shared" si="3"/>
        <v>22</v>
      </c>
      <c r="N20" s="52" t="str">
        <f t="shared" si="4"/>
        <v>D</v>
      </c>
      <c r="O20" s="56">
        <v>8</v>
      </c>
      <c r="P20" s="50">
        <v>7</v>
      </c>
      <c r="Q20" s="51">
        <f t="shared" si="5"/>
        <v>15</v>
      </c>
      <c r="R20" s="52" t="str">
        <f t="shared" si="6"/>
        <v>D+</v>
      </c>
      <c r="S20" s="56">
        <v>8</v>
      </c>
      <c r="T20" s="56">
        <v>9</v>
      </c>
      <c r="U20" s="51">
        <f t="shared" si="7"/>
        <v>17</v>
      </c>
      <c r="V20" s="52" t="str">
        <f t="shared" si="8"/>
        <v>D+</v>
      </c>
      <c r="W20" s="56">
        <v>16</v>
      </c>
      <c r="X20" s="56">
        <v>20</v>
      </c>
      <c r="Y20" s="51">
        <f t="shared" si="9"/>
        <v>36</v>
      </c>
      <c r="Z20" s="52" t="str">
        <f t="shared" si="10"/>
        <v>D+</v>
      </c>
      <c r="AA20" s="56">
        <v>9</v>
      </c>
      <c r="AB20" s="56">
        <v>24</v>
      </c>
      <c r="AC20" s="51">
        <f t="shared" si="11"/>
        <v>33</v>
      </c>
      <c r="AD20" s="52" t="str">
        <f t="shared" si="12"/>
        <v>D+</v>
      </c>
      <c r="AE20" s="56">
        <v>5</v>
      </c>
      <c r="AF20" s="56">
        <v>13</v>
      </c>
      <c r="AG20" s="51">
        <f t="shared" si="13"/>
        <v>18</v>
      </c>
      <c r="AH20" s="52" t="str">
        <f t="shared" si="14"/>
        <v>D+</v>
      </c>
      <c r="AI20" s="56">
        <v>35</v>
      </c>
      <c r="AJ20" s="56">
        <v>58</v>
      </c>
      <c r="AK20" s="53">
        <f t="shared" si="15"/>
        <v>93</v>
      </c>
      <c r="AL20" s="52" t="str">
        <f t="shared" si="16"/>
        <v>B</v>
      </c>
      <c r="AM20" s="56">
        <v>7</v>
      </c>
      <c r="AN20" s="56">
        <v>13</v>
      </c>
      <c r="AO20" s="51">
        <f t="shared" si="17"/>
        <v>20</v>
      </c>
      <c r="AP20" s="52" t="str">
        <f t="shared" si="18"/>
        <v>C</v>
      </c>
      <c r="AQ20" s="54">
        <f t="shared" si="19"/>
        <v>301</v>
      </c>
      <c r="AR20" s="55">
        <f t="shared" si="20"/>
        <v>37.625</v>
      </c>
      <c r="AS20" s="43" t="str">
        <f t="shared" si="22"/>
        <v>Fail</v>
      </c>
    </row>
    <row r="21" spans="1:45" ht="14.5" customHeight="1" x14ac:dyDescent="0.3">
      <c r="A21" s="72">
        <v>16</v>
      </c>
      <c r="B21" s="49" t="s">
        <v>37</v>
      </c>
      <c r="C21" s="56">
        <v>17</v>
      </c>
      <c r="D21" s="50">
        <v>42</v>
      </c>
      <c r="E21" s="51">
        <f t="shared" si="0"/>
        <v>59</v>
      </c>
      <c r="F21" s="52" t="str">
        <f t="shared" si="1"/>
        <v>C+</v>
      </c>
      <c r="G21" s="50">
        <v>8</v>
      </c>
      <c r="H21" s="50">
        <v>16</v>
      </c>
      <c r="I21" s="51">
        <f t="shared" si="23"/>
        <v>24</v>
      </c>
      <c r="J21" s="52" t="str">
        <f t="shared" si="2"/>
        <v>C</v>
      </c>
      <c r="K21" s="50">
        <v>15</v>
      </c>
      <c r="L21" s="50">
        <v>14</v>
      </c>
      <c r="M21" s="51">
        <f t="shared" si="3"/>
        <v>29</v>
      </c>
      <c r="N21" s="52" t="str">
        <f t="shared" si="4"/>
        <v>D</v>
      </c>
      <c r="O21" s="56">
        <v>8</v>
      </c>
      <c r="P21" s="50">
        <v>8</v>
      </c>
      <c r="Q21" s="51">
        <f t="shared" si="5"/>
        <v>16</v>
      </c>
      <c r="R21" s="52" t="str">
        <f t="shared" si="6"/>
        <v>D+</v>
      </c>
      <c r="S21" s="56">
        <v>8</v>
      </c>
      <c r="T21" s="56">
        <v>8</v>
      </c>
      <c r="U21" s="51">
        <f t="shared" si="7"/>
        <v>16</v>
      </c>
      <c r="V21" s="52" t="str">
        <f t="shared" si="8"/>
        <v>D+</v>
      </c>
      <c r="W21" s="56">
        <v>15</v>
      </c>
      <c r="X21" s="56">
        <v>17</v>
      </c>
      <c r="Y21" s="51">
        <f t="shared" si="9"/>
        <v>32</v>
      </c>
      <c r="Z21" s="52" t="str">
        <f t="shared" si="10"/>
        <v>D+</v>
      </c>
      <c r="AA21" s="56">
        <v>10</v>
      </c>
      <c r="AB21" s="56">
        <v>27</v>
      </c>
      <c r="AC21" s="51">
        <f t="shared" si="11"/>
        <v>37</v>
      </c>
      <c r="AD21" s="52" t="str">
        <f t="shared" si="12"/>
        <v>D+</v>
      </c>
      <c r="AE21" s="56">
        <v>5</v>
      </c>
      <c r="AF21" s="56">
        <v>16</v>
      </c>
      <c r="AG21" s="51">
        <f t="shared" si="13"/>
        <v>21</v>
      </c>
      <c r="AH21" s="52" t="str">
        <f t="shared" si="14"/>
        <v>C</v>
      </c>
      <c r="AI21" s="56">
        <v>46</v>
      </c>
      <c r="AJ21" s="56">
        <v>81</v>
      </c>
      <c r="AK21" s="53">
        <f t="shared" si="15"/>
        <v>127</v>
      </c>
      <c r="AL21" s="52" t="str">
        <f t="shared" si="16"/>
        <v>A</v>
      </c>
      <c r="AM21" s="56">
        <v>8</v>
      </c>
      <c r="AN21" s="56">
        <v>20</v>
      </c>
      <c r="AO21" s="51">
        <f t="shared" si="17"/>
        <v>28</v>
      </c>
      <c r="AP21" s="52" t="str">
        <f t="shared" si="18"/>
        <v>C+</v>
      </c>
      <c r="AQ21" s="54">
        <f t="shared" si="19"/>
        <v>389</v>
      </c>
      <c r="AR21" s="55">
        <f t="shared" si="20"/>
        <v>48.625</v>
      </c>
      <c r="AS21" s="43" t="str">
        <f t="shared" si="22"/>
        <v>Fail</v>
      </c>
    </row>
    <row r="22" spans="1:45" ht="14.5" customHeight="1" x14ac:dyDescent="0.3">
      <c r="A22" s="72">
        <v>17</v>
      </c>
      <c r="B22" s="49" t="s">
        <v>38</v>
      </c>
      <c r="C22" s="56">
        <v>18</v>
      </c>
      <c r="D22" s="50">
        <v>55</v>
      </c>
      <c r="E22" s="51">
        <f t="shared" si="0"/>
        <v>73</v>
      </c>
      <c r="F22" s="52" t="str">
        <f t="shared" si="1"/>
        <v>B+</v>
      </c>
      <c r="G22" s="50">
        <v>9</v>
      </c>
      <c r="H22" s="50">
        <v>25</v>
      </c>
      <c r="I22" s="51">
        <f t="shared" si="23"/>
        <v>34</v>
      </c>
      <c r="J22" s="52" t="str">
        <f t="shared" si="2"/>
        <v>B</v>
      </c>
      <c r="K22" s="50">
        <v>19</v>
      </c>
      <c r="L22" s="50">
        <v>42</v>
      </c>
      <c r="M22" s="51">
        <f t="shared" si="3"/>
        <v>61</v>
      </c>
      <c r="N22" s="52" t="str">
        <f t="shared" si="4"/>
        <v>B</v>
      </c>
      <c r="O22" s="56">
        <v>10</v>
      </c>
      <c r="P22" s="50">
        <v>31</v>
      </c>
      <c r="Q22" s="51">
        <f t="shared" si="5"/>
        <v>41</v>
      </c>
      <c r="R22" s="52" t="str">
        <f t="shared" si="6"/>
        <v>A</v>
      </c>
      <c r="S22" s="56">
        <v>8</v>
      </c>
      <c r="T22" s="56">
        <v>15</v>
      </c>
      <c r="U22" s="51">
        <f t="shared" si="7"/>
        <v>23</v>
      </c>
      <c r="V22" s="52" t="str">
        <f t="shared" si="8"/>
        <v>C</v>
      </c>
      <c r="W22" s="56">
        <v>19</v>
      </c>
      <c r="X22" s="56">
        <v>60</v>
      </c>
      <c r="Y22" s="51">
        <f t="shared" si="9"/>
        <v>79</v>
      </c>
      <c r="Z22" s="52" t="str">
        <f t="shared" si="10"/>
        <v>B+</v>
      </c>
      <c r="AA22" s="56">
        <v>15</v>
      </c>
      <c r="AB22" s="56">
        <v>45</v>
      </c>
      <c r="AC22" s="51">
        <f t="shared" si="11"/>
        <v>60</v>
      </c>
      <c r="AD22" s="52" t="str">
        <f t="shared" si="12"/>
        <v>B</v>
      </c>
      <c r="AE22" s="56">
        <v>9</v>
      </c>
      <c r="AF22" s="56">
        <v>38</v>
      </c>
      <c r="AG22" s="51">
        <f t="shared" si="13"/>
        <v>47</v>
      </c>
      <c r="AH22" s="52" t="str">
        <f t="shared" si="14"/>
        <v>A+</v>
      </c>
      <c r="AI22" s="56">
        <v>48</v>
      </c>
      <c r="AJ22" s="56">
        <v>90</v>
      </c>
      <c r="AK22" s="53">
        <f t="shared" si="15"/>
        <v>138</v>
      </c>
      <c r="AL22" s="52" t="str">
        <f t="shared" si="16"/>
        <v>A+</v>
      </c>
      <c r="AM22" s="56">
        <v>10</v>
      </c>
      <c r="AN22" s="56">
        <v>40</v>
      </c>
      <c r="AO22" s="51">
        <f t="shared" si="17"/>
        <v>50</v>
      </c>
      <c r="AP22" s="52" t="str">
        <f t="shared" si="18"/>
        <v>A+</v>
      </c>
      <c r="AQ22" s="54">
        <f t="shared" si="19"/>
        <v>606</v>
      </c>
      <c r="AR22" s="55">
        <f t="shared" si="20"/>
        <v>75.75</v>
      </c>
      <c r="AS22" s="43" t="str">
        <f t="shared" si="22"/>
        <v>Pass</v>
      </c>
    </row>
    <row r="23" spans="1:45" ht="14.5" customHeight="1" x14ac:dyDescent="0.3">
      <c r="A23" s="72">
        <v>18</v>
      </c>
      <c r="B23" s="49" t="s">
        <v>39</v>
      </c>
      <c r="C23" s="56">
        <v>17</v>
      </c>
      <c r="D23" s="50">
        <v>42</v>
      </c>
      <c r="E23" s="51">
        <f t="shared" si="0"/>
        <v>59</v>
      </c>
      <c r="F23" s="52" t="str">
        <f t="shared" si="1"/>
        <v>C+</v>
      </c>
      <c r="G23" s="50">
        <v>9</v>
      </c>
      <c r="H23" s="50">
        <v>26</v>
      </c>
      <c r="I23" s="51">
        <f t="shared" si="23"/>
        <v>35</v>
      </c>
      <c r="J23" s="52" t="str">
        <f t="shared" si="2"/>
        <v>B+</v>
      </c>
      <c r="K23" s="50">
        <v>19</v>
      </c>
      <c r="L23" s="50">
        <v>41</v>
      </c>
      <c r="M23" s="51">
        <f t="shared" si="3"/>
        <v>60</v>
      </c>
      <c r="N23" s="52" t="str">
        <f t="shared" si="4"/>
        <v>B</v>
      </c>
      <c r="O23" s="56">
        <v>10</v>
      </c>
      <c r="P23" s="50">
        <v>20</v>
      </c>
      <c r="Q23" s="51">
        <f t="shared" si="5"/>
        <v>30</v>
      </c>
      <c r="R23" s="52" t="str">
        <f t="shared" si="6"/>
        <v>B</v>
      </c>
      <c r="S23" s="56">
        <v>8</v>
      </c>
      <c r="T23" s="56">
        <v>14</v>
      </c>
      <c r="U23" s="51">
        <f t="shared" si="7"/>
        <v>22</v>
      </c>
      <c r="V23" s="52" t="str">
        <f t="shared" si="8"/>
        <v>C</v>
      </c>
      <c r="W23" s="56">
        <v>18</v>
      </c>
      <c r="X23" s="56">
        <v>42</v>
      </c>
      <c r="Y23" s="51">
        <f t="shared" si="9"/>
        <v>60</v>
      </c>
      <c r="Z23" s="52" t="str">
        <f t="shared" si="10"/>
        <v>B</v>
      </c>
      <c r="AA23" s="56">
        <v>10</v>
      </c>
      <c r="AB23" s="56">
        <v>26</v>
      </c>
      <c r="AC23" s="51">
        <f t="shared" si="11"/>
        <v>36</v>
      </c>
      <c r="AD23" s="52" t="str">
        <f t="shared" si="12"/>
        <v>D+</v>
      </c>
      <c r="AE23" s="56">
        <v>7</v>
      </c>
      <c r="AF23" s="56">
        <v>26</v>
      </c>
      <c r="AG23" s="51">
        <f t="shared" si="13"/>
        <v>33</v>
      </c>
      <c r="AH23" s="52" t="str">
        <f t="shared" si="14"/>
        <v>B</v>
      </c>
      <c r="AI23" s="56">
        <v>48</v>
      </c>
      <c r="AJ23" s="56">
        <v>91</v>
      </c>
      <c r="AK23" s="53">
        <f t="shared" si="15"/>
        <v>139</v>
      </c>
      <c r="AL23" s="52" t="str">
        <f t="shared" si="16"/>
        <v>A+</v>
      </c>
      <c r="AM23" s="56">
        <v>9</v>
      </c>
      <c r="AN23" s="56">
        <v>32</v>
      </c>
      <c r="AO23" s="51">
        <f t="shared" si="17"/>
        <v>41</v>
      </c>
      <c r="AP23" s="52" t="str">
        <f t="shared" si="18"/>
        <v>A</v>
      </c>
      <c r="AQ23" s="54">
        <f t="shared" si="19"/>
        <v>515</v>
      </c>
      <c r="AR23" s="55">
        <f t="shared" si="20"/>
        <v>64.375</v>
      </c>
      <c r="AS23" s="43" t="str">
        <f t="shared" si="22"/>
        <v>Pass</v>
      </c>
    </row>
    <row r="24" spans="1:45" ht="14.5" customHeight="1" x14ac:dyDescent="0.3">
      <c r="A24" s="72">
        <v>19</v>
      </c>
      <c r="B24" s="49" t="s">
        <v>40</v>
      </c>
      <c r="C24" s="56">
        <v>15</v>
      </c>
      <c r="D24" s="50">
        <v>13</v>
      </c>
      <c r="E24" s="51">
        <f t="shared" si="0"/>
        <v>28</v>
      </c>
      <c r="F24" s="52" t="str">
        <f t="shared" si="1"/>
        <v>D</v>
      </c>
      <c r="G24" s="50">
        <v>6</v>
      </c>
      <c r="H24" s="50">
        <v>8</v>
      </c>
      <c r="I24" s="51">
        <f t="shared" si="23"/>
        <v>14</v>
      </c>
      <c r="J24" s="52" t="str">
        <f t="shared" si="2"/>
        <v>D</v>
      </c>
      <c r="K24" s="50">
        <v>15</v>
      </c>
      <c r="L24" s="50">
        <v>16</v>
      </c>
      <c r="M24" s="51">
        <f t="shared" si="3"/>
        <v>31</v>
      </c>
      <c r="N24" s="52" t="str">
        <f t="shared" si="4"/>
        <v>D+</v>
      </c>
      <c r="O24" s="56">
        <v>8</v>
      </c>
      <c r="P24" s="50">
        <v>7</v>
      </c>
      <c r="Q24" s="51">
        <f t="shared" si="5"/>
        <v>15</v>
      </c>
      <c r="R24" s="52" t="str">
        <f t="shared" si="6"/>
        <v>D+</v>
      </c>
      <c r="S24" s="56">
        <v>8</v>
      </c>
      <c r="T24" s="56">
        <v>1</v>
      </c>
      <c r="U24" s="51">
        <f t="shared" si="7"/>
        <v>9</v>
      </c>
      <c r="V24" s="52" t="str">
        <f t="shared" si="8"/>
        <v>E</v>
      </c>
      <c r="W24" s="56">
        <v>16</v>
      </c>
      <c r="X24" s="56">
        <v>23</v>
      </c>
      <c r="Y24" s="51">
        <f t="shared" si="9"/>
        <v>39</v>
      </c>
      <c r="Z24" s="52" t="str">
        <f t="shared" si="10"/>
        <v>D+</v>
      </c>
      <c r="AA24" s="56">
        <v>7</v>
      </c>
      <c r="AB24" s="56">
        <v>20</v>
      </c>
      <c r="AC24" s="51">
        <f t="shared" si="11"/>
        <v>27</v>
      </c>
      <c r="AD24" s="52" t="str">
        <f t="shared" si="12"/>
        <v>D</v>
      </c>
      <c r="AE24" s="56">
        <v>4</v>
      </c>
      <c r="AF24" s="56">
        <v>10</v>
      </c>
      <c r="AG24" s="51">
        <f t="shared" si="13"/>
        <v>14</v>
      </c>
      <c r="AH24" s="52" t="str">
        <f t="shared" si="14"/>
        <v>D</v>
      </c>
      <c r="AI24" s="56">
        <v>45</v>
      </c>
      <c r="AJ24" s="56">
        <v>67</v>
      </c>
      <c r="AK24" s="53">
        <f t="shared" si="15"/>
        <v>112</v>
      </c>
      <c r="AL24" s="52" t="str">
        <f t="shared" si="16"/>
        <v>B+</v>
      </c>
      <c r="AM24" s="56">
        <v>7</v>
      </c>
      <c r="AN24" s="56">
        <v>15</v>
      </c>
      <c r="AO24" s="51">
        <f t="shared" si="17"/>
        <v>22</v>
      </c>
      <c r="AP24" s="52" t="str">
        <f t="shared" si="18"/>
        <v>C</v>
      </c>
      <c r="AQ24" s="54">
        <f t="shared" si="19"/>
        <v>311</v>
      </c>
      <c r="AR24" s="55">
        <f t="shared" si="20"/>
        <v>38.875</v>
      </c>
      <c r="AS24" s="43" t="str">
        <f t="shared" si="22"/>
        <v>Fail</v>
      </c>
    </row>
    <row r="25" spans="1:45" ht="14.5" customHeight="1" x14ac:dyDescent="0.3">
      <c r="A25" s="72">
        <v>20</v>
      </c>
      <c r="B25" s="49" t="s">
        <v>41</v>
      </c>
      <c r="C25" s="56">
        <v>15</v>
      </c>
      <c r="D25" s="50">
        <v>13</v>
      </c>
      <c r="E25" s="51">
        <f t="shared" si="0"/>
        <v>28</v>
      </c>
      <c r="F25" s="52" t="str">
        <f t="shared" si="1"/>
        <v>D</v>
      </c>
      <c r="G25" s="50">
        <v>6</v>
      </c>
      <c r="H25" s="50">
        <v>7</v>
      </c>
      <c r="I25" s="51">
        <f t="shared" si="23"/>
        <v>13</v>
      </c>
      <c r="J25" s="52" t="str">
        <f t="shared" si="2"/>
        <v>D</v>
      </c>
      <c r="K25" s="50">
        <v>14</v>
      </c>
      <c r="L25" s="50">
        <v>5</v>
      </c>
      <c r="M25" s="51">
        <f t="shared" si="3"/>
        <v>19</v>
      </c>
      <c r="N25" s="52" t="str">
        <f t="shared" si="4"/>
        <v>E</v>
      </c>
      <c r="O25" s="56">
        <v>8</v>
      </c>
      <c r="P25" s="50">
        <v>4</v>
      </c>
      <c r="Q25" s="51">
        <f t="shared" si="5"/>
        <v>12</v>
      </c>
      <c r="R25" s="52" t="str">
        <f t="shared" si="6"/>
        <v>D</v>
      </c>
      <c r="S25" s="56">
        <v>8</v>
      </c>
      <c r="T25" s="56">
        <v>6</v>
      </c>
      <c r="U25" s="51">
        <f t="shared" si="7"/>
        <v>14</v>
      </c>
      <c r="V25" s="52" t="str">
        <f t="shared" si="8"/>
        <v>D</v>
      </c>
      <c r="W25" s="50">
        <v>15</v>
      </c>
      <c r="X25" s="50">
        <v>15</v>
      </c>
      <c r="Y25" s="51">
        <f t="shared" si="9"/>
        <v>30</v>
      </c>
      <c r="Z25" s="52" t="str">
        <f t="shared" si="10"/>
        <v>D+</v>
      </c>
      <c r="AA25" s="56">
        <v>10</v>
      </c>
      <c r="AB25" s="56">
        <v>28</v>
      </c>
      <c r="AC25" s="51">
        <f t="shared" si="11"/>
        <v>38</v>
      </c>
      <c r="AD25" s="52" t="str">
        <f t="shared" si="12"/>
        <v>D+</v>
      </c>
      <c r="AE25" s="56">
        <v>4</v>
      </c>
      <c r="AF25" s="56">
        <v>12</v>
      </c>
      <c r="AG25" s="51">
        <f t="shared" si="13"/>
        <v>16</v>
      </c>
      <c r="AH25" s="52" t="str">
        <f t="shared" si="14"/>
        <v>D+</v>
      </c>
      <c r="AI25" s="56">
        <v>43</v>
      </c>
      <c r="AJ25" s="56">
        <v>78</v>
      </c>
      <c r="AK25" s="53">
        <f t="shared" si="15"/>
        <v>121</v>
      </c>
      <c r="AL25" s="52" t="str">
        <f t="shared" si="16"/>
        <v>A</v>
      </c>
      <c r="AM25" s="56">
        <v>9</v>
      </c>
      <c r="AN25" s="56">
        <v>13</v>
      </c>
      <c r="AO25" s="51">
        <f t="shared" si="17"/>
        <v>22</v>
      </c>
      <c r="AP25" s="52" t="str">
        <f t="shared" si="18"/>
        <v>C</v>
      </c>
      <c r="AQ25" s="54">
        <f t="shared" si="19"/>
        <v>313</v>
      </c>
      <c r="AR25" s="55">
        <f t="shared" si="20"/>
        <v>39.125</v>
      </c>
      <c r="AS25" s="43" t="str">
        <f t="shared" si="22"/>
        <v>Fail</v>
      </c>
    </row>
    <row r="26" spans="1:45" ht="14.5" customHeight="1" x14ac:dyDescent="0.3">
      <c r="A26" s="72">
        <v>21</v>
      </c>
      <c r="B26" s="49" t="s">
        <v>42</v>
      </c>
      <c r="C26" s="56">
        <v>12</v>
      </c>
      <c r="D26" s="50">
        <v>7</v>
      </c>
      <c r="E26" s="51">
        <f t="shared" si="0"/>
        <v>19</v>
      </c>
      <c r="F26" s="52" t="str">
        <f t="shared" si="1"/>
        <v>E</v>
      </c>
      <c r="G26" s="50">
        <v>6</v>
      </c>
      <c r="H26" s="50">
        <v>4</v>
      </c>
      <c r="I26" s="51">
        <f t="shared" si="23"/>
        <v>10</v>
      </c>
      <c r="J26" s="52" t="str">
        <f t="shared" si="2"/>
        <v>D</v>
      </c>
      <c r="K26" s="50">
        <v>14</v>
      </c>
      <c r="L26" s="50">
        <v>6</v>
      </c>
      <c r="M26" s="51">
        <f t="shared" si="3"/>
        <v>20</v>
      </c>
      <c r="N26" s="52" t="str">
        <f t="shared" si="4"/>
        <v>D</v>
      </c>
      <c r="O26" s="56">
        <v>8</v>
      </c>
      <c r="P26" s="50">
        <v>6</v>
      </c>
      <c r="Q26" s="51">
        <f t="shared" si="5"/>
        <v>14</v>
      </c>
      <c r="R26" s="52" t="str">
        <f t="shared" si="6"/>
        <v>D</v>
      </c>
      <c r="S26" s="56">
        <v>8</v>
      </c>
      <c r="T26" s="56">
        <v>3</v>
      </c>
      <c r="U26" s="51">
        <f t="shared" si="7"/>
        <v>11</v>
      </c>
      <c r="V26" s="52" t="str">
        <f t="shared" si="8"/>
        <v>D</v>
      </c>
      <c r="W26" s="56">
        <v>14</v>
      </c>
      <c r="X26" s="56">
        <v>8</v>
      </c>
      <c r="Y26" s="51">
        <f t="shared" si="9"/>
        <v>22</v>
      </c>
      <c r="Z26" s="52" t="str">
        <f t="shared" si="10"/>
        <v>D</v>
      </c>
      <c r="AA26" s="56">
        <v>7</v>
      </c>
      <c r="AB26" s="56">
        <v>18</v>
      </c>
      <c r="AC26" s="51">
        <f t="shared" si="11"/>
        <v>25</v>
      </c>
      <c r="AD26" s="52" t="str">
        <f t="shared" si="12"/>
        <v>D</v>
      </c>
      <c r="AE26" s="56">
        <v>4</v>
      </c>
      <c r="AF26" s="56">
        <v>11</v>
      </c>
      <c r="AG26" s="51">
        <f t="shared" si="13"/>
        <v>15</v>
      </c>
      <c r="AH26" s="52" t="str">
        <f t="shared" si="14"/>
        <v>D+</v>
      </c>
      <c r="AI26" s="56">
        <v>40</v>
      </c>
      <c r="AJ26" s="56">
        <v>67</v>
      </c>
      <c r="AK26" s="53">
        <f t="shared" si="15"/>
        <v>107</v>
      </c>
      <c r="AL26" s="52" t="str">
        <f t="shared" si="16"/>
        <v>B+</v>
      </c>
      <c r="AM26" s="56">
        <v>8</v>
      </c>
      <c r="AN26" s="56">
        <v>12</v>
      </c>
      <c r="AO26" s="51">
        <f t="shared" si="17"/>
        <v>20</v>
      </c>
      <c r="AP26" s="52" t="str">
        <f t="shared" si="18"/>
        <v>C</v>
      </c>
      <c r="AQ26" s="54">
        <f t="shared" si="19"/>
        <v>263</v>
      </c>
      <c r="AR26" s="55">
        <f t="shared" si="20"/>
        <v>32.875</v>
      </c>
      <c r="AS26" s="43" t="str">
        <f t="shared" si="22"/>
        <v>Fail</v>
      </c>
    </row>
    <row r="27" spans="1:45" ht="14.5" customHeight="1" x14ac:dyDescent="0.3">
      <c r="A27" s="72">
        <v>22</v>
      </c>
      <c r="B27" s="49" t="s">
        <v>43</v>
      </c>
      <c r="C27" s="56">
        <v>12</v>
      </c>
      <c r="D27" s="50">
        <v>5</v>
      </c>
      <c r="E27" s="51">
        <f t="shared" si="0"/>
        <v>17</v>
      </c>
      <c r="F27" s="52" t="str">
        <f t="shared" si="1"/>
        <v>E</v>
      </c>
      <c r="G27" s="50">
        <v>7</v>
      </c>
      <c r="H27" s="50">
        <v>6</v>
      </c>
      <c r="I27" s="51">
        <f t="shared" si="23"/>
        <v>13</v>
      </c>
      <c r="J27" s="52" t="str">
        <f t="shared" si="2"/>
        <v>D</v>
      </c>
      <c r="K27" s="50">
        <v>14</v>
      </c>
      <c r="L27" s="50">
        <v>3</v>
      </c>
      <c r="M27" s="51">
        <f t="shared" si="3"/>
        <v>17</v>
      </c>
      <c r="N27" s="52" t="str">
        <f t="shared" si="4"/>
        <v>E</v>
      </c>
      <c r="O27" s="56">
        <v>8</v>
      </c>
      <c r="P27" s="50">
        <v>5</v>
      </c>
      <c r="Q27" s="51">
        <f t="shared" si="5"/>
        <v>13</v>
      </c>
      <c r="R27" s="52" t="str">
        <f t="shared" si="6"/>
        <v>D</v>
      </c>
      <c r="S27" s="56">
        <v>8</v>
      </c>
      <c r="T27" s="56">
        <v>3</v>
      </c>
      <c r="U27" s="51">
        <f t="shared" si="7"/>
        <v>11</v>
      </c>
      <c r="V27" s="52" t="str">
        <f t="shared" si="8"/>
        <v>D</v>
      </c>
      <c r="W27" s="56">
        <v>14</v>
      </c>
      <c r="X27" s="56">
        <v>3</v>
      </c>
      <c r="Y27" s="51">
        <f t="shared" si="9"/>
        <v>17</v>
      </c>
      <c r="Z27" s="52" t="str">
        <f t="shared" si="10"/>
        <v>E</v>
      </c>
      <c r="AA27" s="56">
        <v>7</v>
      </c>
      <c r="AB27" s="56">
        <v>18</v>
      </c>
      <c r="AC27" s="51">
        <f t="shared" si="11"/>
        <v>25</v>
      </c>
      <c r="AD27" s="52" t="str">
        <f t="shared" si="12"/>
        <v>D</v>
      </c>
      <c r="AE27" s="56">
        <v>5</v>
      </c>
      <c r="AF27" s="56">
        <v>13</v>
      </c>
      <c r="AG27" s="51">
        <f t="shared" si="13"/>
        <v>18</v>
      </c>
      <c r="AH27" s="52" t="str">
        <f t="shared" si="14"/>
        <v>D+</v>
      </c>
      <c r="AI27" s="56">
        <v>25</v>
      </c>
      <c r="AJ27" s="56">
        <v>50</v>
      </c>
      <c r="AK27" s="53">
        <f t="shared" si="15"/>
        <v>75</v>
      </c>
      <c r="AL27" s="52" t="str">
        <f t="shared" si="16"/>
        <v>C+</v>
      </c>
      <c r="AM27" s="56">
        <v>4</v>
      </c>
      <c r="AN27" s="56">
        <v>3</v>
      </c>
      <c r="AO27" s="51">
        <f t="shared" si="17"/>
        <v>7</v>
      </c>
      <c r="AP27" s="52" t="str">
        <f t="shared" si="18"/>
        <v>E</v>
      </c>
      <c r="AQ27" s="54">
        <f t="shared" si="19"/>
        <v>213</v>
      </c>
      <c r="AR27" s="55">
        <f t="shared" si="20"/>
        <v>26.625</v>
      </c>
      <c r="AS27" s="43" t="str">
        <f t="shared" si="22"/>
        <v>Fail</v>
      </c>
    </row>
    <row r="28" spans="1:45" ht="14.5" customHeight="1" x14ac:dyDescent="0.3">
      <c r="A28" s="72">
        <v>23</v>
      </c>
      <c r="B28" s="49" t="s">
        <v>44</v>
      </c>
      <c r="C28" s="56">
        <v>16</v>
      </c>
      <c r="D28" s="50">
        <v>30</v>
      </c>
      <c r="E28" s="51">
        <f t="shared" si="0"/>
        <v>46</v>
      </c>
      <c r="F28" s="52" t="str">
        <f t="shared" si="1"/>
        <v>C</v>
      </c>
      <c r="G28" s="50">
        <v>7</v>
      </c>
      <c r="H28" s="50">
        <v>12</v>
      </c>
      <c r="I28" s="51">
        <f t="shared" si="23"/>
        <v>19</v>
      </c>
      <c r="J28" s="52" t="str">
        <f t="shared" si="2"/>
        <v>D+</v>
      </c>
      <c r="K28" s="50">
        <v>15</v>
      </c>
      <c r="L28" s="50">
        <v>24</v>
      </c>
      <c r="M28" s="51">
        <f t="shared" si="3"/>
        <v>39</v>
      </c>
      <c r="N28" s="52" t="str">
        <f t="shared" si="4"/>
        <v>D+</v>
      </c>
      <c r="O28" s="56">
        <v>8</v>
      </c>
      <c r="P28" s="50">
        <v>12</v>
      </c>
      <c r="Q28" s="51">
        <f t="shared" si="5"/>
        <v>20</v>
      </c>
      <c r="R28" s="52" t="str">
        <f t="shared" si="6"/>
        <v>C</v>
      </c>
      <c r="S28" s="56">
        <v>8</v>
      </c>
      <c r="T28" s="56">
        <v>5</v>
      </c>
      <c r="U28" s="51">
        <f t="shared" si="7"/>
        <v>13</v>
      </c>
      <c r="V28" s="52" t="str">
        <f t="shared" si="8"/>
        <v>D</v>
      </c>
      <c r="W28" s="56">
        <v>16</v>
      </c>
      <c r="X28" s="56">
        <v>19</v>
      </c>
      <c r="Y28" s="51">
        <f t="shared" si="9"/>
        <v>35</v>
      </c>
      <c r="Z28" s="52" t="str">
        <f t="shared" si="10"/>
        <v>D+</v>
      </c>
      <c r="AA28" s="56">
        <v>8</v>
      </c>
      <c r="AB28" s="56">
        <v>20</v>
      </c>
      <c r="AC28" s="51">
        <f t="shared" si="11"/>
        <v>28</v>
      </c>
      <c r="AD28" s="52" t="str">
        <f t="shared" si="12"/>
        <v>D</v>
      </c>
      <c r="AE28" s="56">
        <v>7</v>
      </c>
      <c r="AF28" s="56">
        <v>24</v>
      </c>
      <c r="AG28" s="51">
        <f t="shared" si="13"/>
        <v>31</v>
      </c>
      <c r="AH28" s="52" t="str">
        <f t="shared" si="14"/>
        <v>B</v>
      </c>
      <c r="AI28" s="56">
        <v>46</v>
      </c>
      <c r="AJ28" s="56">
        <v>79</v>
      </c>
      <c r="AK28" s="53">
        <f t="shared" si="15"/>
        <v>125</v>
      </c>
      <c r="AL28" s="52" t="str">
        <f t="shared" si="16"/>
        <v>A</v>
      </c>
      <c r="AM28" s="56">
        <v>7</v>
      </c>
      <c r="AN28" s="56">
        <v>17</v>
      </c>
      <c r="AO28" s="51">
        <f t="shared" si="17"/>
        <v>24</v>
      </c>
      <c r="AP28" s="52" t="str">
        <f t="shared" si="18"/>
        <v>C</v>
      </c>
      <c r="AQ28" s="54">
        <f t="shared" si="19"/>
        <v>380</v>
      </c>
      <c r="AR28" s="55">
        <f t="shared" si="20"/>
        <v>47.5</v>
      </c>
      <c r="AS28" s="43" t="str">
        <f t="shared" si="22"/>
        <v>Fail</v>
      </c>
    </row>
    <row r="29" spans="1:45" ht="14.5" customHeight="1" x14ac:dyDescent="0.3">
      <c r="A29" s="72">
        <v>24</v>
      </c>
      <c r="B29" s="49" t="s">
        <v>45</v>
      </c>
      <c r="C29" s="56">
        <v>18</v>
      </c>
      <c r="D29" s="50">
        <v>50</v>
      </c>
      <c r="E29" s="51">
        <f t="shared" si="0"/>
        <v>68</v>
      </c>
      <c r="F29" s="52" t="str">
        <f t="shared" si="1"/>
        <v>B</v>
      </c>
      <c r="G29" s="50">
        <v>8</v>
      </c>
      <c r="H29" s="50">
        <v>18</v>
      </c>
      <c r="I29" s="51">
        <f t="shared" si="23"/>
        <v>26</v>
      </c>
      <c r="J29" s="52" t="str">
        <f t="shared" si="2"/>
        <v>C+</v>
      </c>
      <c r="K29" s="50">
        <v>18</v>
      </c>
      <c r="L29" s="50">
        <v>51</v>
      </c>
      <c r="M29" s="51">
        <f t="shared" si="3"/>
        <v>69</v>
      </c>
      <c r="N29" s="52" t="str">
        <f t="shared" si="4"/>
        <v>B</v>
      </c>
      <c r="O29" s="56">
        <v>10</v>
      </c>
      <c r="P29" s="50">
        <v>30</v>
      </c>
      <c r="Q29" s="51">
        <f t="shared" si="5"/>
        <v>40</v>
      </c>
      <c r="R29" s="52" t="str">
        <f t="shared" si="6"/>
        <v>A</v>
      </c>
      <c r="S29" s="56">
        <v>9</v>
      </c>
      <c r="T29" s="56">
        <v>16</v>
      </c>
      <c r="U29" s="51">
        <f t="shared" si="7"/>
        <v>25</v>
      </c>
      <c r="V29" s="52" t="str">
        <f t="shared" si="8"/>
        <v>C+</v>
      </c>
      <c r="W29" s="56">
        <v>18</v>
      </c>
      <c r="X29" s="56">
        <v>41</v>
      </c>
      <c r="Y29" s="51">
        <f t="shared" si="9"/>
        <v>59</v>
      </c>
      <c r="Z29" s="52" t="str">
        <f t="shared" si="10"/>
        <v>C+</v>
      </c>
      <c r="AA29" s="56">
        <v>13</v>
      </c>
      <c r="AB29" s="56">
        <v>32</v>
      </c>
      <c r="AC29" s="51">
        <f t="shared" si="11"/>
        <v>45</v>
      </c>
      <c r="AD29" s="52" t="str">
        <f t="shared" si="12"/>
        <v>C</v>
      </c>
      <c r="AE29" s="56">
        <v>8</v>
      </c>
      <c r="AF29" s="56">
        <v>28</v>
      </c>
      <c r="AG29" s="51">
        <f t="shared" si="13"/>
        <v>36</v>
      </c>
      <c r="AH29" s="52" t="str">
        <f t="shared" si="14"/>
        <v>B+</v>
      </c>
      <c r="AI29" s="56">
        <v>48</v>
      </c>
      <c r="AJ29" s="56">
        <v>84</v>
      </c>
      <c r="AK29" s="53">
        <f t="shared" si="15"/>
        <v>132</v>
      </c>
      <c r="AL29" s="52" t="str">
        <f t="shared" si="16"/>
        <v>A</v>
      </c>
      <c r="AM29" s="56">
        <v>10</v>
      </c>
      <c r="AN29" s="56">
        <v>38</v>
      </c>
      <c r="AO29" s="51">
        <f t="shared" si="17"/>
        <v>48</v>
      </c>
      <c r="AP29" s="52" t="str">
        <f t="shared" si="18"/>
        <v>A+</v>
      </c>
      <c r="AQ29" s="54">
        <f t="shared" si="19"/>
        <v>548</v>
      </c>
      <c r="AR29" s="55">
        <f t="shared" si="20"/>
        <v>68.5</v>
      </c>
      <c r="AS29" s="43" t="str">
        <f t="shared" si="22"/>
        <v>Pass</v>
      </c>
    </row>
    <row r="30" spans="1:45" ht="14.5" customHeight="1" x14ac:dyDescent="0.3">
      <c r="A30" s="72">
        <v>25</v>
      </c>
      <c r="B30" s="49" t="s">
        <v>46</v>
      </c>
      <c r="C30" s="56">
        <v>15</v>
      </c>
      <c r="D30" s="50">
        <v>16</v>
      </c>
      <c r="E30" s="51">
        <f t="shared" si="0"/>
        <v>31</v>
      </c>
      <c r="F30" s="52" t="str">
        <f t="shared" si="1"/>
        <v>D+</v>
      </c>
      <c r="G30" s="50">
        <v>8</v>
      </c>
      <c r="H30" s="50">
        <v>10</v>
      </c>
      <c r="I30" s="51">
        <f t="shared" si="23"/>
        <v>18</v>
      </c>
      <c r="J30" s="52" t="str">
        <f t="shared" si="2"/>
        <v>D+</v>
      </c>
      <c r="K30" s="50">
        <v>15</v>
      </c>
      <c r="L30" s="50">
        <v>12</v>
      </c>
      <c r="M30" s="51">
        <f t="shared" si="3"/>
        <v>27</v>
      </c>
      <c r="N30" s="52" t="str">
        <f t="shared" si="4"/>
        <v>D</v>
      </c>
      <c r="O30" s="56">
        <v>8</v>
      </c>
      <c r="P30" s="50">
        <v>9</v>
      </c>
      <c r="Q30" s="51">
        <f t="shared" si="5"/>
        <v>17</v>
      </c>
      <c r="R30" s="52" t="str">
        <f t="shared" si="6"/>
        <v>D+</v>
      </c>
      <c r="S30" s="56">
        <v>8</v>
      </c>
      <c r="T30" s="56">
        <v>3</v>
      </c>
      <c r="U30" s="51">
        <f t="shared" si="7"/>
        <v>11</v>
      </c>
      <c r="V30" s="52" t="str">
        <f t="shared" si="8"/>
        <v>D</v>
      </c>
      <c r="W30" s="56">
        <v>14</v>
      </c>
      <c r="X30" s="56">
        <v>10</v>
      </c>
      <c r="Y30" s="51">
        <f t="shared" si="9"/>
        <v>24</v>
      </c>
      <c r="Z30" s="52" t="str">
        <f t="shared" si="10"/>
        <v>D</v>
      </c>
      <c r="AA30" s="56">
        <v>11</v>
      </c>
      <c r="AB30" s="56">
        <v>31</v>
      </c>
      <c r="AC30" s="51">
        <f t="shared" si="11"/>
        <v>42</v>
      </c>
      <c r="AD30" s="52" t="str">
        <f t="shared" si="12"/>
        <v>C</v>
      </c>
      <c r="AE30" s="56">
        <v>5</v>
      </c>
      <c r="AF30" s="56">
        <v>16</v>
      </c>
      <c r="AG30" s="51">
        <f t="shared" si="13"/>
        <v>21</v>
      </c>
      <c r="AH30" s="52" t="str">
        <f t="shared" si="14"/>
        <v>C</v>
      </c>
      <c r="AI30" s="56">
        <v>45</v>
      </c>
      <c r="AJ30" s="56">
        <v>63</v>
      </c>
      <c r="AK30" s="53">
        <f t="shared" si="15"/>
        <v>108</v>
      </c>
      <c r="AL30" s="52" t="str">
        <f t="shared" si="16"/>
        <v>B+</v>
      </c>
      <c r="AM30" s="56">
        <v>9</v>
      </c>
      <c r="AN30" s="56">
        <v>19</v>
      </c>
      <c r="AO30" s="51">
        <f t="shared" si="17"/>
        <v>28</v>
      </c>
      <c r="AP30" s="52" t="str">
        <f t="shared" si="18"/>
        <v>C+</v>
      </c>
      <c r="AQ30" s="54">
        <f t="shared" si="19"/>
        <v>327</v>
      </c>
      <c r="AR30" s="55">
        <f t="shared" si="20"/>
        <v>40.875</v>
      </c>
      <c r="AS30" s="43" t="str">
        <f t="shared" si="22"/>
        <v>Fail</v>
      </c>
    </row>
    <row r="31" spans="1:45" ht="14.5" customHeight="1" x14ac:dyDescent="0.3">
      <c r="A31" s="72">
        <v>26</v>
      </c>
      <c r="B31" s="49" t="s">
        <v>47</v>
      </c>
      <c r="C31" s="56">
        <v>15</v>
      </c>
      <c r="D31" s="50">
        <v>27</v>
      </c>
      <c r="E31" s="51">
        <f t="shared" si="0"/>
        <v>42</v>
      </c>
      <c r="F31" s="52" t="str">
        <f t="shared" si="1"/>
        <v>C</v>
      </c>
      <c r="G31" s="50">
        <v>9</v>
      </c>
      <c r="H31" s="50">
        <v>24</v>
      </c>
      <c r="I31" s="51">
        <f t="shared" si="23"/>
        <v>33</v>
      </c>
      <c r="J31" s="52" t="str">
        <f t="shared" si="2"/>
        <v>B</v>
      </c>
      <c r="K31" s="50">
        <v>17</v>
      </c>
      <c r="L31" s="50">
        <v>26</v>
      </c>
      <c r="M31" s="51">
        <f t="shared" si="3"/>
        <v>43</v>
      </c>
      <c r="N31" s="52" t="str">
        <f t="shared" si="4"/>
        <v>C</v>
      </c>
      <c r="O31" s="56">
        <v>8</v>
      </c>
      <c r="P31" s="50">
        <v>10</v>
      </c>
      <c r="Q31" s="51">
        <f t="shared" si="5"/>
        <v>18</v>
      </c>
      <c r="R31" s="52" t="str">
        <f t="shared" si="6"/>
        <v>D+</v>
      </c>
      <c r="S31" s="56">
        <v>8</v>
      </c>
      <c r="T31" s="56">
        <v>4</v>
      </c>
      <c r="U31" s="51">
        <f t="shared" si="7"/>
        <v>12</v>
      </c>
      <c r="V31" s="52" t="str">
        <f t="shared" si="8"/>
        <v>D</v>
      </c>
      <c r="W31" s="56">
        <v>16</v>
      </c>
      <c r="X31" s="56">
        <v>16</v>
      </c>
      <c r="Y31" s="51">
        <f t="shared" si="9"/>
        <v>32</v>
      </c>
      <c r="Z31" s="52" t="str">
        <f t="shared" si="10"/>
        <v>D+</v>
      </c>
      <c r="AA31" s="56">
        <v>10</v>
      </c>
      <c r="AB31" s="56">
        <v>30</v>
      </c>
      <c r="AC31" s="51">
        <f t="shared" si="11"/>
        <v>40</v>
      </c>
      <c r="AD31" s="52" t="str">
        <f t="shared" si="12"/>
        <v>C</v>
      </c>
      <c r="AE31" s="56">
        <v>7</v>
      </c>
      <c r="AF31" s="56">
        <v>21</v>
      </c>
      <c r="AG31" s="51">
        <f t="shared" si="13"/>
        <v>28</v>
      </c>
      <c r="AH31" s="52" t="str">
        <f t="shared" si="14"/>
        <v>C+</v>
      </c>
      <c r="AI31" s="56">
        <v>48</v>
      </c>
      <c r="AJ31" s="56">
        <v>87</v>
      </c>
      <c r="AK31" s="53">
        <f t="shared" si="15"/>
        <v>135</v>
      </c>
      <c r="AL31" s="52" t="str">
        <f t="shared" si="16"/>
        <v>A+</v>
      </c>
      <c r="AM31" s="56">
        <v>8</v>
      </c>
      <c r="AN31" s="56">
        <v>30</v>
      </c>
      <c r="AO31" s="51">
        <f t="shared" si="17"/>
        <v>38</v>
      </c>
      <c r="AP31" s="52" t="str">
        <f t="shared" si="18"/>
        <v>B+</v>
      </c>
      <c r="AQ31" s="54">
        <f t="shared" si="19"/>
        <v>421</v>
      </c>
      <c r="AR31" s="55">
        <f t="shared" si="20"/>
        <v>52.625</v>
      </c>
      <c r="AS31" s="43" t="str">
        <f t="shared" si="22"/>
        <v>Fail</v>
      </c>
    </row>
    <row r="32" spans="1:45" ht="14.5" customHeight="1" x14ac:dyDescent="0.3">
      <c r="A32" s="72">
        <v>27</v>
      </c>
      <c r="B32" s="49" t="s">
        <v>48</v>
      </c>
      <c r="C32" s="56">
        <v>15</v>
      </c>
      <c r="D32" s="50">
        <v>24</v>
      </c>
      <c r="E32" s="51">
        <f t="shared" si="0"/>
        <v>39</v>
      </c>
      <c r="F32" s="52" t="str">
        <f t="shared" si="1"/>
        <v>D+</v>
      </c>
      <c r="G32" s="50">
        <v>8</v>
      </c>
      <c r="H32" s="50">
        <v>16</v>
      </c>
      <c r="I32" s="51">
        <f t="shared" si="23"/>
        <v>24</v>
      </c>
      <c r="J32" s="52" t="str">
        <f t="shared" si="2"/>
        <v>C</v>
      </c>
      <c r="K32" s="50">
        <v>17</v>
      </c>
      <c r="L32" s="50">
        <v>24</v>
      </c>
      <c r="M32" s="51">
        <f t="shared" si="3"/>
        <v>41</v>
      </c>
      <c r="N32" s="52" t="str">
        <f t="shared" si="4"/>
        <v>C</v>
      </c>
      <c r="O32" s="56">
        <v>8</v>
      </c>
      <c r="P32" s="50">
        <v>12</v>
      </c>
      <c r="Q32" s="51">
        <f t="shared" si="5"/>
        <v>20</v>
      </c>
      <c r="R32" s="52" t="str">
        <f t="shared" si="6"/>
        <v>C</v>
      </c>
      <c r="S32" s="56">
        <v>8</v>
      </c>
      <c r="T32" s="56">
        <v>4</v>
      </c>
      <c r="U32" s="51">
        <f t="shared" si="7"/>
        <v>12</v>
      </c>
      <c r="V32" s="52" t="str">
        <f t="shared" si="8"/>
        <v>D</v>
      </c>
      <c r="W32" s="56">
        <v>16</v>
      </c>
      <c r="X32" s="56">
        <v>24</v>
      </c>
      <c r="Y32" s="51">
        <f t="shared" si="9"/>
        <v>40</v>
      </c>
      <c r="Z32" s="52" t="str">
        <f t="shared" si="10"/>
        <v>C</v>
      </c>
      <c r="AA32" s="56">
        <v>13</v>
      </c>
      <c r="AB32" s="56">
        <v>40</v>
      </c>
      <c r="AC32" s="51">
        <f t="shared" si="11"/>
        <v>53</v>
      </c>
      <c r="AD32" s="52" t="str">
        <f t="shared" si="12"/>
        <v>C+</v>
      </c>
      <c r="AE32" s="56">
        <v>7</v>
      </c>
      <c r="AF32" s="56">
        <v>24</v>
      </c>
      <c r="AG32" s="51">
        <f t="shared" si="13"/>
        <v>31</v>
      </c>
      <c r="AH32" s="52" t="str">
        <f t="shared" si="14"/>
        <v>B</v>
      </c>
      <c r="AI32" s="56">
        <v>45</v>
      </c>
      <c r="AJ32" s="56">
        <v>74</v>
      </c>
      <c r="AK32" s="53">
        <f t="shared" si="15"/>
        <v>119</v>
      </c>
      <c r="AL32" s="52" t="str">
        <f t="shared" si="16"/>
        <v>B+</v>
      </c>
      <c r="AM32" s="56">
        <v>7</v>
      </c>
      <c r="AN32" s="56">
        <v>26</v>
      </c>
      <c r="AO32" s="51">
        <f t="shared" si="17"/>
        <v>33</v>
      </c>
      <c r="AP32" s="52" t="str">
        <f t="shared" si="18"/>
        <v>B</v>
      </c>
      <c r="AQ32" s="54">
        <f t="shared" si="19"/>
        <v>412</v>
      </c>
      <c r="AR32" s="55">
        <f t="shared" si="20"/>
        <v>51.5</v>
      </c>
      <c r="AS32" s="43" t="str">
        <f t="shared" si="22"/>
        <v>Fail</v>
      </c>
    </row>
    <row r="33" spans="1:45" ht="14.5" customHeight="1" x14ac:dyDescent="0.3">
      <c r="A33" s="72">
        <v>28</v>
      </c>
      <c r="B33" s="49" t="s">
        <v>49</v>
      </c>
      <c r="C33" s="56">
        <v>12</v>
      </c>
      <c r="D33" s="50">
        <v>6</v>
      </c>
      <c r="E33" s="51">
        <f t="shared" si="0"/>
        <v>18</v>
      </c>
      <c r="F33" s="52" t="str">
        <f t="shared" si="1"/>
        <v>E</v>
      </c>
      <c r="G33" s="50">
        <v>7</v>
      </c>
      <c r="H33" s="50">
        <v>6</v>
      </c>
      <c r="I33" s="51">
        <f t="shared" si="23"/>
        <v>13</v>
      </c>
      <c r="J33" s="52" t="str">
        <f t="shared" si="2"/>
        <v>D</v>
      </c>
      <c r="K33" s="50">
        <v>14</v>
      </c>
      <c r="L33" s="50">
        <v>8</v>
      </c>
      <c r="M33" s="51">
        <f t="shared" si="3"/>
        <v>22</v>
      </c>
      <c r="N33" s="52" t="str">
        <f t="shared" si="4"/>
        <v>D</v>
      </c>
      <c r="O33" s="56">
        <v>8</v>
      </c>
      <c r="P33" s="50">
        <v>4</v>
      </c>
      <c r="Q33" s="51">
        <f t="shared" si="5"/>
        <v>12</v>
      </c>
      <c r="R33" s="52" t="str">
        <f t="shared" si="6"/>
        <v>D</v>
      </c>
      <c r="S33" s="56">
        <v>8</v>
      </c>
      <c r="T33" s="56">
        <v>1</v>
      </c>
      <c r="U33" s="51">
        <f t="shared" si="7"/>
        <v>9</v>
      </c>
      <c r="V33" s="52" t="str">
        <f t="shared" si="8"/>
        <v>E</v>
      </c>
      <c r="W33" s="56">
        <v>14</v>
      </c>
      <c r="X33" s="56">
        <v>5</v>
      </c>
      <c r="Y33" s="51">
        <f t="shared" si="9"/>
        <v>19</v>
      </c>
      <c r="Z33" s="52" t="str">
        <f t="shared" si="10"/>
        <v>E</v>
      </c>
      <c r="AA33" s="56">
        <v>9</v>
      </c>
      <c r="AB33" s="56">
        <v>24</v>
      </c>
      <c r="AC33" s="51">
        <f t="shared" si="11"/>
        <v>33</v>
      </c>
      <c r="AD33" s="52" t="str">
        <f t="shared" si="12"/>
        <v>D+</v>
      </c>
      <c r="AE33" s="56">
        <v>4</v>
      </c>
      <c r="AF33" s="56">
        <v>11</v>
      </c>
      <c r="AG33" s="51">
        <f t="shared" si="13"/>
        <v>15</v>
      </c>
      <c r="AH33" s="52" t="str">
        <f t="shared" si="14"/>
        <v>D+</v>
      </c>
      <c r="AI33" s="56">
        <v>17</v>
      </c>
      <c r="AJ33" s="56">
        <v>43</v>
      </c>
      <c r="AK33" s="53">
        <f t="shared" si="15"/>
        <v>60</v>
      </c>
      <c r="AL33" s="52" t="str">
        <f t="shared" si="16"/>
        <v>C</v>
      </c>
      <c r="AM33" s="56">
        <v>3</v>
      </c>
      <c r="AN33" s="56">
        <v>11</v>
      </c>
      <c r="AO33" s="51">
        <f t="shared" si="17"/>
        <v>14</v>
      </c>
      <c r="AP33" s="52" t="str">
        <f t="shared" si="18"/>
        <v>D</v>
      </c>
      <c r="AQ33" s="54">
        <f t="shared" si="19"/>
        <v>215</v>
      </c>
      <c r="AR33" s="55">
        <f t="shared" si="20"/>
        <v>26.875</v>
      </c>
      <c r="AS33" s="43" t="str">
        <f t="shared" si="22"/>
        <v>Fail</v>
      </c>
    </row>
    <row r="34" spans="1:45" ht="14.5" customHeight="1" x14ac:dyDescent="0.3">
      <c r="A34" s="72">
        <v>29</v>
      </c>
      <c r="B34" s="49" t="s">
        <v>50</v>
      </c>
      <c r="C34" s="56">
        <v>17</v>
      </c>
      <c r="D34" s="50">
        <v>46</v>
      </c>
      <c r="E34" s="51">
        <f t="shared" si="0"/>
        <v>63</v>
      </c>
      <c r="F34" s="52" t="str">
        <f t="shared" si="1"/>
        <v>B</v>
      </c>
      <c r="G34" s="50">
        <v>7</v>
      </c>
      <c r="H34" s="50">
        <v>13</v>
      </c>
      <c r="I34" s="51">
        <f t="shared" si="23"/>
        <v>20</v>
      </c>
      <c r="J34" s="52" t="str">
        <f t="shared" si="2"/>
        <v>C</v>
      </c>
      <c r="K34" s="50">
        <v>18</v>
      </c>
      <c r="L34" s="50">
        <v>46</v>
      </c>
      <c r="M34" s="51">
        <f t="shared" si="3"/>
        <v>64</v>
      </c>
      <c r="N34" s="52" t="str">
        <f t="shared" si="4"/>
        <v>B</v>
      </c>
      <c r="O34" s="56">
        <v>9</v>
      </c>
      <c r="P34" s="50">
        <v>16</v>
      </c>
      <c r="Q34" s="51">
        <f t="shared" si="5"/>
        <v>25</v>
      </c>
      <c r="R34" s="52" t="str">
        <f t="shared" si="6"/>
        <v>C+</v>
      </c>
      <c r="S34" s="56">
        <v>8</v>
      </c>
      <c r="T34" s="56">
        <v>6</v>
      </c>
      <c r="U34" s="51">
        <f t="shared" si="7"/>
        <v>14</v>
      </c>
      <c r="V34" s="52" t="str">
        <f t="shared" si="8"/>
        <v>D</v>
      </c>
      <c r="W34" s="56">
        <v>16</v>
      </c>
      <c r="X34" s="56">
        <v>22</v>
      </c>
      <c r="Y34" s="51">
        <f t="shared" si="9"/>
        <v>38</v>
      </c>
      <c r="Z34" s="52" t="str">
        <f t="shared" si="10"/>
        <v>D+</v>
      </c>
      <c r="AA34" s="56">
        <v>11</v>
      </c>
      <c r="AB34" s="56">
        <v>26</v>
      </c>
      <c r="AC34" s="51">
        <f t="shared" si="11"/>
        <v>37</v>
      </c>
      <c r="AD34" s="52" t="str">
        <f t="shared" si="12"/>
        <v>D+</v>
      </c>
      <c r="AE34" s="56">
        <v>7</v>
      </c>
      <c r="AF34" s="56">
        <v>21</v>
      </c>
      <c r="AG34" s="51">
        <f t="shared" si="13"/>
        <v>28</v>
      </c>
      <c r="AH34" s="52" t="str">
        <f t="shared" si="14"/>
        <v>C+</v>
      </c>
      <c r="AI34" s="56">
        <v>46</v>
      </c>
      <c r="AJ34" s="56">
        <v>84</v>
      </c>
      <c r="AK34" s="53">
        <f t="shared" si="15"/>
        <v>130</v>
      </c>
      <c r="AL34" s="52" t="str">
        <f t="shared" si="16"/>
        <v>A</v>
      </c>
      <c r="AM34" s="56">
        <v>10</v>
      </c>
      <c r="AN34" s="56">
        <v>23</v>
      </c>
      <c r="AO34" s="51">
        <f t="shared" si="17"/>
        <v>33</v>
      </c>
      <c r="AP34" s="52" t="str">
        <f t="shared" si="18"/>
        <v>B</v>
      </c>
      <c r="AQ34" s="54">
        <f t="shared" si="19"/>
        <v>452</v>
      </c>
      <c r="AR34" s="55">
        <f t="shared" si="20"/>
        <v>56.499999999999993</v>
      </c>
      <c r="AS34" s="43" t="str">
        <f t="shared" si="22"/>
        <v>Fail</v>
      </c>
    </row>
    <row r="35" spans="1:45" ht="14.5" customHeight="1" x14ac:dyDescent="0.3">
      <c r="A35" s="72">
        <v>30</v>
      </c>
      <c r="B35" s="49" t="s">
        <v>51</v>
      </c>
      <c r="C35" s="56">
        <v>16</v>
      </c>
      <c r="D35" s="50">
        <v>35</v>
      </c>
      <c r="E35" s="51">
        <f t="shared" si="0"/>
        <v>51</v>
      </c>
      <c r="F35" s="52" t="str">
        <f t="shared" si="1"/>
        <v>C+</v>
      </c>
      <c r="G35" s="50">
        <v>9</v>
      </c>
      <c r="H35" s="50">
        <v>25</v>
      </c>
      <c r="I35" s="51">
        <f t="shared" si="23"/>
        <v>34</v>
      </c>
      <c r="J35" s="52" t="str">
        <f t="shared" si="2"/>
        <v>B</v>
      </c>
      <c r="K35" s="50">
        <v>17</v>
      </c>
      <c r="L35" s="50">
        <v>25</v>
      </c>
      <c r="M35" s="51">
        <f t="shared" si="3"/>
        <v>42</v>
      </c>
      <c r="N35" s="52" t="str">
        <f t="shared" si="4"/>
        <v>C</v>
      </c>
      <c r="O35" s="56">
        <v>9</v>
      </c>
      <c r="P35" s="50">
        <v>18</v>
      </c>
      <c r="Q35" s="51">
        <f t="shared" si="5"/>
        <v>27</v>
      </c>
      <c r="R35" s="52" t="str">
        <f t="shared" si="6"/>
        <v>C+</v>
      </c>
      <c r="S35" s="56">
        <v>8</v>
      </c>
      <c r="T35" s="56">
        <v>14</v>
      </c>
      <c r="U35" s="51">
        <f t="shared" si="7"/>
        <v>22</v>
      </c>
      <c r="V35" s="52" t="str">
        <f t="shared" si="8"/>
        <v>C</v>
      </c>
      <c r="W35" s="56">
        <v>16</v>
      </c>
      <c r="X35" s="56">
        <v>15</v>
      </c>
      <c r="Y35" s="51">
        <f t="shared" si="9"/>
        <v>31</v>
      </c>
      <c r="Z35" s="52" t="str">
        <f t="shared" si="10"/>
        <v>D+</v>
      </c>
      <c r="AA35" s="56">
        <v>10</v>
      </c>
      <c r="AB35" s="56">
        <v>31</v>
      </c>
      <c r="AC35" s="51">
        <f t="shared" si="11"/>
        <v>41</v>
      </c>
      <c r="AD35" s="52" t="str">
        <f t="shared" si="12"/>
        <v>C</v>
      </c>
      <c r="AE35" s="56">
        <v>7</v>
      </c>
      <c r="AF35" s="56">
        <v>22</v>
      </c>
      <c r="AG35" s="51">
        <f t="shared" si="13"/>
        <v>29</v>
      </c>
      <c r="AH35" s="52" t="str">
        <f t="shared" si="14"/>
        <v>C+</v>
      </c>
      <c r="AI35" s="56">
        <v>47</v>
      </c>
      <c r="AJ35" s="56">
        <v>77</v>
      </c>
      <c r="AK35" s="53">
        <f t="shared" si="15"/>
        <v>124</v>
      </c>
      <c r="AL35" s="52" t="str">
        <f t="shared" si="16"/>
        <v>A</v>
      </c>
      <c r="AM35" s="56">
        <v>8</v>
      </c>
      <c r="AN35" s="56">
        <v>30</v>
      </c>
      <c r="AO35" s="51">
        <f t="shared" si="17"/>
        <v>38</v>
      </c>
      <c r="AP35" s="52" t="str">
        <f t="shared" si="18"/>
        <v>B+</v>
      </c>
      <c r="AQ35" s="54">
        <f t="shared" si="19"/>
        <v>439</v>
      </c>
      <c r="AR35" s="55">
        <f t="shared" si="20"/>
        <v>54.874999999999993</v>
      </c>
      <c r="AS35" s="43" t="str">
        <f t="shared" si="22"/>
        <v>Fail</v>
      </c>
    </row>
    <row r="36" spans="1:45" ht="14.5" customHeight="1" x14ac:dyDescent="0.3">
      <c r="A36" s="72">
        <v>31</v>
      </c>
      <c r="B36" s="49" t="s">
        <v>52</v>
      </c>
      <c r="C36" s="56">
        <v>20</v>
      </c>
      <c r="D36" s="50">
        <v>70</v>
      </c>
      <c r="E36" s="51">
        <f t="shared" si="0"/>
        <v>90</v>
      </c>
      <c r="F36" s="52" t="str">
        <f t="shared" si="1"/>
        <v>A+</v>
      </c>
      <c r="G36" s="50">
        <v>10</v>
      </c>
      <c r="H36" s="50">
        <v>35</v>
      </c>
      <c r="I36" s="51">
        <f t="shared" si="23"/>
        <v>45</v>
      </c>
      <c r="J36" s="52" t="str">
        <f t="shared" si="2"/>
        <v>A+</v>
      </c>
      <c r="K36" s="50">
        <v>20</v>
      </c>
      <c r="L36" s="50">
        <v>78</v>
      </c>
      <c r="M36" s="51">
        <f t="shared" si="3"/>
        <v>98</v>
      </c>
      <c r="N36" s="52" t="str">
        <f t="shared" si="4"/>
        <v>A+</v>
      </c>
      <c r="O36" s="56">
        <v>10</v>
      </c>
      <c r="P36" s="50">
        <v>39</v>
      </c>
      <c r="Q36" s="51">
        <f t="shared" si="5"/>
        <v>49</v>
      </c>
      <c r="R36" s="52" t="str">
        <f t="shared" si="6"/>
        <v>A+</v>
      </c>
      <c r="S36" s="56">
        <v>10</v>
      </c>
      <c r="T36" s="56">
        <v>37</v>
      </c>
      <c r="U36" s="51">
        <f t="shared" si="7"/>
        <v>47</v>
      </c>
      <c r="V36" s="52" t="str">
        <f t="shared" si="8"/>
        <v>A+</v>
      </c>
      <c r="W36" s="56">
        <v>20</v>
      </c>
      <c r="X36" s="56">
        <v>73</v>
      </c>
      <c r="Y36" s="51">
        <f t="shared" si="9"/>
        <v>93</v>
      </c>
      <c r="Z36" s="52" t="str">
        <f t="shared" si="10"/>
        <v>A+</v>
      </c>
      <c r="AA36" s="56">
        <v>19</v>
      </c>
      <c r="AB36" s="56">
        <v>74</v>
      </c>
      <c r="AC36" s="51">
        <f t="shared" si="11"/>
        <v>93</v>
      </c>
      <c r="AD36" s="52" t="str">
        <f t="shared" si="12"/>
        <v>A+</v>
      </c>
      <c r="AE36" s="56">
        <v>9</v>
      </c>
      <c r="AF36" s="56">
        <v>40</v>
      </c>
      <c r="AG36" s="51">
        <f t="shared" si="13"/>
        <v>49</v>
      </c>
      <c r="AH36" s="52" t="str">
        <f t="shared" si="14"/>
        <v>A+</v>
      </c>
      <c r="AI36" s="56">
        <v>48</v>
      </c>
      <c r="AJ36" s="56">
        <v>94</v>
      </c>
      <c r="AK36" s="53">
        <f t="shared" si="15"/>
        <v>142</v>
      </c>
      <c r="AL36" s="52" t="str">
        <f t="shared" si="16"/>
        <v>A+</v>
      </c>
      <c r="AM36" s="56">
        <v>10</v>
      </c>
      <c r="AN36" s="56">
        <v>40</v>
      </c>
      <c r="AO36" s="51">
        <f t="shared" si="17"/>
        <v>50</v>
      </c>
      <c r="AP36" s="52" t="str">
        <f t="shared" si="18"/>
        <v>A+</v>
      </c>
      <c r="AQ36" s="54">
        <f t="shared" si="19"/>
        <v>756</v>
      </c>
      <c r="AR36" s="55">
        <f t="shared" si="20"/>
        <v>94.5</v>
      </c>
      <c r="AS36" s="43" t="str">
        <f t="shared" si="22"/>
        <v>Pass</v>
      </c>
    </row>
    <row r="37" spans="1:45" ht="14.5" customHeight="1" x14ac:dyDescent="0.3">
      <c r="A37" s="72">
        <v>32</v>
      </c>
      <c r="B37" s="49" t="s">
        <v>53</v>
      </c>
      <c r="C37" s="56">
        <v>15</v>
      </c>
      <c r="D37" s="50">
        <v>18</v>
      </c>
      <c r="E37" s="51">
        <f t="shared" si="0"/>
        <v>33</v>
      </c>
      <c r="F37" s="52" t="str">
        <f t="shared" si="1"/>
        <v>D+</v>
      </c>
      <c r="G37" s="50">
        <v>6</v>
      </c>
      <c r="H37" s="50">
        <v>4</v>
      </c>
      <c r="I37" s="51">
        <f t="shared" si="23"/>
        <v>10</v>
      </c>
      <c r="J37" s="52" t="str">
        <f t="shared" si="2"/>
        <v>D</v>
      </c>
      <c r="K37" s="50">
        <v>14</v>
      </c>
      <c r="L37" s="50">
        <v>15</v>
      </c>
      <c r="M37" s="51">
        <f t="shared" si="3"/>
        <v>29</v>
      </c>
      <c r="N37" s="52" t="str">
        <f t="shared" si="4"/>
        <v>D</v>
      </c>
      <c r="O37" s="56">
        <v>8</v>
      </c>
      <c r="P37" s="50">
        <v>3</v>
      </c>
      <c r="Q37" s="51">
        <f t="shared" si="5"/>
        <v>11</v>
      </c>
      <c r="R37" s="52" t="str">
        <f t="shared" si="6"/>
        <v>D</v>
      </c>
      <c r="S37" s="56">
        <v>8</v>
      </c>
      <c r="T37" s="56">
        <v>2</v>
      </c>
      <c r="U37" s="51">
        <f t="shared" si="7"/>
        <v>10</v>
      </c>
      <c r="V37" s="52" t="str">
        <f t="shared" si="8"/>
        <v>D</v>
      </c>
      <c r="W37" s="56">
        <v>14</v>
      </c>
      <c r="X37" s="56">
        <v>5</v>
      </c>
      <c r="Y37" s="51">
        <f t="shared" si="9"/>
        <v>19</v>
      </c>
      <c r="Z37" s="52" t="str">
        <f t="shared" si="10"/>
        <v>E</v>
      </c>
      <c r="AA37" s="56">
        <v>8</v>
      </c>
      <c r="AB37" s="56">
        <v>17</v>
      </c>
      <c r="AC37" s="51">
        <f t="shared" si="11"/>
        <v>25</v>
      </c>
      <c r="AD37" s="52" t="str">
        <f t="shared" si="12"/>
        <v>D</v>
      </c>
      <c r="AE37" s="56">
        <v>4</v>
      </c>
      <c r="AF37" s="56">
        <v>7</v>
      </c>
      <c r="AG37" s="51">
        <f t="shared" si="13"/>
        <v>11</v>
      </c>
      <c r="AH37" s="52" t="str">
        <f t="shared" si="14"/>
        <v>D</v>
      </c>
      <c r="AI37" s="56">
        <v>40</v>
      </c>
      <c r="AJ37" s="56">
        <v>74</v>
      </c>
      <c r="AK37" s="53">
        <f t="shared" si="15"/>
        <v>114</v>
      </c>
      <c r="AL37" s="52" t="str">
        <f t="shared" si="16"/>
        <v>B+</v>
      </c>
      <c r="AM37" s="56">
        <v>9</v>
      </c>
      <c r="AN37" s="56">
        <v>13</v>
      </c>
      <c r="AO37" s="51">
        <f t="shared" si="17"/>
        <v>22</v>
      </c>
      <c r="AP37" s="52" t="str">
        <f t="shared" si="18"/>
        <v>C</v>
      </c>
      <c r="AQ37" s="54">
        <f t="shared" si="19"/>
        <v>284</v>
      </c>
      <c r="AR37" s="55">
        <f t="shared" si="20"/>
        <v>35.5</v>
      </c>
      <c r="AS37" s="43" t="str">
        <f t="shared" si="22"/>
        <v>Fail</v>
      </c>
    </row>
    <row r="38" spans="1:45" ht="14.5" customHeight="1" x14ac:dyDescent="0.3">
      <c r="A38" s="72">
        <v>33</v>
      </c>
      <c r="B38" s="49" t="s">
        <v>54</v>
      </c>
      <c r="C38" s="56">
        <v>17</v>
      </c>
      <c r="D38" s="50">
        <v>41</v>
      </c>
      <c r="E38" s="51">
        <f t="shared" si="0"/>
        <v>58</v>
      </c>
      <c r="F38" s="52" t="str">
        <f t="shared" si="1"/>
        <v>C+</v>
      </c>
      <c r="G38" s="50">
        <v>9</v>
      </c>
      <c r="H38" s="50">
        <v>28</v>
      </c>
      <c r="I38" s="51">
        <f t="shared" si="23"/>
        <v>37</v>
      </c>
      <c r="J38" s="52" t="str">
        <f t="shared" si="2"/>
        <v>B+</v>
      </c>
      <c r="K38" s="50">
        <v>16</v>
      </c>
      <c r="L38" s="50">
        <v>30</v>
      </c>
      <c r="M38" s="51">
        <f t="shared" si="3"/>
        <v>46</v>
      </c>
      <c r="N38" s="52" t="str">
        <f t="shared" si="4"/>
        <v>C</v>
      </c>
      <c r="O38" s="56">
        <v>8</v>
      </c>
      <c r="P38" s="50">
        <v>6</v>
      </c>
      <c r="Q38" s="51">
        <f t="shared" si="5"/>
        <v>14</v>
      </c>
      <c r="R38" s="52" t="str">
        <f t="shared" si="6"/>
        <v>D</v>
      </c>
      <c r="S38" s="56">
        <v>8</v>
      </c>
      <c r="T38" s="56">
        <v>4</v>
      </c>
      <c r="U38" s="51">
        <f t="shared" si="7"/>
        <v>12</v>
      </c>
      <c r="V38" s="52" t="str">
        <f t="shared" si="8"/>
        <v>D</v>
      </c>
      <c r="W38" s="56">
        <v>16</v>
      </c>
      <c r="X38" s="56">
        <v>17</v>
      </c>
      <c r="Y38" s="51">
        <f t="shared" si="9"/>
        <v>33</v>
      </c>
      <c r="Z38" s="52" t="str">
        <f t="shared" si="10"/>
        <v>D+</v>
      </c>
      <c r="AA38" s="56">
        <v>10</v>
      </c>
      <c r="AB38" s="56">
        <v>28</v>
      </c>
      <c r="AC38" s="51">
        <f t="shared" si="11"/>
        <v>38</v>
      </c>
      <c r="AD38" s="52" t="str">
        <f t="shared" si="12"/>
        <v>D+</v>
      </c>
      <c r="AE38" s="56">
        <v>8</v>
      </c>
      <c r="AF38" s="56">
        <v>29</v>
      </c>
      <c r="AG38" s="51">
        <f t="shared" si="13"/>
        <v>37</v>
      </c>
      <c r="AH38" s="52" t="str">
        <f t="shared" si="14"/>
        <v>B+</v>
      </c>
      <c r="AI38" s="56">
        <v>25</v>
      </c>
      <c r="AJ38" s="56">
        <v>50</v>
      </c>
      <c r="AK38" s="53">
        <f t="shared" si="15"/>
        <v>75</v>
      </c>
      <c r="AL38" s="52" t="str">
        <f t="shared" si="16"/>
        <v>C+</v>
      </c>
      <c r="AM38" s="56">
        <v>5</v>
      </c>
      <c r="AN38" s="56">
        <v>22</v>
      </c>
      <c r="AO38" s="51">
        <f t="shared" si="17"/>
        <v>27</v>
      </c>
      <c r="AP38" s="52" t="str">
        <f t="shared" si="18"/>
        <v>C+</v>
      </c>
      <c r="AQ38" s="54">
        <f t="shared" si="19"/>
        <v>377</v>
      </c>
      <c r="AR38" s="55">
        <f t="shared" si="20"/>
        <v>47.125</v>
      </c>
      <c r="AS38" s="43" t="str">
        <f t="shared" si="22"/>
        <v>Fail</v>
      </c>
    </row>
    <row r="39" spans="1:45" ht="14.5" customHeight="1" x14ac:dyDescent="0.3">
      <c r="A39" s="72">
        <v>34</v>
      </c>
      <c r="B39" s="49" t="s">
        <v>55</v>
      </c>
      <c r="C39" s="56">
        <v>15</v>
      </c>
      <c r="D39" s="50">
        <v>19</v>
      </c>
      <c r="E39" s="51">
        <f t="shared" si="0"/>
        <v>34</v>
      </c>
      <c r="F39" s="52" t="str">
        <f t="shared" si="1"/>
        <v>D+</v>
      </c>
      <c r="G39" s="50">
        <v>6</v>
      </c>
      <c r="H39" s="50">
        <v>7</v>
      </c>
      <c r="I39" s="51">
        <f t="shared" si="23"/>
        <v>13</v>
      </c>
      <c r="J39" s="52" t="str">
        <f t="shared" si="2"/>
        <v>D</v>
      </c>
      <c r="K39" s="50">
        <v>14</v>
      </c>
      <c r="L39" s="50">
        <v>4</v>
      </c>
      <c r="M39" s="51">
        <f t="shared" si="3"/>
        <v>18</v>
      </c>
      <c r="N39" s="52" t="str">
        <f t="shared" si="4"/>
        <v>E</v>
      </c>
      <c r="O39" s="56">
        <v>8</v>
      </c>
      <c r="P39" s="50">
        <v>5</v>
      </c>
      <c r="Q39" s="51">
        <f t="shared" si="5"/>
        <v>13</v>
      </c>
      <c r="R39" s="52" t="str">
        <f t="shared" si="6"/>
        <v>D</v>
      </c>
      <c r="S39" s="56">
        <v>8</v>
      </c>
      <c r="T39" s="56">
        <v>2</v>
      </c>
      <c r="U39" s="51">
        <f t="shared" si="7"/>
        <v>10</v>
      </c>
      <c r="V39" s="52" t="str">
        <f t="shared" si="8"/>
        <v>D</v>
      </c>
      <c r="W39" s="56">
        <v>15</v>
      </c>
      <c r="X39" s="56">
        <v>15</v>
      </c>
      <c r="Y39" s="51">
        <f t="shared" si="9"/>
        <v>30</v>
      </c>
      <c r="Z39" s="52" t="str">
        <f t="shared" si="10"/>
        <v>D+</v>
      </c>
      <c r="AA39" s="56">
        <v>10</v>
      </c>
      <c r="AB39" s="56">
        <v>24</v>
      </c>
      <c r="AC39" s="51">
        <f t="shared" si="11"/>
        <v>34</v>
      </c>
      <c r="AD39" s="52" t="str">
        <f t="shared" si="12"/>
        <v>D+</v>
      </c>
      <c r="AE39" s="56">
        <v>4</v>
      </c>
      <c r="AF39" s="56">
        <v>9</v>
      </c>
      <c r="AG39" s="51">
        <f t="shared" si="13"/>
        <v>13</v>
      </c>
      <c r="AH39" s="52" t="str">
        <f t="shared" si="14"/>
        <v>D</v>
      </c>
      <c r="AI39" s="56">
        <v>41</v>
      </c>
      <c r="AJ39" s="56">
        <v>78</v>
      </c>
      <c r="AK39" s="53">
        <f t="shared" si="15"/>
        <v>119</v>
      </c>
      <c r="AL39" s="52" t="str">
        <f t="shared" si="16"/>
        <v>B+</v>
      </c>
      <c r="AM39" s="56">
        <v>9</v>
      </c>
      <c r="AN39" s="56">
        <v>13</v>
      </c>
      <c r="AO39" s="51">
        <f t="shared" si="17"/>
        <v>22</v>
      </c>
      <c r="AP39" s="52" t="str">
        <f t="shared" si="18"/>
        <v>C</v>
      </c>
      <c r="AQ39" s="54">
        <f t="shared" si="19"/>
        <v>306</v>
      </c>
      <c r="AR39" s="55">
        <f t="shared" si="20"/>
        <v>38.25</v>
      </c>
      <c r="AS39" s="43" t="str">
        <f t="shared" si="22"/>
        <v>Fail</v>
      </c>
    </row>
    <row r="40" spans="1:45" ht="14.5" customHeight="1" x14ac:dyDescent="0.3">
      <c r="A40" s="73">
        <v>35</v>
      </c>
      <c r="B40" s="57" t="s">
        <v>56</v>
      </c>
      <c r="C40" s="58">
        <v>15</v>
      </c>
      <c r="D40" s="59">
        <v>18</v>
      </c>
      <c r="E40" s="60">
        <f t="shared" si="0"/>
        <v>33</v>
      </c>
      <c r="F40" s="61" t="str">
        <f t="shared" si="1"/>
        <v>D+</v>
      </c>
      <c r="G40" s="59">
        <v>7</v>
      </c>
      <c r="H40" s="59">
        <v>13</v>
      </c>
      <c r="I40" s="60">
        <f t="shared" si="23"/>
        <v>20</v>
      </c>
      <c r="J40" s="61" t="str">
        <f t="shared" si="2"/>
        <v>C</v>
      </c>
      <c r="K40" s="59">
        <v>15</v>
      </c>
      <c r="L40" s="59">
        <v>12</v>
      </c>
      <c r="M40" s="60">
        <f t="shared" si="3"/>
        <v>27</v>
      </c>
      <c r="N40" s="61" t="str">
        <f t="shared" si="4"/>
        <v>D</v>
      </c>
      <c r="O40" s="58">
        <v>8</v>
      </c>
      <c r="P40" s="59">
        <v>5</v>
      </c>
      <c r="Q40" s="60">
        <f t="shared" si="5"/>
        <v>13</v>
      </c>
      <c r="R40" s="61" t="str">
        <f t="shared" si="6"/>
        <v>D</v>
      </c>
      <c r="S40" s="58">
        <v>8</v>
      </c>
      <c r="T40" s="58">
        <v>2</v>
      </c>
      <c r="U40" s="60">
        <f t="shared" si="7"/>
        <v>10</v>
      </c>
      <c r="V40" s="61" t="str">
        <f t="shared" si="8"/>
        <v>D</v>
      </c>
      <c r="W40" s="58">
        <v>15</v>
      </c>
      <c r="X40" s="58">
        <v>15</v>
      </c>
      <c r="Y40" s="60">
        <f t="shared" si="9"/>
        <v>30</v>
      </c>
      <c r="Z40" s="61" t="str">
        <f t="shared" si="10"/>
        <v>D+</v>
      </c>
      <c r="AA40" s="58">
        <v>7</v>
      </c>
      <c r="AB40" s="58">
        <v>18</v>
      </c>
      <c r="AC40" s="60">
        <f t="shared" si="11"/>
        <v>25</v>
      </c>
      <c r="AD40" s="61" t="str">
        <f t="shared" si="12"/>
        <v>D</v>
      </c>
      <c r="AE40" s="58">
        <v>4</v>
      </c>
      <c r="AF40" s="58">
        <v>10</v>
      </c>
      <c r="AG40" s="60">
        <f t="shared" si="13"/>
        <v>14</v>
      </c>
      <c r="AH40" s="61" t="str">
        <f t="shared" si="14"/>
        <v>D</v>
      </c>
      <c r="AI40" s="58">
        <v>46</v>
      </c>
      <c r="AJ40" s="58">
        <v>75</v>
      </c>
      <c r="AK40" s="62">
        <f t="shared" si="15"/>
        <v>121</v>
      </c>
      <c r="AL40" s="61" t="str">
        <f t="shared" si="16"/>
        <v>A</v>
      </c>
      <c r="AM40" s="58">
        <v>7</v>
      </c>
      <c r="AN40" s="58">
        <v>13</v>
      </c>
      <c r="AO40" s="60">
        <f t="shared" si="17"/>
        <v>20</v>
      </c>
      <c r="AP40" s="61" t="str">
        <f t="shared" si="18"/>
        <v>C</v>
      </c>
      <c r="AQ40" s="63">
        <f t="shared" si="19"/>
        <v>313</v>
      </c>
      <c r="AR40" s="64">
        <f t="shared" si="20"/>
        <v>39.125</v>
      </c>
      <c r="AS40" s="43" t="str">
        <f>IF(AND(D40&gt;=24,H40&gt;=12,L40&gt;=24,P40&gt;=12,T40&gt;=12,X40&gt;=24,AB40&gt;=24,AF40&gt;=12,AJ40&gt;=30,AN40&gt;=12),"Pass","Fail")</f>
        <v>Fail</v>
      </c>
    </row>
  </sheetData>
  <conditionalFormatting sqref="AS6:AS40">
    <cfRule type="containsText" dxfId="11" priority="1" operator="containsText" text="Pass">
      <formula>NOT(ISERROR(SEARCH("Pass",AS6)))</formula>
    </cfRule>
    <cfRule type="containsText" dxfId="10" priority="2" operator="containsText" text="Fail">
      <formula>NOT(ISERROR(SEARCH("Fail",AS6)))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R1000"/>
  <sheetViews>
    <sheetView zoomScale="110" zoomScaleNormal="110" workbookViewId="0">
      <pane xSplit="2" ySplit="6" topLeftCell="L7" activePane="bottomRight" state="frozen"/>
      <selection pane="topRight" activeCell="C1" sqref="C1"/>
      <selection pane="bottomLeft" activeCell="A7" sqref="A7"/>
      <selection pane="bottomRight" activeCell="AE3" sqref="AE3"/>
    </sheetView>
  </sheetViews>
  <sheetFormatPr defaultColWidth="12.6328125" defaultRowHeight="15" customHeight="1" x14ac:dyDescent="0.25"/>
  <cols>
    <col min="1" max="1" width="5.6328125" hidden="1" customWidth="1"/>
    <col min="2" max="2" width="18.7265625" customWidth="1"/>
    <col min="3" max="42" width="5.7265625" customWidth="1"/>
    <col min="43" max="44" width="6.36328125" customWidth="1"/>
  </cols>
  <sheetData>
    <row r="1" spans="1:44" ht="15.75" hidden="1" customHeight="1" x14ac:dyDescent="0.6">
      <c r="A1" s="1"/>
      <c r="B1" s="2"/>
      <c r="C1" s="2"/>
      <c r="D1" s="2"/>
      <c r="E1" s="2"/>
      <c r="F1" s="1"/>
      <c r="G1" s="2"/>
      <c r="H1" s="2"/>
      <c r="I1" s="2"/>
      <c r="J1" s="2"/>
      <c r="K1" s="3"/>
      <c r="L1" s="4" t="s">
        <v>0</v>
      </c>
      <c r="M1" s="3"/>
      <c r="N1" s="3"/>
      <c r="O1" s="3"/>
      <c r="P1" s="3"/>
      <c r="Q1" s="1"/>
      <c r="R1" s="1"/>
      <c r="S1" s="3"/>
      <c r="T1" s="3"/>
      <c r="U1" s="3"/>
      <c r="V1" s="3"/>
      <c r="W1" s="1"/>
      <c r="X1" s="1"/>
      <c r="Y1" s="5"/>
      <c r="Z1" s="1"/>
      <c r="AA1" s="1"/>
      <c r="AB1" s="1"/>
      <c r="AC1" s="1"/>
      <c r="AD1" s="1"/>
      <c r="AE1" s="1"/>
      <c r="AF1" s="6"/>
    </row>
    <row r="2" spans="1:44" ht="15.75" hidden="1" customHeight="1" x14ac:dyDescent="0.5">
      <c r="A2" s="1"/>
      <c r="B2" s="2"/>
      <c r="C2" s="2"/>
      <c r="D2" s="2"/>
      <c r="E2" s="2"/>
      <c r="F2" s="1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7" t="s">
        <v>1</v>
      </c>
      <c r="V2" s="1"/>
      <c r="W2" s="2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5"/>
      <c r="AL2" s="1"/>
      <c r="AM2" s="1"/>
      <c r="AN2" s="1"/>
      <c r="AO2" s="1"/>
      <c r="AP2" s="1"/>
      <c r="AQ2" s="1"/>
      <c r="AR2" s="6"/>
    </row>
    <row r="3" spans="1:44" ht="15.75" customHeight="1" x14ac:dyDescent="0.5">
      <c r="A3" s="1"/>
      <c r="B3" s="2"/>
      <c r="C3" s="2"/>
      <c r="D3" s="2"/>
      <c r="E3" s="2"/>
      <c r="F3" s="1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8" t="s">
        <v>2</v>
      </c>
      <c r="V3" s="1"/>
      <c r="W3" s="2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5"/>
      <c r="AL3" s="1"/>
      <c r="AM3" s="1"/>
      <c r="AN3" s="1"/>
      <c r="AO3" s="1"/>
      <c r="AP3" s="1"/>
      <c r="AQ3" s="1"/>
      <c r="AR3" s="6"/>
    </row>
    <row r="4" spans="1:44" ht="18.75" customHeight="1" x14ac:dyDescent="0.25">
      <c r="A4" s="83" t="s">
        <v>3</v>
      </c>
      <c r="B4" s="83" t="s">
        <v>4</v>
      </c>
      <c r="C4" s="82" t="s">
        <v>5</v>
      </c>
      <c r="D4" s="75"/>
      <c r="E4" s="75"/>
      <c r="F4" s="76"/>
      <c r="G4" s="82" t="s">
        <v>6</v>
      </c>
      <c r="H4" s="75"/>
      <c r="I4" s="75"/>
      <c r="J4" s="76"/>
      <c r="K4" s="82" t="s">
        <v>7</v>
      </c>
      <c r="L4" s="75"/>
      <c r="M4" s="75"/>
      <c r="N4" s="76"/>
      <c r="O4" s="82" t="s">
        <v>8</v>
      </c>
      <c r="P4" s="75"/>
      <c r="Q4" s="75"/>
      <c r="R4" s="76"/>
      <c r="S4" s="82" t="s">
        <v>9</v>
      </c>
      <c r="T4" s="75"/>
      <c r="U4" s="75"/>
      <c r="V4" s="76"/>
      <c r="W4" s="82" t="s">
        <v>10</v>
      </c>
      <c r="X4" s="75"/>
      <c r="Y4" s="75"/>
      <c r="Z4" s="76"/>
      <c r="AA4" s="82" t="s">
        <v>11</v>
      </c>
      <c r="AB4" s="75"/>
      <c r="AC4" s="75"/>
      <c r="AD4" s="76"/>
      <c r="AE4" s="82" t="s">
        <v>12</v>
      </c>
      <c r="AF4" s="75"/>
      <c r="AG4" s="75"/>
      <c r="AH4" s="76"/>
      <c r="AI4" s="74" t="s">
        <v>13</v>
      </c>
      <c r="AJ4" s="75"/>
      <c r="AK4" s="75"/>
      <c r="AL4" s="76"/>
      <c r="AM4" s="74" t="s">
        <v>14</v>
      </c>
      <c r="AN4" s="75"/>
      <c r="AO4" s="75"/>
      <c r="AP4" s="76"/>
      <c r="AQ4" s="77" t="s">
        <v>15</v>
      </c>
      <c r="AR4" s="79" t="s">
        <v>16</v>
      </c>
    </row>
    <row r="5" spans="1:44" ht="18.75" customHeight="1" x14ac:dyDescent="0.3">
      <c r="A5" s="80"/>
      <c r="B5" s="80"/>
      <c r="C5" s="9" t="s">
        <v>17</v>
      </c>
      <c r="D5" s="9" t="s">
        <v>18</v>
      </c>
      <c r="E5" s="10" t="s">
        <v>19</v>
      </c>
      <c r="F5" s="81" t="s">
        <v>20</v>
      </c>
      <c r="G5" s="9" t="s">
        <v>17</v>
      </c>
      <c r="H5" s="9" t="s">
        <v>18</v>
      </c>
      <c r="I5" s="9" t="s">
        <v>19</v>
      </c>
      <c r="J5" s="81" t="s">
        <v>20</v>
      </c>
      <c r="K5" s="9" t="s">
        <v>17</v>
      </c>
      <c r="L5" s="9" t="s">
        <v>18</v>
      </c>
      <c r="M5" s="9" t="s">
        <v>19</v>
      </c>
      <c r="N5" s="81" t="s">
        <v>20</v>
      </c>
      <c r="O5" s="9" t="s">
        <v>17</v>
      </c>
      <c r="P5" s="9" t="s">
        <v>18</v>
      </c>
      <c r="Q5" s="9" t="s">
        <v>19</v>
      </c>
      <c r="R5" s="81" t="s">
        <v>20</v>
      </c>
      <c r="S5" s="9" t="s">
        <v>17</v>
      </c>
      <c r="T5" s="9" t="s">
        <v>18</v>
      </c>
      <c r="U5" s="10" t="s">
        <v>19</v>
      </c>
      <c r="V5" s="81" t="s">
        <v>20</v>
      </c>
      <c r="W5" s="9" t="s">
        <v>17</v>
      </c>
      <c r="X5" s="9" t="s">
        <v>18</v>
      </c>
      <c r="Y5" s="9" t="s">
        <v>19</v>
      </c>
      <c r="Z5" s="81" t="s">
        <v>20</v>
      </c>
      <c r="AA5" s="9" t="s">
        <v>17</v>
      </c>
      <c r="AB5" s="9" t="s">
        <v>18</v>
      </c>
      <c r="AC5" s="9" t="s">
        <v>19</v>
      </c>
      <c r="AD5" s="81" t="s">
        <v>20</v>
      </c>
      <c r="AE5" s="9" t="s">
        <v>17</v>
      </c>
      <c r="AF5" s="9" t="s">
        <v>18</v>
      </c>
      <c r="AG5" s="9" t="s">
        <v>19</v>
      </c>
      <c r="AH5" s="81" t="s">
        <v>20</v>
      </c>
      <c r="AI5" s="9" t="s">
        <v>17</v>
      </c>
      <c r="AJ5" s="9" t="s">
        <v>21</v>
      </c>
      <c r="AK5" s="9" t="s">
        <v>19</v>
      </c>
      <c r="AL5" s="81" t="s">
        <v>20</v>
      </c>
      <c r="AM5" s="9" t="s">
        <v>17</v>
      </c>
      <c r="AN5" s="9" t="s">
        <v>18</v>
      </c>
      <c r="AO5" s="9" t="s">
        <v>19</v>
      </c>
      <c r="AP5" s="81" t="s">
        <v>20</v>
      </c>
      <c r="AQ5" s="78"/>
      <c r="AR5" s="80"/>
    </row>
    <row r="6" spans="1:44" ht="18.75" customHeight="1" x14ac:dyDescent="0.3">
      <c r="A6" s="78"/>
      <c r="B6" s="78"/>
      <c r="C6" s="9">
        <v>20</v>
      </c>
      <c r="D6" s="9">
        <v>80</v>
      </c>
      <c r="E6" s="9">
        <f t="shared" ref="E6:E41" si="0">D6+C6</f>
        <v>100</v>
      </c>
      <c r="F6" s="78"/>
      <c r="G6" s="9">
        <v>10</v>
      </c>
      <c r="H6" s="9">
        <v>40</v>
      </c>
      <c r="I6" s="9">
        <f>H6+G6</f>
        <v>50</v>
      </c>
      <c r="J6" s="78"/>
      <c r="K6" s="9">
        <v>20</v>
      </c>
      <c r="L6" s="9">
        <v>80</v>
      </c>
      <c r="M6" s="9">
        <v>100</v>
      </c>
      <c r="N6" s="78"/>
      <c r="O6" s="9">
        <v>10</v>
      </c>
      <c r="P6" s="9">
        <v>40</v>
      </c>
      <c r="Q6" s="9">
        <v>50</v>
      </c>
      <c r="R6" s="78"/>
      <c r="S6" s="10">
        <v>10</v>
      </c>
      <c r="T6" s="10">
        <v>40</v>
      </c>
      <c r="U6" s="10">
        <f t="shared" ref="U6:U41" si="1">T6+S6</f>
        <v>50</v>
      </c>
      <c r="V6" s="78"/>
      <c r="W6" s="9">
        <v>20</v>
      </c>
      <c r="X6" s="9">
        <v>80</v>
      </c>
      <c r="Y6" s="9">
        <v>100</v>
      </c>
      <c r="Z6" s="78"/>
      <c r="AA6" s="9">
        <v>20</v>
      </c>
      <c r="AB6" s="9">
        <v>80</v>
      </c>
      <c r="AC6" s="9">
        <v>100</v>
      </c>
      <c r="AD6" s="78"/>
      <c r="AE6" s="9">
        <v>10</v>
      </c>
      <c r="AF6" s="9">
        <v>40</v>
      </c>
      <c r="AG6" s="9">
        <v>50</v>
      </c>
      <c r="AH6" s="78"/>
      <c r="AI6" s="9">
        <v>50</v>
      </c>
      <c r="AJ6" s="9">
        <v>100</v>
      </c>
      <c r="AK6" s="9">
        <v>150</v>
      </c>
      <c r="AL6" s="78"/>
      <c r="AM6" s="9">
        <v>10</v>
      </c>
      <c r="AN6" s="9">
        <v>40</v>
      </c>
      <c r="AO6" s="9">
        <f t="shared" ref="AO6:AO41" si="2">AN6+AM6</f>
        <v>50</v>
      </c>
      <c r="AP6" s="78"/>
      <c r="AQ6" s="11">
        <f t="shared" ref="AQ6:AQ41" si="3">E6+I6+Y6+Q6+U6+M6+AG6+AC6+AO6+AK6</f>
        <v>800</v>
      </c>
      <c r="AR6" s="78"/>
    </row>
    <row r="7" spans="1:44" ht="18.75" customHeight="1" x14ac:dyDescent="0.3">
      <c r="A7" s="12">
        <v>1</v>
      </c>
      <c r="B7" s="13" t="s">
        <v>22</v>
      </c>
      <c r="C7" s="14">
        <v>20</v>
      </c>
      <c r="D7" s="14">
        <v>70</v>
      </c>
      <c r="E7" s="15">
        <f t="shared" si="0"/>
        <v>90</v>
      </c>
      <c r="F7" s="16" t="str">
        <f t="shared" ref="F7:F41" si="4">IF(E7&gt;=90,"A+",IF(E7&gt;=80,"A",IF(E7&gt;=70,"B+",IF(E7&gt;=60,"B",IF(E7&gt;=50,"C+",IF(E7&gt;=40,"C",IF(E7&gt;=30,"D+",IF(E7&gt;=20,"D","E"))))))))</f>
        <v>A+</v>
      </c>
      <c r="G7" s="14">
        <v>8</v>
      </c>
      <c r="H7" s="14">
        <v>18</v>
      </c>
      <c r="I7" s="15">
        <f>G7+G8</f>
        <v>16</v>
      </c>
      <c r="J7" s="16" t="str">
        <f t="shared" ref="J7:J41" si="5">IF(I7&gt;=45,"A+",IF(I7&gt;=40,"A",IF(I7&gt;=35,"B+",IF(I7&gt;=30,"B",IF(I7&gt;=25,"C+",IF(I7&gt;=20,"C",IF(I7&gt;=15,"D+",IF(I7&gt;=10,"D","E"))))))))</f>
        <v>D+</v>
      </c>
      <c r="K7" s="14">
        <v>19</v>
      </c>
      <c r="L7" s="14">
        <v>54</v>
      </c>
      <c r="M7" s="15">
        <f t="shared" ref="M7:M41" si="6">L7+K7</f>
        <v>73</v>
      </c>
      <c r="N7" s="16" t="str">
        <f t="shared" ref="N7:N41" si="7">IF(M7&gt;=90,"A+",IF(M7&gt;=80,"A",IF(M7&gt;=70,"B+",IF(M7&gt;=60,"B",IF(M7&gt;=50,"C+",IF(M7&gt;=40,"C",IF(M7&gt;=30,"D+",IF(M7&gt;=20,"D","E"))))))))</f>
        <v>B+</v>
      </c>
      <c r="O7" s="14">
        <v>8</v>
      </c>
      <c r="P7" s="14">
        <v>25</v>
      </c>
      <c r="Q7" s="15">
        <f t="shared" ref="Q7:Q41" si="8">P7+O7</f>
        <v>33</v>
      </c>
      <c r="R7" s="16" t="str">
        <f t="shared" ref="R7:R41" si="9">IF(Q7&gt;=45,"A+",IF(Q7&gt;=40,"A",IF(Q7&gt;=35,"B+",IF(Q7&gt;=30,"B",IF(Q7&gt;=25,"C+",IF(Q7&gt;=20,"C",IF(Q7&gt;=15,"D+",IF(Q7&gt;=10,"D","E"))))))))</f>
        <v>B</v>
      </c>
      <c r="S7" s="14">
        <v>8</v>
      </c>
      <c r="T7" s="14">
        <v>13</v>
      </c>
      <c r="U7" s="15">
        <f t="shared" si="1"/>
        <v>21</v>
      </c>
      <c r="V7" s="16" t="str">
        <f t="shared" ref="V7:V41" si="10">IF(U7&gt;=45,"A+",IF(U7&gt;=40,"A",IF(U7&gt;=35,"B+",IF(U7&gt;=30,"B",IF(U7&gt;=25,"C+",IF(U7&gt;=20,"C",IF(U7&gt;=15,"D+",IF(U7&gt;=10,"D","E"))))))))</f>
        <v>C</v>
      </c>
      <c r="W7" s="14">
        <v>18</v>
      </c>
      <c r="X7" s="14">
        <v>40</v>
      </c>
      <c r="Y7" s="15">
        <f t="shared" ref="Y7:Y41" si="11">X7+W7</f>
        <v>58</v>
      </c>
      <c r="Z7" s="16" t="str">
        <f t="shared" ref="Z7:Z41" si="12">IF(Y7&gt;=90,"A+",IF(Y7&gt;=80,"A",IF(Y7&gt;=70,"B+",IF(Y7&gt;=60,"B",IF(Y7&gt;=50,"C+",IF(Y7&gt;=40,"C",IF(Y7&gt;=30,"D+",IF(Y7&gt;=20,"D","E"))))))))</f>
        <v>C+</v>
      </c>
      <c r="AA7" s="14">
        <v>10</v>
      </c>
      <c r="AB7" s="14">
        <v>35</v>
      </c>
      <c r="AC7" s="15">
        <f t="shared" ref="AC7:AC41" si="13">AB7+AA7</f>
        <v>45</v>
      </c>
      <c r="AD7" s="16" t="str">
        <f t="shared" ref="AD7:AD41" si="14">IF(AC7&gt;=90,"A+",IF(AC7&gt;=80,"A",IF(AC7&gt;=70,"B+",IF(AC7&gt;=60,"B",IF(AC7&gt;=50,"C+",IF(AC7&gt;=40,"C",IF(AC7&gt;=30,"D+",IF(AC7&gt;=20,"D","E"))))))))</f>
        <v>C</v>
      </c>
      <c r="AE7" s="14">
        <v>6</v>
      </c>
      <c r="AF7" s="14">
        <v>17</v>
      </c>
      <c r="AG7" s="15">
        <f t="shared" ref="AG7:AG41" si="15">AF7+AE7</f>
        <v>23</v>
      </c>
      <c r="AH7" s="16" t="str">
        <f t="shared" ref="AH7:AH41" si="16">IF(AG7&gt;=45,"A+",IF(AG7&gt;=40,"A",IF(AG7&gt;=35,"B+",IF(AG7&gt;=30,"B",IF(AG7&gt;=25,"C+",IF(AG7&gt;=20,"C",IF(AG7&gt;=15,"D+",IF(AG7&gt;=10,"D","E"))))))))</f>
        <v>C</v>
      </c>
      <c r="AI7" s="14">
        <v>47</v>
      </c>
      <c r="AJ7" s="14">
        <v>84</v>
      </c>
      <c r="AK7" s="17">
        <f t="shared" ref="AK7:AK41" si="17">AJ7+AI7</f>
        <v>131</v>
      </c>
      <c r="AL7" s="16" t="str">
        <f t="shared" ref="AL7:AL41" si="18">IF(AK7&gt;=135,"A+",IF(AK7&gt;=120,"A",IF(AK7&gt;=105,"B+",IF(AK7&gt;=90,"B",IF(AK7&gt;=75,"C+",IF(AK7&gt;=60,"C",IF(AK7&gt;=45,"D+",IF(AK7&gt;=30,"D","E"))))))))</f>
        <v>A</v>
      </c>
      <c r="AM7" s="14">
        <v>9</v>
      </c>
      <c r="AN7" s="14">
        <v>34</v>
      </c>
      <c r="AO7" s="15">
        <f t="shared" si="2"/>
        <v>43</v>
      </c>
      <c r="AP7" s="16" t="str">
        <f t="shared" ref="AP7:AP41" si="19">IF(AO7&gt;=45,"A+",IF(AO7&gt;=40,"A",IF(AO7&gt;=35,"B+",IF(AO7&gt;=30,"B",IF(AO7&gt;=25,"C+",IF(AO7&gt;=20,"C",IF(AO7&gt;=15,"D+",IF(AO7&gt;=10,"D","E"))))))))</f>
        <v>A</v>
      </c>
      <c r="AQ7" s="18">
        <f t="shared" si="3"/>
        <v>533</v>
      </c>
      <c r="AR7" s="19">
        <f t="shared" ref="AR7:AR41" si="20">(AQ7/800)*100</f>
        <v>66.625</v>
      </c>
    </row>
    <row r="8" spans="1:44" ht="18.75" customHeight="1" x14ac:dyDescent="0.3">
      <c r="A8" s="12">
        <v>2</v>
      </c>
      <c r="B8" s="13" t="s">
        <v>23</v>
      </c>
      <c r="C8" s="20">
        <v>15</v>
      </c>
      <c r="D8" s="14">
        <v>28</v>
      </c>
      <c r="E8" s="15">
        <f t="shared" si="0"/>
        <v>43</v>
      </c>
      <c r="F8" s="16" t="str">
        <f t="shared" si="4"/>
        <v>C</v>
      </c>
      <c r="G8" s="14">
        <v>8</v>
      </c>
      <c r="H8" s="14">
        <v>16</v>
      </c>
      <c r="I8" s="15">
        <f t="shared" ref="I8:I10" si="21">G8+H8</f>
        <v>24</v>
      </c>
      <c r="J8" s="16" t="str">
        <f t="shared" si="5"/>
        <v>C</v>
      </c>
      <c r="K8" s="14">
        <v>16</v>
      </c>
      <c r="L8" s="14">
        <v>24</v>
      </c>
      <c r="M8" s="15">
        <f t="shared" si="6"/>
        <v>40</v>
      </c>
      <c r="N8" s="16" t="str">
        <f t="shared" si="7"/>
        <v>C</v>
      </c>
      <c r="O8" s="20">
        <v>8</v>
      </c>
      <c r="P8" s="14">
        <v>13</v>
      </c>
      <c r="Q8" s="15">
        <f t="shared" si="8"/>
        <v>21</v>
      </c>
      <c r="R8" s="16" t="str">
        <f t="shared" si="9"/>
        <v>C</v>
      </c>
      <c r="S8" s="20">
        <v>8</v>
      </c>
      <c r="T8" s="20">
        <v>6</v>
      </c>
      <c r="U8" s="15">
        <f t="shared" si="1"/>
        <v>14</v>
      </c>
      <c r="V8" s="16" t="str">
        <f t="shared" si="10"/>
        <v>D</v>
      </c>
      <c r="W8" s="20">
        <v>14</v>
      </c>
      <c r="X8" s="20">
        <v>6</v>
      </c>
      <c r="Y8" s="15">
        <f t="shared" si="11"/>
        <v>20</v>
      </c>
      <c r="Z8" s="16" t="str">
        <f t="shared" si="12"/>
        <v>D</v>
      </c>
      <c r="AA8" s="20">
        <v>5</v>
      </c>
      <c r="AB8" s="20">
        <v>15</v>
      </c>
      <c r="AC8" s="15">
        <f t="shared" si="13"/>
        <v>20</v>
      </c>
      <c r="AD8" s="16" t="str">
        <f t="shared" si="14"/>
        <v>D</v>
      </c>
      <c r="AE8" s="20">
        <v>4</v>
      </c>
      <c r="AF8" s="20">
        <v>11</v>
      </c>
      <c r="AG8" s="15">
        <f t="shared" si="15"/>
        <v>15</v>
      </c>
      <c r="AH8" s="16" t="str">
        <f t="shared" si="16"/>
        <v>D+</v>
      </c>
      <c r="AI8" s="20">
        <v>42</v>
      </c>
      <c r="AJ8" s="20">
        <v>67</v>
      </c>
      <c r="AK8" s="17">
        <f t="shared" si="17"/>
        <v>109</v>
      </c>
      <c r="AL8" s="16" t="str">
        <f t="shared" si="18"/>
        <v>B+</v>
      </c>
      <c r="AM8" s="20">
        <v>8</v>
      </c>
      <c r="AN8" s="14">
        <v>16</v>
      </c>
      <c r="AO8" s="15">
        <f t="shared" si="2"/>
        <v>24</v>
      </c>
      <c r="AP8" s="16" t="str">
        <f t="shared" si="19"/>
        <v>C</v>
      </c>
      <c r="AQ8" s="18">
        <f t="shared" si="3"/>
        <v>330</v>
      </c>
      <c r="AR8" s="19">
        <f t="shared" si="20"/>
        <v>41.25</v>
      </c>
    </row>
    <row r="9" spans="1:44" ht="18.75" customHeight="1" x14ac:dyDescent="0.3">
      <c r="A9" s="12">
        <v>3</v>
      </c>
      <c r="B9" s="13" t="s">
        <v>24</v>
      </c>
      <c r="C9" s="20">
        <v>12</v>
      </c>
      <c r="D9" s="14">
        <v>5</v>
      </c>
      <c r="E9" s="15">
        <f t="shared" si="0"/>
        <v>17</v>
      </c>
      <c r="F9" s="16" t="str">
        <f t="shared" si="4"/>
        <v>E</v>
      </c>
      <c r="G9" s="14">
        <v>7</v>
      </c>
      <c r="H9" s="14">
        <v>5</v>
      </c>
      <c r="I9" s="15">
        <f t="shared" si="21"/>
        <v>12</v>
      </c>
      <c r="J9" s="16" t="str">
        <f t="shared" si="5"/>
        <v>D</v>
      </c>
      <c r="K9" s="14">
        <v>14</v>
      </c>
      <c r="L9" s="14">
        <v>7</v>
      </c>
      <c r="M9" s="15">
        <f t="shared" si="6"/>
        <v>21</v>
      </c>
      <c r="N9" s="16" t="str">
        <f t="shared" si="7"/>
        <v>D</v>
      </c>
      <c r="O9" s="20">
        <v>8</v>
      </c>
      <c r="P9" s="14">
        <v>3</v>
      </c>
      <c r="Q9" s="15">
        <f t="shared" si="8"/>
        <v>11</v>
      </c>
      <c r="R9" s="16" t="str">
        <f t="shared" si="9"/>
        <v>D</v>
      </c>
      <c r="S9" s="20">
        <v>8</v>
      </c>
      <c r="T9" s="20">
        <v>1</v>
      </c>
      <c r="U9" s="15">
        <f t="shared" si="1"/>
        <v>9</v>
      </c>
      <c r="V9" s="16" t="str">
        <f t="shared" si="10"/>
        <v>E</v>
      </c>
      <c r="W9" s="20">
        <v>14</v>
      </c>
      <c r="X9" s="20">
        <v>7</v>
      </c>
      <c r="Y9" s="15">
        <f t="shared" si="11"/>
        <v>21</v>
      </c>
      <c r="Z9" s="16" t="str">
        <f t="shared" si="12"/>
        <v>D</v>
      </c>
      <c r="AA9" s="20">
        <v>10</v>
      </c>
      <c r="AB9" s="20">
        <v>24</v>
      </c>
      <c r="AC9" s="15">
        <f t="shared" si="13"/>
        <v>34</v>
      </c>
      <c r="AD9" s="16" t="str">
        <f t="shared" si="14"/>
        <v>D+</v>
      </c>
      <c r="AE9" s="20">
        <v>15</v>
      </c>
      <c r="AF9" s="20">
        <v>13</v>
      </c>
      <c r="AG9" s="15">
        <f t="shared" si="15"/>
        <v>28</v>
      </c>
      <c r="AH9" s="16" t="str">
        <f t="shared" si="16"/>
        <v>C+</v>
      </c>
      <c r="AI9" s="20">
        <v>30</v>
      </c>
      <c r="AJ9" s="20">
        <v>47</v>
      </c>
      <c r="AK9" s="17">
        <f t="shared" si="17"/>
        <v>77</v>
      </c>
      <c r="AL9" s="16" t="str">
        <f t="shared" si="18"/>
        <v>C+</v>
      </c>
      <c r="AM9" s="20">
        <v>6</v>
      </c>
      <c r="AN9" s="14">
        <v>12</v>
      </c>
      <c r="AO9" s="15">
        <f t="shared" si="2"/>
        <v>18</v>
      </c>
      <c r="AP9" s="16" t="str">
        <f t="shared" si="19"/>
        <v>D+</v>
      </c>
      <c r="AQ9" s="18">
        <f t="shared" si="3"/>
        <v>248</v>
      </c>
      <c r="AR9" s="19">
        <f t="shared" si="20"/>
        <v>31</v>
      </c>
    </row>
    <row r="10" spans="1:44" ht="18.75" customHeight="1" x14ac:dyDescent="0.3">
      <c r="A10" s="12">
        <v>4</v>
      </c>
      <c r="B10" s="13" t="s">
        <v>25</v>
      </c>
      <c r="C10" s="20">
        <v>15</v>
      </c>
      <c r="D10" s="14">
        <v>15</v>
      </c>
      <c r="E10" s="15">
        <f t="shared" si="0"/>
        <v>30</v>
      </c>
      <c r="F10" s="16" t="str">
        <f t="shared" si="4"/>
        <v>D+</v>
      </c>
      <c r="G10" s="14">
        <v>7</v>
      </c>
      <c r="H10" s="14">
        <v>12</v>
      </c>
      <c r="I10" s="15">
        <f t="shared" si="21"/>
        <v>19</v>
      </c>
      <c r="J10" s="16" t="str">
        <f t="shared" si="5"/>
        <v>D+</v>
      </c>
      <c r="K10" s="14">
        <v>15</v>
      </c>
      <c r="L10" s="14">
        <v>11</v>
      </c>
      <c r="M10" s="15">
        <f t="shared" si="6"/>
        <v>26</v>
      </c>
      <c r="N10" s="16" t="str">
        <f t="shared" si="7"/>
        <v>D</v>
      </c>
      <c r="O10" s="20">
        <v>8</v>
      </c>
      <c r="P10" s="14">
        <v>3</v>
      </c>
      <c r="Q10" s="15">
        <f t="shared" si="8"/>
        <v>11</v>
      </c>
      <c r="R10" s="16" t="str">
        <f t="shared" si="9"/>
        <v>D</v>
      </c>
      <c r="S10" s="20">
        <v>8</v>
      </c>
      <c r="T10" s="20">
        <v>3</v>
      </c>
      <c r="U10" s="15">
        <f t="shared" si="1"/>
        <v>11</v>
      </c>
      <c r="V10" s="16" t="str">
        <f t="shared" si="10"/>
        <v>D</v>
      </c>
      <c r="W10" s="20">
        <v>14</v>
      </c>
      <c r="X10" s="20">
        <v>7</v>
      </c>
      <c r="Y10" s="15">
        <f t="shared" si="11"/>
        <v>21</v>
      </c>
      <c r="Z10" s="16" t="str">
        <f t="shared" si="12"/>
        <v>D</v>
      </c>
      <c r="AA10" s="20">
        <v>9</v>
      </c>
      <c r="AB10" s="20">
        <v>24</v>
      </c>
      <c r="AC10" s="15">
        <f t="shared" si="13"/>
        <v>33</v>
      </c>
      <c r="AD10" s="16" t="str">
        <f t="shared" si="14"/>
        <v>D+</v>
      </c>
      <c r="AE10" s="20">
        <v>4</v>
      </c>
      <c r="AF10" s="20">
        <v>9</v>
      </c>
      <c r="AG10" s="15">
        <f t="shared" si="15"/>
        <v>13</v>
      </c>
      <c r="AH10" s="16" t="str">
        <f t="shared" si="16"/>
        <v>D</v>
      </c>
      <c r="AI10" s="20">
        <v>35</v>
      </c>
      <c r="AJ10" s="20">
        <v>49</v>
      </c>
      <c r="AK10" s="17">
        <f t="shared" si="17"/>
        <v>84</v>
      </c>
      <c r="AL10" s="16" t="str">
        <f t="shared" si="18"/>
        <v>C+</v>
      </c>
      <c r="AM10" s="20">
        <v>7</v>
      </c>
      <c r="AN10" s="14">
        <v>12</v>
      </c>
      <c r="AO10" s="15">
        <f t="shared" si="2"/>
        <v>19</v>
      </c>
      <c r="AP10" s="16" t="str">
        <f t="shared" si="19"/>
        <v>D+</v>
      </c>
      <c r="AQ10" s="18">
        <f t="shared" si="3"/>
        <v>267</v>
      </c>
      <c r="AR10" s="19">
        <f t="shared" si="20"/>
        <v>33.375</v>
      </c>
    </row>
    <row r="11" spans="1:44" ht="18.75" customHeight="1" x14ac:dyDescent="0.3">
      <c r="A11" s="12">
        <v>5</v>
      </c>
      <c r="B11" s="13" t="s">
        <v>26</v>
      </c>
      <c r="C11" s="20">
        <v>17</v>
      </c>
      <c r="D11" s="14">
        <v>48</v>
      </c>
      <c r="E11" s="15">
        <f t="shared" si="0"/>
        <v>65</v>
      </c>
      <c r="F11" s="16" t="str">
        <f t="shared" si="4"/>
        <v>B</v>
      </c>
      <c r="G11" s="14">
        <v>7</v>
      </c>
      <c r="H11" s="14">
        <v>11</v>
      </c>
      <c r="I11" s="15">
        <v>18</v>
      </c>
      <c r="J11" s="16" t="str">
        <f t="shared" si="5"/>
        <v>D+</v>
      </c>
      <c r="K11" s="14">
        <v>17</v>
      </c>
      <c r="L11" s="14">
        <v>38</v>
      </c>
      <c r="M11" s="15">
        <f t="shared" si="6"/>
        <v>55</v>
      </c>
      <c r="N11" s="16" t="str">
        <f t="shared" si="7"/>
        <v>C+</v>
      </c>
      <c r="O11" s="20">
        <v>8</v>
      </c>
      <c r="P11" s="14">
        <v>14</v>
      </c>
      <c r="Q11" s="15">
        <f t="shared" si="8"/>
        <v>22</v>
      </c>
      <c r="R11" s="16" t="str">
        <f t="shared" si="9"/>
        <v>C</v>
      </c>
      <c r="S11" s="20">
        <v>8</v>
      </c>
      <c r="T11" s="20">
        <v>1</v>
      </c>
      <c r="U11" s="15">
        <f t="shared" si="1"/>
        <v>9</v>
      </c>
      <c r="V11" s="16" t="str">
        <f t="shared" si="10"/>
        <v>E</v>
      </c>
      <c r="W11" s="20">
        <v>16</v>
      </c>
      <c r="X11" s="20">
        <v>20</v>
      </c>
      <c r="Y11" s="15">
        <f t="shared" si="11"/>
        <v>36</v>
      </c>
      <c r="Z11" s="16" t="str">
        <f t="shared" si="12"/>
        <v>D+</v>
      </c>
      <c r="AA11" s="20">
        <v>10</v>
      </c>
      <c r="AB11" s="20">
        <v>29</v>
      </c>
      <c r="AC11" s="15">
        <f t="shared" si="13"/>
        <v>39</v>
      </c>
      <c r="AD11" s="16" t="str">
        <f t="shared" si="14"/>
        <v>D+</v>
      </c>
      <c r="AE11" s="20">
        <v>5</v>
      </c>
      <c r="AF11" s="20">
        <v>15</v>
      </c>
      <c r="AG11" s="15">
        <f t="shared" si="15"/>
        <v>20</v>
      </c>
      <c r="AH11" s="16" t="str">
        <f t="shared" si="16"/>
        <v>C</v>
      </c>
      <c r="AI11" s="20">
        <v>46</v>
      </c>
      <c r="AJ11" s="20">
        <v>90</v>
      </c>
      <c r="AK11" s="17">
        <f t="shared" si="17"/>
        <v>136</v>
      </c>
      <c r="AL11" s="16" t="str">
        <f t="shared" si="18"/>
        <v>A+</v>
      </c>
      <c r="AM11" s="20">
        <v>10</v>
      </c>
      <c r="AN11" s="14">
        <v>25</v>
      </c>
      <c r="AO11" s="15">
        <f t="shared" si="2"/>
        <v>35</v>
      </c>
      <c r="AP11" s="16" t="str">
        <f t="shared" si="19"/>
        <v>B+</v>
      </c>
      <c r="AQ11" s="18">
        <f t="shared" si="3"/>
        <v>435</v>
      </c>
      <c r="AR11" s="19">
        <f t="shared" si="20"/>
        <v>54.374999999999993</v>
      </c>
    </row>
    <row r="12" spans="1:44" ht="18.75" customHeight="1" x14ac:dyDescent="0.3">
      <c r="A12" s="12">
        <v>6</v>
      </c>
      <c r="B12" s="38" t="s">
        <v>27</v>
      </c>
      <c r="C12" s="20">
        <v>12</v>
      </c>
      <c r="D12" s="14">
        <v>5</v>
      </c>
      <c r="E12" s="15">
        <f t="shared" si="0"/>
        <v>17</v>
      </c>
      <c r="F12" s="16" t="str">
        <f t="shared" si="4"/>
        <v>E</v>
      </c>
      <c r="G12" s="14">
        <v>6</v>
      </c>
      <c r="H12" s="14">
        <v>3</v>
      </c>
      <c r="I12" s="15">
        <f t="shared" ref="I12:I41" si="22">G12+H12</f>
        <v>9</v>
      </c>
      <c r="J12" s="16" t="str">
        <f t="shared" si="5"/>
        <v>E</v>
      </c>
      <c r="K12" s="14">
        <v>14</v>
      </c>
      <c r="L12" s="14">
        <v>17</v>
      </c>
      <c r="M12" s="15">
        <f t="shared" si="6"/>
        <v>31</v>
      </c>
      <c r="N12" s="16" t="str">
        <f t="shared" si="7"/>
        <v>D+</v>
      </c>
      <c r="O12" s="20">
        <v>8</v>
      </c>
      <c r="P12" s="14">
        <v>12</v>
      </c>
      <c r="Q12" s="15">
        <f t="shared" si="8"/>
        <v>20</v>
      </c>
      <c r="R12" s="16" t="str">
        <f t="shared" si="9"/>
        <v>C</v>
      </c>
      <c r="S12" s="20">
        <v>8</v>
      </c>
      <c r="T12" s="20">
        <v>3</v>
      </c>
      <c r="U12" s="15">
        <f t="shared" si="1"/>
        <v>11</v>
      </c>
      <c r="V12" s="16" t="str">
        <f t="shared" si="10"/>
        <v>D</v>
      </c>
      <c r="W12" s="20">
        <v>14</v>
      </c>
      <c r="X12" s="20">
        <v>5</v>
      </c>
      <c r="Y12" s="15">
        <f t="shared" si="11"/>
        <v>19</v>
      </c>
      <c r="Z12" s="16" t="str">
        <f t="shared" si="12"/>
        <v>E</v>
      </c>
      <c r="AA12" s="20">
        <v>6</v>
      </c>
      <c r="AB12" s="20">
        <v>13</v>
      </c>
      <c r="AC12" s="15">
        <f t="shared" si="13"/>
        <v>19</v>
      </c>
      <c r="AD12" s="16" t="str">
        <f t="shared" si="14"/>
        <v>E</v>
      </c>
      <c r="AE12" s="20">
        <v>4</v>
      </c>
      <c r="AF12" s="20">
        <v>9</v>
      </c>
      <c r="AG12" s="15">
        <f t="shared" si="15"/>
        <v>13</v>
      </c>
      <c r="AH12" s="16" t="str">
        <f t="shared" si="16"/>
        <v>D</v>
      </c>
      <c r="AI12" s="20">
        <v>25</v>
      </c>
      <c r="AJ12" s="20">
        <v>50</v>
      </c>
      <c r="AK12" s="17">
        <f t="shared" si="17"/>
        <v>75</v>
      </c>
      <c r="AL12" s="16" t="str">
        <f t="shared" si="18"/>
        <v>C+</v>
      </c>
      <c r="AM12" s="20">
        <v>4</v>
      </c>
      <c r="AN12" s="14">
        <v>13</v>
      </c>
      <c r="AO12" s="15">
        <f t="shared" si="2"/>
        <v>17</v>
      </c>
      <c r="AP12" s="16" t="str">
        <f t="shared" si="19"/>
        <v>D+</v>
      </c>
      <c r="AQ12" s="18">
        <f t="shared" si="3"/>
        <v>231</v>
      </c>
      <c r="AR12" s="19">
        <f t="shared" si="20"/>
        <v>28.875</v>
      </c>
    </row>
    <row r="13" spans="1:44" ht="18.75" customHeight="1" x14ac:dyDescent="0.3">
      <c r="A13" s="12">
        <v>7</v>
      </c>
      <c r="B13" s="13" t="s">
        <v>28</v>
      </c>
      <c r="C13" s="20">
        <v>18</v>
      </c>
      <c r="D13" s="14">
        <v>58</v>
      </c>
      <c r="E13" s="15">
        <f t="shared" si="0"/>
        <v>76</v>
      </c>
      <c r="F13" s="16" t="str">
        <f t="shared" si="4"/>
        <v>B+</v>
      </c>
      <c r="G13" s="14">
        <v>9</v>
      </c>
      <c r="H13" s="14">
        <v>25</v>
      </c>
      <c r="I13" s="15">
        <f t="shared" si="22"/>
        <v>34</v>
      </c>
      <c r="J13" s="16" t="str">
        <f t="shared" si="5"/>
        <v>B</v>
      </c>
      <c r="K13" s="14">
        <v>18</v>
      </c>
      <c r="L13" s="14">
        <v>44</v>
      </c>
      <c r="M13" s="15">
        <f t="shared" si="6"/>
        <v>62</v>
      </c>
      <c r="N13" s="16" t="str">
        <f t="shared" si="7"/>
        <v>B</v>
      </c>
      <c r="O13" s="20">
        <v>10</v>
      </c>
      <c r="P13" s="14">
        <v>24</v>
      </c>
      <c r="Q13" s="15">
        <f t="shared" si="8"/>
        <v>34</v>
      </c>
      <c r="R13" s="16" t="str">
        <f t="shared" si="9"/>
        <v>B</v>
      </c>
      <c r="S13" s="20">
        <v>8</v>
      </c>
      <c r="T13" s="20">
        <v>12</v>
      </c>
      <c r="U13" s="15">
        <f t="shared" si="1"/>
        <v>20</v>
      </c>
      <c r="V13" s="16" t="str">
        <f t="shared" si="10"/>
        <v>C</v>
      </c>
      <c r="W13" s="20">
        <v>18</v>
      </c>
      <c r="X13" s="20">
        <v>47</v>
      </c>
      <c r="Y13" s="15">
        <f t="shared" si="11"/>
        <v>65</v>
      </c>
      <c r="Z13" s="16" t="str">
        <f t="shared" si="12"/>
        <v>B</v>
      </c>
      <c r="AA13" s="20">
        <v>13</v>
      </c>
      <c r="AB13" s="20">
        <v>34</v>
      </c>
      <c r="AC13" s="15">
        <f t="shared" si="13"/>
        <v>47</v>
      </c>
      <c r="AD13" s="16" t="str">
        <f t="shared" si="14"/>
        <v>C</v>
      </c>
      <c r="AE13" s="20">
        <v>8</v>
      </c>
      <c r="AF13" s="20">
        <v>26</v>
      </c>
      <c r="AG13" s="15">
        <f t="shared" si="15"/>
        <v>34</v>
      </c>
      <c r="AH13" s="16" t="str">
        <f t="shared" si="16"/>
        <v>B</v>
      </c>
      <c r="AI13" s="20">
        <v>48</v>
      </c>
      <c r="AJ13" s="20">
        <v>89</v>
      </c>
      <c r="AK13" s="17">
        <f t="shared" si="17"/>
        <v>137</v>
      </c>
      <c r="AL13" s="16" t="str">
        <f t="shared" si="18"/>
        <v>A+</v>
      </c>
      <c r="AM13" s="20">
        <v>9</v>
      </c>
      <c r="AN13" s="14">
        <v>37</v>
      </c>
      <c r="AO13" s="15">
        <f t="shared" si="2"/>
        <v>46</v>
      </c>
      <c r="AP13" s="16" t="str">
        <f t="shared" si="19"/>
        <v>A+</v>
      </c>
      <c r="AQ13" s="18">
        <f t="shared" si="3"/>
        <v>555</v>
      </c>
      <c r="AR13" s="19">
        <f t="shared" si="20"/>
        <v>69.375</v>
      </c>
    </row>
    <row r="14" spans="1:44" ht="18.75" customHeight="1" x14ac:dyDescent="0.3">
      <c r="A14" s="12">
        <v>8</v>
      </c>
      <c r="B14" s="13" t="s">
        <v>29</v>
      </c>
      <c r="C14" s="20">
        <v>15</v>
      </c>
      <c r="D14" s="14">
        <v>19</v>
      </c>
      <c r="E14" s="15">
        <f t="shared" si="0"/>
        <v>34</v>
      </c>
      <c r="F14" s="16" t="str">
        <f t="shared" si="4"/>
        <v>D+</v>
      </c>
      <c r="G14" s="14">
        <v>8</v>
      </c>
      <c r="H14" s="14">
        <v>18</v>
      </c>
      <c r="I14" s="15">
        <f t="shared" si="22"/>
        <v>26</v>
      </c>
      <c r="J14" s="16" t="str">
        <f t="shared" si="5"/>
        <v>C+</v>
      </c>
      <c r="K14" s="14">
        <v>16</v>
      </c>
      <c r="L14" s="14">
        <v>24</v>
      </c>
      <c r="M14" s="15">
        <f t="shared" si="6"/>
        <v>40</v>
      </c>
      <c r="N14" s="16" t="str">
        <f t="shared" si="7"/>
        <v>C</v>
      </c>
      <c r="O14" s="20">
        <v>8</v>
      </c>
      <c r="P14" s="14">
        <v>7</v>
      </c>
      <c r="Q14" s="15">
        <f t="shared" si="8"/>
        <v>15</v>
      </c>
      <c r="R14" s="16" t="str">
        <f t="shared" si="9"/>
        <v>D+</v>
      </c>
      <c r="S14" s="20">
        <v>8</v>
      </c>
      <c r="T14" s="20">
        <v>3</v>
      </c>
      <c r="U14" s="15">
        <f t="shared" si="1"/>
        <v>11</v>
      </c>
      <c r="V14" s="16" t="str">
        <f t="shared" si="10"/>
        <v>D</v>
      </c>
      <c r="W14" s="20">
        <v>14</v>
      </c>
      <c r="X14" s="20">
        <v>7</v>
      </c>
      <c r="Y14" s="15">
        <f t="shared" si="11"/>
        <v>21</v>
      </c>
      <c r="Z14" s="16" t="str">
        <f t="shared" si="12"/>
        <v>D</v>
      </c>
      <c r="AA14" s="20">
        <v>10</v>
      </c>
      <c r="AB14" s="20">
        <v>24</v>
      </c>
      <c r="AC14" s="15">
        <f t="shared" si="13"/>
        <v>34</v>
      </c>
      <c r="AD14" s="16" t="str">
        <f t="shared" si="14"/>
        <v>D+</v>
      </c>
      <c r="AE14" s="20">
        <v>4</v>
      </c>
      <c r="AF14" s="20">
        <v>9</v>
      </c>
      <c r="AG14" s="15">
        <f t="shared" si="15"/>
        <v>13</v>
      </c>
      <c r="AH14" s="16" t="str">
        <f t="shared" si="16"/>
        <v>D</v>
      </c>
      <c r="AI14" s="20">
        <v>32</v>
      </c>
      <c r="AJ14" s="20">
        <v>49</v>
      </c>
      <c r="AK14" s="17">
        <f t="shared" si="17"/>
        <v>81</v>
      </c>
      <c r="AL14" s="16" t="str">
        <f t="shared" si="18"/>
        <v>C+</v>
      </c>
      <c r="AM14" s="20">
        <v>6</v>
      </c>
      <c r="AN14" s="14">
        <v>14</v>
      </c>
      <c r="AO14" s="15">
        <f t="shared" si="2"/>
        <v>20</v>
      </c>
      <c r="AP14" s="16" t="str">
        <f t="shared" si="19"/>
        <v>C</v>
      </c>
      <c r="AQ14" s="18">
        <f t="shared" si="3"/>
        <v>295</v>
      </c>
      <c r="AR14" s="19">
        <f t="shared" si="20"/>
        <v>36.875</v>
      </c>
    </row>
    <row r="15" spans="1:44" ht="18.75" customHeight="1" x14ac:dyDescent="0.3">
      <c r="A15" s="12">
        <v>9</v>
      </c>
      <c r="B15" s="13" t="s">
        <v>30</v>
      </c>
      <c r="C15" s="20">
        <v>15</v>
      </c>
      <c r="D15" s="14">
        <v>18</v>
      </c>
      <c r="E15" s="15">
        <f t="shared" si="0"/>
        <v>33</v>
      </c>
      <c r="F15" s="16" t="str">
        <f t="shared" si="4"/>
        <v>D+</v>
      </c>
      <c r="G15" s="14">
        <v>7</v>
      </c>
      <c r="H15" s="14">
        <v>10</v>
      </c>
      <c r="I15" s="15">
        <f t="shared" si="22"/>
        <v>17</v>
      </c>
      <c r="J15" s="16" t="str">
        <f t="shared" si="5"/>
        <v>D+</v>
      </c>
      <c r="K15" s="14">
        <v>15</v>
      </c>
      <c r="L15" s="14">
        <v>6</v>
      </c>
      <c r="M15" s="15">
        <f t="shared" si="6"/>
        <v>21</v>
      </c>
      <c r="N15" s="16" t="str">
        <f t="shared" si="7"/>
        <v>D</v>
      </c>
      <c r="O15" s="20">
        <v>8</v>
      </c>
      <c r="P15" s="14">
        <v>3</v>
      </c>
      <c r="Q15" s="15">
        <f t="shared" si="8"/>
        <v>11</v>
      </c>
      <c r="R15" s="16" t="str">
        <f t="shared" si="9"/>
        <v>D</v>
      </c>
      <c r="S15" s="20">
        <v>8</v>
      </c>
      <c r="T15" s="20">
        <v>1</v>
      </c>
      <c r="U15" s="15">
        <f t="shared" si="1"/>
        <v>9</v>
      </c>
      <c r="V15" s="16" t="str">
        <f t="shared" si="10"/>
        <v>E</v>
      </c>
      <c r="W15" s="20">
        <v>14</v>
      </c>
      <c r="X15" s="20">
        <v>8</v>
      </c>
      <c r="Y15" s="15">
        <f t="shared" si="11"/>
        <v>22</v>
      </c>
      <c r="Z15" s="16" t="str">
        <f t="shared" si="12"/>
        <v>D</v>
      </c>
      <c r="AA15" s="20">
        <v>5</v>
      </c>
      <c r="AB15" s="20">
        <v>16</v>
      </c>
      <c r="AC15" s="15">
        <f t="shared" si="13"/>
        <v>21</v>
      </c>
      <c r="AD15" s="16" t="str">
        <f t="shared" si="14"/>
        <v>D</v>
      </c>
      <c r="AE15" s="20">
        <v>4</v>
      </c>
      <c r="AF15" s="20">
        <v>7</v>
      </c>
      <c r="AG15" s="15">
        <f t="shared" si="15"/>
        <v>11</v>
      </c>
      <c r="AH15" s="16" t="str">
        <f t="shared" si="16"/>
        <v>D</v>
      </c>
      <c r="AI15" s="20">
        <v>40</v>
      </c>
      <c r="AJ15" s="20">
        <v>20</v>
      </c>
      <c r="AK15" s="17">
        <f t="shared" si="17"/>
        <v>60</v>
      </c>
      <c r="AL15" s="16" t="str">
        <f t="shared" si="18"/>
        <v>C</v>
      </c>
      <c r="AM15" s="20">
        <v>8</v>
      </c>
      <c r="AN15" s="20">
        <v>5</v>
      </c>
      <c r="AO15" s="15">
        <f t="shared" si="2"/>
        <v>13</v>
      </c>
      <c r="AP15" s="16" t="str">
        <f t="shared" si="19"/>
        <v>D</v>
      </c>
      <c r="AQ15" s="18">
        <f t="shared" si="3"/>
        <v>218</v>
      </c>
      <c r="AR15" s="19">
        <f t="shared" si="20"/>
        <v>27.250000000000004</v>
      </c>
    </row>
    <row r="16" spans="1:44" ht="18.75" customHeight="1" x14ac:dyDescent="0.3">
      <c r="A16" s="12">
        <v>10</v>
      </c>
      <c r="B16" s="13" t="s">
        <v>31</v>
      </c>
      <c r="C16" s="20">
        <v>15</v>
      </c>
      <c r="D16" s="14">
        <v>24</v>
      </c>
      <c r="E16" s="15">
        <f t="shared" si="0"/>
        <v>39</v>
      </c>
      <c r="F16" s="16" t="str">
        <f t="shared" si="4"/>
        <v>D+</v>
      </c>
      <c r="G16" s="14">
        <v>8</v>
      </c>
      <c r="H16" s="14">
        <v>21</v>
      </c>
      <c r="I16" s="15">
        <f t="shared" si="22"/>
        <v>29</v>
      </c>
      <c r="J16" s="16" t="str">
        <f t="shared" si="5"/>
        <v>C+</v>
      </c>
      <c r="K16" s="14">
        <v>15</v>
      </c>
      <c r="L16" s="14">
        <v>11</v>
      </c>
      <c r="M16" s="15">
        <f t="shared" si="6"/>
        <v>26</v>
      </c>
      <c r="N16" s="16" t="str">
        <f t="shared" si="7"/>
        <v>D</v>
      </c>
      <c r="O16" s="20">
        <v>8</v>
      </c>
      <c r="P16" s="14">
        <v>4</v>
      </c>
      <c r="Q16" s="15">
        <f t="shared" si="8"/>
        <v>12</v>
      </c>
      <c r="R16" s="16" t="str">
        <f t="shared" si="9"/>
        <v>D</v>
      </c>
      <c r="S16" s="20">
        <v>8</v>
      </c>
      <c r="T16" s="20">
        <v>1</v>
      </c>
      <c r="U16" s="15">
        <f t="shared" si="1"/>
        <v>9</v>
      </c>
      <c r="V16" s="16" t="str">
        <f t="shared" si="10"/>
        <v>E</v>
      </c>
      <c r="W16" s="20">
        <v>15</v>
      </c>
      <c r="X16" s="20">
        <v>15</v>
      </c>
      <c r="Y16" s="15">
        <f t="shared" si="11"/>
        <v>30</v>
      </c>
      <c r="Z16" s="16" t="str">
        <f t="shared" si="12"/>
        <v>D+</v>
      </c>
      <c r="AA16" s="20">
        <v>9</v>
      </c>
      <c r="AB16" s="20">
        <v>24</v>
      </c>
      <c r="AC16" s="15">
        <f t="shared" si="13"/>
        <v>33</v>
      </c>
      <c r="AD16" s="16" t="str">
        <f t="shared" si="14"/>
        <v>D+</v>
      </c>
      <c r="AE16" s="20">
        <v>5</v>
      </c>
      <c r="AF16" s="20">
        <v>13</v>
      </c>
      <c r="AG16" s="15">
        <f t="shared" si="15"/>
        <v>18</v>
      </c>
      <c r="AH16" s="16" t="str">
        <f t="shared" si="16"/>
        <v>D+</v>
      </c>
      <c r="AI16" s="20">
        <v>47</v>
      </c>
      <c r="AJ16" s="20">
        <v>77</v>
      </c>
      <c r="AK16" s="17">
        <f t="shared" si="17"/>
        <v>124</v>
      </c>
      <c r="AL16" s="16" t="str">
        <f t="shared" si="18"/>
        <v>A</v>
      </c>
      <c r="AM16" s="20">
        <v>7</v>
      </c>
      <c r="AN16" s="20">
        <v>17</v>
      </c>
      <c r="AO16" s="15">
        <f t="shared" si="2"/>
        <v>24</v>
      </c>
      <c r="AP16" s="16" t="str">
        <f t="shared" si="19"/>
        <v>C</v>
      </c>
      <c r="AQ16" s="18">
        <f t="shared" si="3"/>
        <v>344</v>
      </c>
      <c r="AR16" s="19">
        <f t="shared" si="20"/>
        <v>43</v>
      </c>
    </row>
    <row r="17" spans="1:44" ht="18.75" customHeight="1" x14ac:dyDescent="0.3">
      <c r="A17" s="12">
        <v>11</v>
      </c>
      <c r="B17" s="13" t="s">
        <v>32</v>
      </c>
      <c r="C17" s="20">
        <v>17</v>
      </c>
      <c r="D17" s="14">
        <v>45</v>
      </c>
      <c r="E17" s="15">
        <f t="shared" si="0"/>
        <v>62</v>
      </c>
      <c r="F17" s="16" t="str">
        <f t="shared" si="4"/>
        <v>B</v>
      </c>
      <c r="G17" s="14">
        <v>8</v>
      </c>
      <c r="H17" s="14">
        <v>19</v>
      </c>
      <c r="I17" s="15">
        <f t="shared" si="22"/>
        <v>27</v>
      </c>
      <c r="J17" s="16" t="str">
        <f t="shared" si="5"/>
        <v>C+</v>
      </c>
      <c r="K17" s="14">
        <v>18</v>
      </c>
      <c r="L17" s="14">
        <v>48</v>
      </c>
      <c r="M17" s="15">
        <f t="shared" si="6"/>
        <v>66</v>
      </c>
      <c r="N17" s="16" t="str">
        <f t="shared" si="7"/>
        <v>B</v>
      </c>
      <c r="O17" s="20">
        <v>10</v>
      </c>
      <c r="P17" s="14">
        <v>32</v>
      </c>
      <c r="Q17" s="15">
        <f t="shared" si="8"/>
        <v>42</v>
      </c>
      <c r="R17" s="16" t="str">
        <f t="shared" si="9"/>
        <v>A</v>
      </c>
      <c r="S17" s="20">
        <v>10</v>
      </c>
      <c r="T17" s="20">
        <v>29</v>
      </c>
      <c r="U17" s="15">
        <f t="shared" si="1"/>
        <v>39</v>
      </c>
      <c r="V17" s="16" t="str">
        <f t="shared" si="10"/>
        <v>B+</v>
      </c>
      <c r="W17" s="20">
        <v>19</v>
      </c>
      <c r="X17" s="20">
        <v>58</v>
      </c>
      <c r="Y17" s="15">
        <f t="shared" si="11"/>
        <v>77</v>
      </c>
      <c r="Z17" s="16" t="str">
        <f t="shared" si="12"/>
        <v>B+</v>
      </c>
      <c r="AA17" s="20">
        <v>17</v>
      </c>
      <c r="AB17" s="20">
        <v>61</v>
      </c>
      <c r="AC17" s="15">
        <f t="shared" si="13"/>
        <v>78</v>
      </c>
      <c r="AD17" s="16" t="str">
        <f t="shared" si="14"/>
        <v>B+</v>
      </c>
      <c r="AE17" s="20">
        <v>9</v>
      </c>
      <c r="AF17" s="20">
        <v>32</v>
      </c>
      <c r="AG17" s="15">
        <f t="shared" si="15"/>
        <v>41</v>
      </c>
      <c r="AH17" s="16" t="str">
        <f t="shared" si="16"/>
        <v>A</v>
      </c>
      <c r="AI17" s="20">
        <v>48</v>
      </c>
      <c r="AJ17" s="20">
        <v>82</v>
      </c>
      <c r="AK17" s="17">
        <f t="shared" si="17"/>
        <v>130</v>
      </c>
      <c r="AL17" s="16" t="str">
        <f t="shared" si="18"/>
        <v>A</v>
      </c>
      <c r="AM17" s="20">
        <v>10</v>
      </c>
      <c r="AN17" s="20">
        <v>39</v>
      </c>
      <c r="AO17" s="15">
        <f t="shared" si="2"/>
        <v>49</v>
      </c>
      <c r="AP17" s="16" t="str">
        <f t="shared" si="19"/>
        <v>A+</v>
      </c>
      <c r="AQ17" s="18">
        <f t="shared" si="3"/>
        <v>611</v>
      </c>
      <c r="AR17" s="19">
        <f t="shared" si="20"/>
        <v>76.375</v>
      </c>
    </row>
    <row r="18" spans="1:44" ht="18.75" customHeight="1" x14ac:dyDescent="0.3">
      <c r="A18" s="12">
        <v>12</v>
      </c>
      <c r="B18" s="13" t="s">
        <v>33</v>
      </c>
      <c r="C18" s="20">
        <v>15</v>
      </c>
      <c r="D18" s="14">
        <v>17</v>
      </c>
      <c r="E18" s="15">
        <f t="shared" si="0"/>
        <v>32</v>
      </c>
      <c r="F18" s="16" t="str">
        <f t="shared" si="4"/>
        <v>D+</v>
      </c>
      <c r="G18" s="14">
        <v>6</v>
      </c>
      <c r="H18" s="14">
        <v>7</v>
      </c>
      <c r="I18" s="15">
        <f t="shared" si="22"/>
        <v>13</v>
      </c>
      <c r="J18" s="16" t="str">
        <f t="shared" si="5"/>
        <v>D</v>
      </c>
      <c r="K18" s="14">
        <v>14</v>
      </c>
      <c r="L18" s="14">
        <v>8</v>
      </c>
      <c r="M18" s="15">
        <f t="shared" si="6"/>
        <v>22</v>
      </c>
      <c r="N18" s="16" t="str">
        <f t="shared" si="7"/>
        <v>D</v>
      </c>
      <c r="O18" s="20">
        <v>8</v>
      </c>
      <c r="P18" s="14">
        <v>5</v>
      </c>
      <c r="Q18" s="15">
        <f t="shared" si="8"/>
        <v>13</v>
      </c>
      <c r="R18" s="16" t="str">
        <f t="shared" si="9"/>
        <v>D</v>
      </c>
      <c r="S18" s="20">
        <v>8</v>
      </c>
      <c r="T18" s="20">
        <v>2</v>
      </c>
      <c r="U18" s="15">
        <f t="shared" si="1"/>
        <v>10</v>
      </c>
      <c r="V18" s="16" t="str">
        <f t="shared" si="10"/>
        <v>D</v>
      </c>
      <c r="W18" s="20">
        <v>16</v>
      </c>
      <c r="X18" s="20">
        <v>19</v>
      </c>
      <c r="Y18" s="15">
        <f t="shared" si="11"/>
        <v>35</v>
      </c>
      <c r="Z18" s="16" t="str">
        <f t="shared" si="12"/>
        <v>D+</v>
      </c>
      <c r="AA18" s="20">
        <v>12</v>
      </c>
      <c r="AB18" s="20">
        <v>35</v>
      </c>
      <c r="AC18" s="15">
        <f t="shared" si="13"/>
        <v>47</v>
      </c>
      <c r="AD18" s="16" t="str">
        <f t="shared" si="14"/>
        <v>C</v>
      </c>
      <c r="AE18" s="20">
        <v>4</v>
      </c>
      <c r="AF18" s="20">
        <v>10</v>
      </c>
      <c r="AG18" s="15">
        <f t="shared" si="15"/>
        <v>14</v>
      </c>
      <c r="AH18" s="16" t="str">
        <f t="shared" si="16"/>
        <v>D</v>
      </c>
      <c r="AI18" s="20">
        <v>42</v>
      </c>
      <c r="AJ18" s="20">
        <v>82</v>
      </c>
      <c r="AK18" s="17">
        <f t="shared" si="17"/>
        <v>124</v>
      </c>
      <c r="AL18" s="16" t="str">
        <f t="shared" si="18"/>
        <v>A</v>
      </c>
      <c r="AM18" s="20">
        <v>9</v>
      </c>
      <c r="AN18" s="20">
        <v>13</v>
      </c>
      <c r="AO18" s="15">
        <f t="shared" si="2"/>
        <v>22</v>
      </c>
      <c r="AP18" s="16" t="str">
        <f t="shared" si="19"/>
        <v>C</v>
      </c>
      <c r="AQ18" s="18">
        <f t="shared" si="3"/>
        <v>332</v>
      </c>
      <c r="AR18" s="19">
        <f t="shared" si="20"/>
        <v>41.5</v>
      </c>
    </row>
    <row r="19" spans="1:44" ht="18.75" customHeight="1" x14ac:dyDescent="0.3">
      <c r="A19" s="12">
        <v>13</v>
      </c>
      <c r="B19" s="13" t="s">
        <v>34</v>
      </c>
      <c r="C19" s="20">
        <v>15</v>
      </c>
      <c r="D19" s="14">
        <v>13</v>
      </c>
      <c r="E19" s="15">
        <f t="shared" si="0"/>
        <v>28</v>
      </c>
      <c r="F19" s="16" t="str">
        <f t="shared" si="4"/>
        <v>D</v>
      </c>
      <c r="G19" s="14">
        <v>6</v>
      </c>
      <c r="H19" s="14">
        <v>6</v>
      </c>
      <c r="I19" s="15">
        <f t="shared" si="22"/>
        <v>12</v>
      </c>
      <c r="J19" s="16" t="str">
        <f t="shared" si="5"/>
        <v>D</v>
      </c>
      <c r="K19" s="14">
        <v>14</v>
      </c>
      <c r="L19" s="14">
        <v>4</v>
      </c>
      <c r="M19" s="15">
        <f t="shared" si="6"/>
        <v>18</v>
      </c>
      <c r="N19" s="16" t="str">
        <f t="shared" si="7"/>
        <v>E</v>
      </c>
      <c r="O19" s="20">
        <v>8</v>
      </c>
      <c r="P19" s="14">
        <v>5</v>
      </c>
      <c r="Q19" s="15">
        <f t="shared" si="8"/>
        <v>13</v>
      </c>
      <c r="R19" s="16" t="str">
        <f t="shared" si="9"/>
        <v>D</v>
      </c>
      <c r="S19" s="20">
        <v>8</v>
      </c>
      <c r="T19" s="20">
        <v>3</v>
      </c>
      <c r="U19" s="15">
        <f t="shared" si="1"/>
        <v>11</v>
      </c>
      <c r="V19" s="16" t="str">
        <f t="shared" si="10"/>
        <v>D</v>
      </c>
      <c r="W19" s="20">
        <v>14</v>
      </c>
      <c r="X19" s="20">
        <v>11</v>
      </c>
      <c r="Y19" s="15">
        <f t="shared" si="11"/>
        <v>25</v>
      </c>
      <c r="Z19" s="16" t="str">
        <f t="shared" si="12"/>
        <v>D</v>
      </c>
      <c r="AA19" s="20">
        <v>5</v>
      </c>
      <c r="AB19" s="20">
        <v>9</v>
      </c>
      <c r="AC19" s="15">
        <f t="shared" si="13"/>
        <v>14</v>
      </c>
      <c r="AD19" s="16" t="str">
        <f t="shared" si="14"/>
        <v>E</v>
      </c>
      <c r="AE19" s="20">
        <v>4</v>
      </c>
      <c r="AF19" s="20">
        <v>6</v>
      </c>
      <c r="AG19" s="15">
        <f t="shared" si="15"/>
        <v>10</v>
      </c>
      <c r="AH19" s="16" t="str">
        <f t="shared" si="16"/>
        <v>D</v>
      </c>
      <c r="AI19" s="20">
        <v>40</v>
      </c>
      <c r="AJ19" s="20">
        <v>74</v>
      </c>
      <c r="AK19" s="17">
        <f t="shared" si="17"/>
        <v>114</v>
      </c>
      <c r="AL19" s="16" t="str">
        <f t="shared" si="18"/>
        <v>B+</v>
      </c>
      <c r="AM19" s="20">
        <v>9</v>
      </c>
      <c r="AN19" s="20">
        <v>12</v>
      </c>
      <c r="AO19" s="15">
        <f t="shared" si="2"/>
        <v>21</v>
      </c>
      <c r="AP19" s="16" t="str">
        <f t="shared" si="19"/>
        <v>C</v>
      </c>
      <c r="AQ19" s="18">
        <f t="shared" si="3"/>
        <v>266</v>
      </c>
      <c r="AR19" s="19">
        <f t="shared" si="20"/>
        <v>33.25</v>
      </c>
    </row>
    <row r="20" spans="1:44" ht="18.75" customHeight="1" x14ac:dyDescent="0.3">
      <c r="A20" s="12">
        <v>14</v>
      </c>
      <c r="B20" s="13" t="s">
        <v>35</v>
      </c>
      <c r="C20" s="20">
        <v>12</v>
      </c>
      <c r="D20" s="14">
        <v>8</v>
      </c>
      <c r="E20" s="15">
        <f t="shared" si="0"/>
        <v>20</v>
      </c>
      <c r="F20" s="16" t="str">
        <f t="shared" si="4"/>
        <v>D</v>
      </c>
      <c r="G20" s="14">
        <v>7</v>
      </c>
      <c r="H20" s="14">
        <v>5</v>
      </c>
      <c r="I20" s="15">
        <f t="shared" si="22"/>
        <v>12</v>
      </c>
      <c r="J20" s="16" t="str">
        <f t="shared" si="5"/>
        <v>D</v>
      </c>
      <c r="K20" s="14">
        <v>14</v>
      </c>
      <c r="L20" s="14">
        <v>5</v>
      </c>
      <c r="M20" s="15">
        <f t="shared" si="6"/>
        <v>19</v>
      </c>
      <c r="N20" s="16" t="str">
        <f t="shared" si="7"/>
        <v>E</v>
      </c>
      <c r="O20" s="20">
        <v>8</v>
      </c>
      <c r="P20" s="14">
        <v>4</v>
      </c>
      <c r="Q20" s="15">
        <f t="shared" si="8"/>
        <v>12</v>
      </c>
      <c r="R20" s="16" t="str">
        <f t="shared" si="9"/>
        <v>D</v>
      </c>
      <c r="S20" s="20">
        <v>8</v>
      </c>
      <c r="T20" s="20">
        <v>3</v>
      </c>
      <c r="U20" s="15">
        <f t="shared" si="1"/>
        <v>11</v>
      </c>
      <c r="V20" s="16" t="str">
        <f t="shared" si="10"/>
        <v>D</v>
      </c>
      <c r="W20" s="20">
        <v>15</v>
      </c>
      <c r="X20" s="20">
        <v>15</v>
      </c>
      <c r="Y20" s="15">
        <f t="shared" si="11"/>
        <v>30</v>
      </c>
      <c r="Z20" s="16" t="str">
        <f t="shared" si="12"/>
        <v>D+</v>
      </c>
      <c r="AA20" s="20">
        <v>7</v>
      </c>
      <c r="AB20" s="20">
        <v>26</v>
      </c>
      <c r="AC20" s="15">
        <f t="shared" si="13"/>
        <v>33</v>
      </c>
      <c r="AD20" s="16" t="str">
        <f t="shared" si="14"/>
        <v>D+</v>
      </c>
      <c r="AE20" s="20">
        <v>4</v>
      </c>
      <c r="AF20" s="20">
        <v>8</v>
      </c>
      <c r="AG20" s="15">
        <f t="shared" si="15"/>
        <v>12</v>
      </c>
      <c r="AH20" s="16" t="str">
        <f t="shared" si="16"/>
        <v>D</v>
      </c>
      <c r="AI20" s="20">
        <v>42</v>
      </c>
      <c r="AJ20" s="20">
        <v>81</v>
      </c>
      <c r="AK20" s="17">
        <f t="shared" si="17"/>
        <v>123</v>
      </c>
      <c r="AL20" s="16" t="str">
        <f t="shared" si="18"/>
        <v>A</v>
      </c>
      <c r="AM20" s="20">
        <v>8</v>
      </c>
      <c r="AN20" s="20">
        <v>14</v>
      </c>
      <c r="AO20" s="15">
        <f t="shared" si="2"/>
        <v>22</v>
      </c>
      <c r="AP20" s="16" t="str">
        <f t="shared" si="19"/>
        <v>C</v>
      </c>
      <c r="AQ20" s="18">
        <f t="shared" si="3"/>
        <v>294</v>
      </c>
      <c r="AR20" s="19">
        <f t="shared" si="20"/>
        <v>36.75</v>
      </c>
    </row>
    <row r="21" spans="1:44" ht="18.75" customHeight="1" x14ac:dyDescent="0.3">
      <c r="A21" s="12">
        <v>15</v>
      </c>
      <c r="B21" s="13" t="s">
        <v>36</v>
      </c>
      <c r="C21" s="20">
        <v>15</v>
      </c>
      <c r="D21" s="14">
        <v>17</v>
      </c>
      <c r="E21" s="15">
        <f t="shared" si="0"/>
        <v>32</v>
      </c>
      <c r="F21" s="16" t="str">
        <f t="shared" si="4"/>
        <v>D+</v>
      </c>
      <c r="G21" s="14">
        <v>6</v>
      </c>
      <c r="H21" s="14">
        <v>9</v>
      </c>
      <c r="I21" s="15">
        <f t="shared" si="22"/>
        <v>15</v>
      </c>
      <c r="J21" s="16" t="str">
        <f t="shared" si="5"/>
        <v>D+</v>
      </c>
      <c r="K21" s="14">
        <v>14</v>
      </c>
      <c r="L21" s="14">
        <v>8</v>
      </c>
      <c r="M21" s="15">
        <f t="shared" si="6"/>
        <v>22</v>
      </c>
      <c r="N21" s="16" t="str">
        <f t="shared" si="7"/>
        <v>D</v>
      </c>
      <c r="O21" s="20">
        <v>8</v>
      </c>
      <c r="P21" s="14">
        <v>7</v>
      </c>
      <c r="Q21" s="15">
        <f t="shared" si="8"/>
        <v>15</v>
      </c>
      <c r="R21" s="16" t="str">
        <f t="shared" si="9"/>
        <v>D+</v>
      </c>
      <c r="S21" s="20">
        <v>8</v>
      </c>
      <c r="T21" s="20">
        <v>9</v>
      </c>
      <c r="U21" s="15">
        <f t="shared" si="1"/>
        <v>17</v>
      </c>
      <c r="V21" s="16" t="str">
        <f t="shared" si="10"/>
        <v>D+</v>
      </c>
      <c r="W21" s="20">
        <v>16</v>
      </c>
      <c r="X21" s="20">
        <v>20</v>
      </c>
      <c r="Y21" s="15">
        <f t="shared" si="11"/>
        <v>36</v>
      </c>
      <c r="Z21" s="16" t="str">
        <f t="shared" si="12"/>
        <v>D+</v>
      </c>
      <c r="AA21" s="20">
        <v>9</v>
      </c>
      <c r="AB21" s="20">
        <v>24</v>
      </c>
      <c r="AC21" s="15">
        <f t="shared" si="13"/>
        <v>33</v>
      </c>
      <c r="AD21" s="16" t="str">
        <f t="shared" si="14"/>
        <v>D+</v>
      </c>
      <c r="AE21" s="20">
        <v>5</v>
      </c>
      <c r="AF21" s="20">
        <v>13</v>
      </c>
      <c r="AG21" s="15">
        <f t="shared" si="15"/>
        <v>18</v>
      </c>
      <c r="AH21" s="16" t="str">
        <f t="shared" si="16"/>
        <v>D+</v>
      </c>
      <c r="AI21" s="20">
        <v>35</v>
      </c>
      <c r="AJ21" s="20">
        <v>58</v>
      </c>
      <c r="AK21" s="17">
        <f t="shared" si="17"/>
        <v>93</v>
      </c>
      <c r="AL21" s="16" t="str">
        <f t="shared" si="18"/>
        <v>B</v>
      </c>
      <c r="AM21" s="20">
        <v>7</v>
      </c>
      <c r="AN21" s="20">
        <v>13</v>
      </c>
      <c r="AO21" s="15">
        <f t="shared" si="2"/>
        <v>20</v>
      </c>
      <c r="AP21" s="16" t="str">
        <f t="shared" si="19"/>
        <v>C</v>
      </c>
      <c r="AQ21" s="18">
        <f t="shared" si="3"/>
        <v>301</v>
      </c>
      <c r="AR21" s="19">
        <f t="shared" si="20"/>
        <v>37.625</v>
      </c>
    </row>
    <row r="22" spans="1:44" ht="18.75" customHeight="1" x14ac:dyDescent="0.3">
      <c r="A22" s="12">
        <v>16</v>
      </c>
      <c r="B22" s="13" t="s">
        <v>37</v>
      </c>
      <c r="C22" s="20">
        <v>17</v>
      </c>
      <c r="D22" s="14">
        <v>42</v>
      </c>
      <c r="E22" s="15">
        <f t="shared" si="0"/>
        <v>59</v>
      </c>
      <c r="F22" s="16" t="str">
        <f t="shared" si="4"/>
        <v>C+</v>
      </c>
      <c r="G22" s="14">
        <v>8</v>
      </c>
      <c r="H22" s="14">
        <v>16</v>
      </c>
      <c r="I22" s="15">
        <f t="shared" si="22"/>
        <v>24</v>
      </c>
      <c r="J22" s="16" t="str">
        <f t="shared" si="5"/>
        <v>C</v>
      </c>
      <c r="K22" s="14">
        <v>15</v>
      </c>
      <c r="L22" s="14">
        <v>14</v>
      </c>
      <c r="M22" s="15">
        <f t="shared" si="6"/>
        <v>29</v>
      </c>
      <c r="N22" s="16" t="str">
        <f t="shared" si="7"/>
        <v>D</v>
      </c>
      <c r="O22" s="20">
        <v>8</v>
      </c>
      <c r="P22" s="14">
        <v>8</v>
      </c>
      <c r="Q22" s="15">
        <f t="shared" si="8"/>
        <v>16</v>
      </c>
      <c r="R22" s="16" t="str">
        <f t="shared" si="9"/>
        <v>D+</v>
      </c>
      <c r="S22" s="20">
        <v>8</v>
      </c>
      <c r="T22" s="20">
        <v>8</v>
      </c>
      <c r="U22" s="15">
        <f t="shared" si="1"/>
        <v>16</v>
      </c>
      <c r="V22" s="16" t="str">
        <f t="shared" si="10"/>
        <v>D+</v>
      </c>
      <c r="W22" s="20">
        <v>15</v>
      </c>
      <c r="X22" s="20">
        <v>17</v>
      </c>
      <c r="Y22" s="15">
        <f t="shared" si="11"/>
        <v>32</v>
      </c>
      <c r="Z22" s="16" t="str">
        <f t="shared" si="12"/>
        <v>D+</v>
      </c>
      <c r="AA22" s="20">
        <v>10</v>
      </c>
      <c r="AB22" s="20">
        <v>27</v>
      </c>
      <c r="AC22" s="15">
        <f t="shared" si="13"/>
        <v>37</v>
      </c>
      <c r="AD22" s="16" t="str">
        <f t="shared" si="14"/>
        <v>D+</v>
      </c>
      <c r="AE22" s="20">
        <v>5</v>
      </c>
      <c r="AF22" s="20">
        <v>16</v>
      </c>
      <c r="AG22" s="15">
        <f t="shared" si="15"/>
        <v>21</v>
      </c>
      <c r="AH22" s="16" t="str">
        <f t="shared" si="16"/>
        <v>C</v>
      </c>
      <c r="AI22" s="20">
        <v>46</v>
      </c>
      <c r="AJ22" s="20">
        <v>81</v>
      </c>
      <c r="AK22" s="17">
        <f t="shared" si="17"/>
        <v>127</v>
      </c>
      <c r="AL22" s="16" t="str">
        <f t="shared" si="18"/>
        <v>A</v>
      </c>
      <c r="AM22" s="20">
        <v>8</v>
      </c>
      <c r="AN22" s="20">
        <v>20</v>
      </c>
      <c r="AO22" s="15">
        <f t="shared" si="2"/>
        <v>28</v>
      </c>
      <c r="AP22" s="16" t="str">
        <f t="shared" si="19"/>
        <v>C+</v>
      </c>
      <c r="AQ22" s="18">
        <f t="shared" si="3"/>
        <v>389</v>
      </c>
      <c r="AR22" s="19">
        <f t="shared" si="20"/>
        <v>48.625</v>
      </c>
    </row>
    <row r="23" spans="1:44" ht="18.75" customHeight="1" x14ac:dyDescent="0.3">
      <c r="A23" s="12">
        <v>17</v>
      </c>
      <c r="B23" s="13" t="s">
        <v>38</v>
      </c>
      <c r="C23" s="20">
        <v>18</v>
      </c>
      <c r="D23" s="14">
        <v>55</v>
      </c>
      <c r="E23" s="15">
        <f t="shared" si="0"/>
        <v>73</v>
      </c>
      <c r="F23" s="16" t="str">
        <f t="shared" si="4"/>
        <v>B+</v>
      </c>
      <c r="G23" s="14">
        <v>9</v>
      </c>
      <c r="H23" s="14">
        <v>25</v>
      </c>
      <c r="I23" s="15">
        <f t="shared" si="22"/>
        <v>34</v>
      </c>
      <c r="J23" s="16" t="str">
        <f t="shared" si="5"/>
        <v>B</v>
      </c>
      <c r="K23" s="14">
        <v>19</v>
      </c>
      <c r="L23" s="14">
        <v>42</v>
      </c>
      <c r="M23" s="15">
        <f t="shared" si="6"/>
        <v>61</v>
      </c>
      <c r="N23" s="16" t="str">
        <f t="shared" si="7"/>
        <v>B</v>
      </c>
      <c r="O23" s="20">
        <v>10</v>
      </c>
      <c r="P23" s="14">
        <v>31</v>
      </c>
      <c r="Q23" s="15">
        <f t="shared" si="8"/>
        <v>41</v>
      </c>
      <c r="R23" s="16" t="str">
        <f t="shared" si="9"/>
        <v>A</v>
      </c>
      <c r="S23" s="20">
        <v>8</v>
      </c>
      <c r="T23" s="20">
        <v>15</v>
      </c>
      <c r="U23" s="15">
        <f t="shared" si="1"/>
        <v>23</v>
      </c>
      <c r="V23" s="16" t="str">
        <f t="shared" si="10"/>
        <v>C</v>
      </c>
      <c r="W23" s="20">
        <v>19</v>
      </c>
      <c r="X23" s="20">
        <v>60</v>
      </c>
      <c r="Y23" s="15">
        <f t="shared" si="11"/>
        <v>79</v>
      </c>
      <c r="Z23" s="16" t="str">
        <f t="shared" si="12"/>
        <v>B+</v>
      </c>
      <c r="AA23" s="20">
        <v>15</v>
      </c>
      <c r="AB23" s="20">
        <v>45</v>
      </c>
      <c r="AC23" s="15">
        <f t="shared" si="13"/>
        <v>60</v>
      </c>
      <c r="AD23" s="16" t="str">
        <f t="shared" si="14"/>
        <v>B</v>
      </c>
      <c r="AE23" s="20">
        <v>9</v>
      </c>
      <c r="AF23" s="20">
        <v>38</v>
      </c>
      <c r="AG23" s="15">
        <f t="shared" si="15"/>
        <v>47</v>
      </c>
      <c r="AH23" s="16" t="str">
        <f t="shared" si="16"/>
        <v>A+</v>
      </c>
      <c r="AI23" s="20">
        <v>48</v>
      </c>
      <c r="AJ23" s="20">
        <v>90</v>
      </c>
      <c r="AK23" s="17">
        <f t="shared" si="17"/>
        <v>138</v>
      </c>
      <c r="AL23" s="16" t="str">
        <f t="shared" si="18"/>
        <v>A+</v>
      </c>
      <c r="AM23" s="20">
        <v>10</v>
      </c>
      <c r="AN23" s="20">
        <v>40</v>
      </c>
      <c r="AO23" s="15">
        <f t="shared" si="2"/>
        <v>50</v>
      </c>
      <c r="AP23" s="16" t="str">
        <f t="shared" si="19"/>
        <v>A+</v>
      </c>
      <c r="AQ23" s="18">
        <f t="shared" si="3"/>
        <v>606</v>
      </c>
      <c r="AR23" s="19">
        <f t="shared" si="20"/>
        <v>75.75</v>
      </c>
    </row>
    <row r="24" spans="1:44" ht="18.75" customHeight="1" x14ac:dyDescent="0.3">
      <c r="A24" s="12">
        <v>18</v>
      </c>
      <c r="B24" s="13" t="s">
        <v>39</v>
      </c>
      <c r="C24" s="20">
        <v>17</v>
      </c>
      <c r="D24" s="14">
        <v>42</v>
      </c>
      <c r="E24" s="15">
        <f t="shared" si="0"/>
        <v>59</v>
      </c>
      <c r="F24" s="16" t="str">
        <f t="shared" si="4"/>
        <v>C+</v>
      </c>
      <c r="G24" s="14">
        <v>9</v>
      </c>
      <c r="H24" s="14">
        <v>26</v>
      </c>
      <c r="I24" s="15">
        <f t="shared" si="22"/>
        <v>35</v>
      </c>
      <c r="J24" s="16" t="str">
        <f t="shared" si="5"/>
        <v>B+</v>
      </c>
      <c r="K24" s="14">
        <v>19</v>
      </c>
      <c r="L24" s="14">
        <v>41</v>
      </c>
      <c r="M24" s="15">
        <f t="shared" si="6"/>
        <v>60</v>
      </c>
      <c r="N24" s="16" t="str">
        <f t="shared" si="7"/>
        <v>B</v>
      </c>
      <c r="O24" s="20">
        <v>10</v>
      </c>
      <c r="P24" s="14">
        <v>20</v>
      </c>
      <c r="Q24" s="15">
        <f t="shared" si="8"/>
        <v>30</v>
      </c>
      <c r="R24" s="16" t="str">
        <f t="shared" si="9"/>
        <v>B</v>
      </c>
      <c r="S24" s="20">
        <v>8</v>
      </c>
      <c r="T24" s="20">
        <v>14</v>
      </c>
      <c r="U24" s="15">
        <f t="shared" si="1"/>
        <v>22</v>
      </c>
      <c r="V24" s="16" t="str">
        <f t="shared" si="10"/>
        <v>C</v>
      </c>
      <c r="W24" s="20">
        <v>18</v>
      </c>
      <c r="X24" s="20">
        <v>42</v>
      </c>
      <c r="Y24" s="15">
        <f t="shared" si="11"/>
        <v>60</v>
      </c>
      <c r="Z24" s="16" t="str">
        <f t="shared" si="12"/>
        <v>B</v>
      </c>
      <c r="AA24" s="20">
        <v>10</v>
      </c>
      <c r="AB24" s="20">
        <v>26</v>
      </c>
      <c r="AC24" s="15">
        <f t="shared" si="13"/>
        <v>36</v>
      </c>
      <c r="AD24" s="16" t="str">
        <f t="shared" si="14"/>
        <v>D+</v>
      </c>
      <c r="AE24" s="20">
        <v>7</v>
      </c>
      <c r="AF24" s="20">
        <v>26</v>
      </c>
      <c r="AG24" s="15">
        <f t="shared" si="15"/>
        <v>33</v>
      </c>
      <c r="AH24" s="16" t="str">
        <f t="shared" si="16"/>
        <v>B</v>
      </c>
      <c r="AI24" s="20">
        <v>48</v>
      </c>
      <c r="AJ24" s="20">
        <v>91</v>
      </c>
      <c r="AK24" s="17">
        <f t="shared" si="17"/>
        <v>139</v>
      </c>
      <c r="AL24" s="16" t="str">
        <f t="shared" si="18"/>
        <v>A+</v>
      </c>
      <c r="AM24" s="20">
        <v>9</v>
      </c>
      <c r="AN24" s="20">
        <v>32</v>
      </c>
      <c r="AO24" s="15">
        <f t="shared" si="2"/>
        <v>41</v>
      </c>
      <c r="AP24" s="16" t="str">
        <f t="shared" si="19"/>
        <v>A</v>
      </c>
      <c r="AQ24" s="18">
        <f t="shared" si="3"/>
        <v>515</v>
      </c>
      <c r="AR24" s="19">
        <f t="shared" si="20"/>
        <v>64.375</v>
      </c>
    </row>
    <row r="25" spans="1:44" ht="18.75" customHeight="1" x14ac:dyDescent="0.3">
      <c r="A25" s="12">
        <v>19</v>
      </c>
      <c r="B25" s="13" t="s">
        <v>40</v>
      </c>
      <c r="C25" s="20">
        <v>15</v>
      </c>
      <c r="D25" s="14">
        <v>13</v>
      </c>
      <c r="E25" s="15">
        <f t="shared" si="0"/>
        <v>28</v>
      </c>
      <c r="F25" s="16" t="str">
        <f t="shared" si="4"/>
        <v>D</v>
      </c>
      <c r="G25" s="14">
        <v>6</v>
      </c>
      <c r="H25" s="14">
        <v>8</v>
      </c>
      <c r="I25" s="15">
        <f t="shared" si="22"/>
        <v>14</v>
      </c>
      <c r="J25" s="16" t="str">
        <f t="shared" si="5"/>
        <v>D</v>
      </c>
      <c r="K25" s="14">
        <v>15</v>
      </c>
      <c r="L25" s="14">
        <v>16</v>
      </c>
      <c r="M25" s="15">
        <f t="shared" si="6"/>
        <v>31</v>
      </c>
      <c r="N25" s="16" t="str">
        <f t="shared" si="7"/>
        <v>D+</v>
      </c>
      <c r="O25" s="20">
        <v>8</v>
      </c>
      <c r="P25" s="14">
        <v>7</v>
      </c>
      <c r="Q25" s="15">
        <f t="shared" si="8"/>
        <v>15</v>
      </c>
      <c r="R25" s="16" t="str">
        <f t="shared" si="9"/>
        <v>D+</v>
      </c>
      <c r="S25" s="20">
        <v>8</v>
      </c>
      <c r="T25" s="20">
        <v>1</v>
      </c>
      <c r="U25" s="15">
        <f t="shared" si="1"/>
        <v>9</v>
      </c>
      <c r="V25" s="16" t="str">
        <f t="shared" si="10"/>
        <v>E</v>
      </c>
      <c r="W25" s="20">
        <v>16</v>
      </c>
      <c r="X25" s="20">
        <v>23</v>
      </c>
      <c r="Y25" s="15">
        <f t="shared" si="11"/>
        <v>39</v>
      </c>
      <c r="Z25" s="16" t="str">
        <f t="shared" si="12"/>
        <v>D+</v>
      </c>
      <c r="AA25" s="20">
        <v>7</v>
      </c>
      <c r="AB25" s="20">
        <v>20</v>
      </c>
      <c r="AC25" s="15">
        <f t="shared" si="13"/>
        <v>27</v>
      </c>
      <c r="AD25" s="16" t="str">
        <f t="shared" si="14"/>
        <v>D</v>
      </c>
      <c r="AE25" s="20">
        <v>4</v>
      </c>
      <c r="AF25" s="20">
        <v>10</v>
      </c>
      <c r="AG25" s="15">
        <f t="shared" si="15"/>
        <v>14</v>
      </c>
      <c r="AH25" s="16" t="str">
        <f t="shared" si="16"/>
        <v>D</v>
      </c>
      <c r="AI25" s="20">
        <v>45</v>
      </c>
      <c r="AJ25" s="20">
        <v>67</v>
      </c>
      <c r="AK25" s="17">
        <f t="shared" si="17"/>
        <v>112</v>
      </c>
      <c r="AL25" s="16" t="str">
        <f t="shared" si="18"/>
        <v>B+</v>
      </c>
      <c r="AM25" s="20">
        <v>7</v>
      </c>
      <c r="AN25" s="20">
        <v>15</v>
      </c>
      <c r="AO25" s="15">
        <f t="shared" si="2"/>
        <v>22</v>
      </c>
      <c r="AP25" s="16" t="str">
        <f t="shared" si="19"/>
        <v>C</v>
      </c>
      <c r="AQ25" s="18">
        <f t="shared" si="3"/>
        <v>311</v>
      </c>
      <c r="AR25" s="19">
        <f t="shared" si="20"/>
        <v>38.875</v>
      </c>
    </row>
    <row r="26" spans="1:44" ht="18.75" customHeight="1" x14ac:dyDescent="0.3">
      <c r="A26" s="12">
        <v>20</v>
      </c>
      <c r="B26" s="13" t="s">
        <v>41</v>
      </c>
      <c r="C26" s="20">
        <v>15</v>
      </c>
      <c r="D26" s="14">
        <v>13</v>
      </c>
      <c r="E26" s="15">
        <f t="shared" si="0"/>
        <v>28</v>
      </c>
      <c r="F26" s="16" t="str">
        <f t="shared" si="4"/>
        <v>D</v>
      </c>
      <c r="G26" s="14">
        <v>6</v>
      </c>
      <c r="H26" s="14">
        <v>7</v>
      </c>
      <c r="I26" s="15">
        <f t="shared" si="22"/>
        <v>13</v>
      </c>
      <c r="J26" s="16" t="str">
        <f t="shared" si="5"/>
        <v>D</v>
      </c>
      <c r="K26" s="14">
        <v>14</v>
      </c>
      <c r="L26" s="14">
        <v>5</v>
      </c>
      <c r="M26" s="15">
        <f t="shared" si="6"/>
        <v>19</v>
      </c>
      <c r="N26" s="16" t="str">
        <f t="shared" si="7"/>
        <v>E</v>
      </c>
      <c r="O26" s="20">
        <v>8</v>
      </c>
      <c r="P26" s="14">
        <v>4</v>
      </c>
      <c r="Q26" s="15">
        <f t="shared" si="8"/>
        <v>12</v>
      </c>
      <c r="R26" s="16" t="str">
        <f t="shared" si="9"/>
        <v>D</v>
      </c>
      <c r="S26" s="20">
        <v>8</v>
      </c>
      <c r="T26" s="20">
        <v>6</v>
      </c>
      <c r="U26" s="15">
        <f t="shared" si="1"/>
        <v>14</v>
      </c>
      <c r="V26" s="16" t="str">
        <f t="shared" si="10"/>
        <v>D</v>
      </c>
      <c r="W26" s="14">
        <v>15</v>
      </c>
      <c r="X26" s="14">
        <v>15</v>
      </c>
      <c r="Y26" s="15">
        <f t="shared" si="11"/>
        <v>30</v>
      </c>
      <c r="Z26" s="16" t="str">
        <f t="shared" si="12"/>
        <v>D+</v>
      </c>
      <c r="AA26" s="20">
        <v>10</v>
      </c>
      <c r="AB26" s="20">
        <v>28</v>
      </c>
      <c r="AC26" s="15">
        <f t="shared" si="13"/>
        <v>38</v>
      </c>
      <c r="AD26" s="16" t="str">
        <f t="shared" si="14"/>
        <v>D+</v>
      </c>
      <c r="AE26" s="20">
        <v>4</v>
      </c>
      <c r="AF26" s="20">
        <v>12</v>
      </c>
      <c r="AG26" s="15">
        <f t="shared" si="15"/>
        <v>16</v>
      </c>
      <c r="AH26" s="16" t="str">
        <f t="shared" si="16"/>
        <v>D+</v>
      </c>
      <c r="AI26" s="20">
        <v>43</v>
      </c>
      <c r="AJ26" s="20">
        <v>78</v>
      </c>
      <c r="AK26" s="17">
        <f t="shared" si="17"/>
        <v>121</v>
      </c>
      <c r="AL26" s="16" t="str">
        <f t="shared" si="18"/>
        <v>A</v>
      </c>
      <c r="AM26" s="20">
        <v>9</v>
      </c>
      <c r="AN26" s="20">
        <v>13</v>
      </c>
      <c r="AO26" s="15">
        <f t="shared" si="2"/>
        <v>22</v>
      </c>
      <c r="AP26" s="16" t="str">
        <f t="shared" si="19"/>
        <v>C</v>
      </c>
      <c r="AQ26" s="18">
        <f t="shared" si="3"/>
        <v>313</v>
      </c>
      <c r="AR26" s="19">
        <f t="shared" si="20"/>
        <v>39.125</v>
      </c>
    </row>
    <row r="27" spans="1:44" ht="18.75" customHeight="1" x14ac:dyDescent="0.3">
      <c r="A27" s="12">
        <v>21</v>
      </c>
      <c r="B27" s="13" t="s">
        <v>42</v>
      </c>
      <c r="C27" s="20">
        <v>12</v>
      </c>
      <c r="D27" s="14">
        <v>7</v>
      </c>
      <c r="E27" s="15">
        <f t="shared" si="0"/>
        <v>19</v>
      </c>
      <c r="F27" s="16" t="str">
        <f t="shared" si="4"/>
        <v>E</v>
      </c>
      <c r="G27" s="14">
        <v>6</v>
      </c>
      <c r="H27" s="14">
        <v>4</v>
      </c>
      <c r="I27" s="15">
        <f t="shared" si="22"/>
        <v>10</v>
      </c>
      <c r="J27" s="16" t="str">
        <f t="shared" si="5"/>
        <v>D</v>
      </c>
      <c r="K27" s="14">
        <v>14</v>
      </c>
      <c r="L27" s="14">
        <v>6</v>
      </c>
      <c r="M27" s="15">
        <f t="shared" si="6"/>
        <v>20</v>
      </c>
      <c r="N27" s="16" t="str">
        <f t="shared" si="7"/>
        <v>D</v>
      </c>
      <c r="O27" s="20">
        <v>8</v>
      </c>
      <c r="P27" s="14">
        <v>6</v>
      </c>
      <c r="Q27" s="15">
        <f t="shared" si="8"/>
        <v>14</v>
      </c>
      <c r="R27" s="16" t="str">
        <f t="shared" si="9"/>
        <v>D</v>
      </c>
      <c r="S27" s="20">
        <v>8</v>
      </c>
      <c r="T27" s="20">
        <v>3</v>
      </c>
      <c r="U27" s="15">
        <f t="shared" si="1"/>
        <v>11</v>
      </c>
      <c r="V27" s="16" t="str">
        <f t="shared" si="10"/>
        <v>D</v>
      </c>
      <c r="W27" s="20">
        <v>14</v>
      </c>
      <c r="X27" s="20">
        <v>8</v>
      </c>
      <c r="Y27" s="15">
        <f t="shared" si="11"/>
        <v>22</v>
      </c>
      <c r="Z27" s="16" t="str">
        <f t="shared" si="12"/>
        <v>D</v>
      </c>
      <c r="AA27" s="20">
        <v>7</v>
      </c>
      <c r="AB27" s="20">
        <v>18</v>
      </c>
      <c r="AC27" s="15">
        <f t="shared" si="13"/>
        <v>25</v>
      </c>
      <c r="AD27" s="16" t="str">
        <f t="shared" si="14"/>
        <v>D</v>
      </c>
      <c r="AE27" s="20">
        <v>4</v>
      </c>
      <c r="AF27" s="20">
        <v>11</v>
      </c>
      <c r="AG27" s="15">
        <f t="shared" si="15"/>
        <v>15</v>
      </c>
      <c r="AH27" s="16" t="str">
        <f t="shared" si="16"/>
        <v>D+</v>
      </c>
      <c r="AI27" s="20">
        <v>40</v>
      </c>
      <c r="AJ27" s="20">
        <v>67</v>
      </c>
      <c r="AK27" s="17">
        <f t="shared" si="17"/>
        <v>107</v>
      </c>
      <c r="AL27" s="16" t="str">
        <f t="shared" si="18"/>
        <v>B+</v>
      </c>
      <c r="AM27" s="20">
        <v>8</v>
      </c>
      <c r="AN27" s="20">
        <v>12</v>
      </c>
      <c r="AO27" s="15">
        <f t="shared" si="2"/>
        <v>20</v>
      </c>
      <c r="AP27" s="16" t="str">
        <f t="shared" si="19"/>
        <v>C</v>
      </c>
      <c r="AQ27" s="18">
        <f t="shared" si="3"/>
        <v>263</v>
      </c>
      <c r="AR27" s="19">
        <f t="shared" si="20"/>
        <v>32.875</v>
      </c>
    </row>
    <row r="28" spans="1:44" ht="18.75" customHeight="1" x14ac:dyDescent="0.3">
      <c r="A28" s="12">
        <v>22</v>
      </c>
      <c r="B28" s="13" t="s">
        <v>43</v>
      </c>
      <c r="C28" s="20">
        <v>12</v>
      </c>
      <c r="D28" s="14">
        <v>5</v>
      </c>
      <c r="E28" s="15">
        <f t="shared" si="0"/>
        <v>17</v>
      </c>
      <c r="F28" s="16" t="str">
        <f t="shared" si="4"/>
        <v>E</v>
      </c>
      <c r="G28" s="14">
        <v>7</v>
      </c>
      <c r="H28" s="14">
        <v>6</v>
      </c>
      <c r="I28" s="15">
        <f t="shared" si="22"/>
        <v>13</v>
      </c>
      <c r="J28" s="16" t="str">
        <f t="shared" si="5"/>
        <v>D</v>
      </c>
      <c r="K28" s="14">
        <v>14</v>
      </c>
      <c r="L28" s="14">
        <v>3</v>
      </c>
      <c r="M28" s="15">
        <f t="shared" si="6"/>
        <v>17</v>
      </c>
      <c r="N28" s="16" t="str">
        <f t="shared" si="7"/>
        <v>E</v>
      </c>
      <c r="O28" s="20">
        <v>8</v>
      </c>
      <c r="P28" s="14">
        <v>5</v>
      </c>
      <c r="Q28" s="15">
        <f t="shared" si="8"/>
        <v>13</v>
      </c>
      <c r="R28" s="16" t="str">
        <f t="shared" si="9"/>
        <v>D</v>
      </c>
      <c r="S28" s="20">
        <v>8</v>
      </c>
      <c r="T28" s="20">
        <v>3</v>
      </c>
      <c r="U28" s="15">
        <f t="shared" si="1"/>
        <v>11</v>
      </c>
      <c r="V28" s="16" t="str">
        <f t="shared" si="10"/>
        <v>D</v>
      </c>
      <c r="W28" s="20">
        <v>14</v>
      </c>
      <c r="X28" s="20">
        <v>3</v>
      </c>
      <c r="Y28" s="15">
        <f t="shared" si="11"/>
        <v>17</v>
      </c>
      <c r="Z28" s="16" t="str">
        <f t="shared" si="12"/>
        <v>E</v>
      </c>
      <c r="AA28" s="20">
        <v>7</v>
      </c>
      <c r="AB28" s="20">
        <v>18</v>
      </c>
      <c r="AC28" s="15">
        <f t="shared" si="13"/>
        <v>25</v>
      </c>
      <c r="AD28" s="16" t="str">
        <f t="shared" si="14"/>
        <v>D</v>
      </c>
      <c r="AE28" s="20">
        <v>5</v>
      </c>
      <c r="AF28" s="20">
        <v>13</v>
      </c>
      <c r="AG28" s="15">
        <f t="shared" si="15"/>
        <v>18</v>
      </c>
      <c r="AH28" s="16" t="str">
        <f t="shared" si="16"/>
        <v>D+</v>
      </c>
      <c r="AI28" s="20">
        <v>25</v>
      </c>
      <c r="AJ28" s="20">
        <v>50</v>
      </c>
      <c r="AK28" s="17">
        <f t="shared" si="17"/>
        <v>75</v>
      </c>
      <c r="AL28" s="16" t="str">
        <f t="shared" si="18"/>
        <v>C+</v>
      </c>
      <c r="AM28" s="20">
        <v>4</v>
      </c>
      <c r="AN28" s="20">
        <v>3</v>
      </c>
      <c r="AO28" s="15">
        <f t="shared" si="2"/>
        <v>7</v>
      </c>
      <c r="AP28" s="16" t="str">
        <f t="shared" si="19"/>
        <v>E</v>
      </c>
      <c r="AQ28" s="18">
        <f t="shared" si="3"/>
        <v>213</v>
      </c>
      <c r="AR28" s="19">
        <f t="shared" si="20"/>
        <v>26.625</v>
      </c>
    </row>
    <row r="29" spans="1:44" ht="18.75" customHeight="1" x14ac:dyDescent="0.3">
      <c r="A29" s="12">
        <v>23</v>
      </c>
      <c r="B29" s="13" t="s">
        <v>44</v>
      </c>
      <c r="C29" s="20">
        <v>16</v>
      </c>
      <c r="D29" s="14">
        <v>30</v>
      </c>
      <c r="E29" s="15">
        <f t="shared" si="0"/>
        <v>46</v>
      </c>
      <c r="F29" s="16" t="str">
        <f t="shared" si="4"/>
        <v>C</v>
      </c>
      <c r="G29" s="14">
        <v>7</v>
      </c>
      <c r="H29" s="14">
        <v>12</v>
      </c>
      <c r="I29" s="15">
        <f t="shared" si="22"/>
        <v>19</v>
      </c>
      <c r="J29" s="16" t="str">
        <f t="shared" si="5"/>
        <v>D+</v>
      </c>
      <c r="K29" s="14">
        <v>15</v>
      </c>
      <c r="L29" s="14">
        <v>24</v>
      </c>
      <c r="M29" s="15">
        <f t="shared" si="6"/>
        <v>39</v>
      </c>
      <c r="N29" s="16" t="str">
        <f t="shared" si="7"/>
        <v>D+</v>
      </c>
      <c r="O29" s="20">
        <v>8</v>
      </c>
      <c r="P29" s="14">
        <v>12</v>
      </c>
      <c r="Q29" s="15">
        <f t="shared" si="8"/>
        <v>20</v>
      </c>
      <c r="R29" s="16" t="str">
        <f t="shared" si="9"/>
        <v>C</v>
      </c>
      <c r="S29" s="20">
        <v>8</v>
      </c>
      <c r="T29" s="20">
        <v>5</v>
      </c>
      <c r="U29" s="15">
        <f t="shared" si="1"/>
        <v>13</v>
      </c>
      <c r="V29" s="16" t="str">
        <f t="shared" si="10"/>
        <v>D</v>
      </c>
      <c r="W29" s="20">
        <v>16</v>
      </c>
      <c r="X29" s="20">
        <v>19</v>
      </c>
      <c r="Y29" s="15">
        <f t="shared" si="11"/>
        <v>35</v>
      </c>
      <c r="Z29" s="16" t="str">
        <f t="shared" si="12"/>
        <v>D+</v>
      </c>
      <c r="AA29" s="20">
        <v>8</v>
      </c>
      <c r="AB29" s="20">
        <v>20</v>
      </c>
      <c r="AC29" s="15">
        <f t="shared" si="13"/>
        <v>28</v>
      </c>
      <c r="AD29" s="16" t="str">
        <f t="shared" si="14"/>
        <v>D</v>
      </c>
      <c r="AE29" s="20">
        <v>7</v>
      </c>
      <c r="AF29" s="20">
        <v>24</v>
      </c>
      <c r="AG29" s="15">
        <f t="shared" si="15"/>
        <v>31</v>
      </c>
      <c r="AH29" s="16" t="str">
        <f t="shared" si="16"/>
        <v>B</v>
      </c>
      <c r="AI29" s="20">
        <v>46</v>
      </c>
      <c r="AJ29" s="20">
        <v>79</v>
      </c>
      <c r="AK29" s="17">
        <f t="shared" si="17"/>
        <v>125</v>
      </c>
      <c r="AL29" s="16" t="str">
        <f t="shared" si="18"/>
        <v>A</v>
      </c>
      <c r="AM29" s="20">
        <v>7</v>
      </c>
      <c r="AN29" s="20">
        <v>17</v>
      </c>
      <c r="AO29" s="15">
        <f t="shared" si="2"/>
        <v>24</v>
      </c>
      <c r="AP29" s="16" t="str">
        <f t="shared" si="19"/>
        <v>C</v>
      </c>
      <c r="AQ29" s="18">
        <f t="shared" si="3"/>
        <v>380</v>
      </c>
      <c r="AR29" s="19">
        <f t="shared" si="20"/>
        <v>47.5</v>
      </c>
    </row>
    <row r="30" spans="1:44" ht="18.75" customHeight="1" x14ac:dyDescent="0.3">
      <c r="A30" s="12">
        <v>24</v>
      </c>
      <c r="B30" s="13" t="s">
        <v>45</v>
      </c>
      <c r="C30" s="20">
        <v>18</v>
      </c>
      <c r="D30" s="14">
        <v>50</v>
      </c>
      <c r="E30" s="15">
        <f t="shared" si="0"/>
        <v>68</v>
      </c>
      <c r="F30" s="16" t="str">
        <f t="shared" si="4"/>
        <v>B</v>
      </c>
      <c r="G30" s="14">
        <v>8</v>
      </c>
      <c r="H30" s="14">
        <v>18</v>
      </c>
      <c r="I30" s="15">
        <f t="shared" si="22"/>
        <v>26</v>
      </c>
      <c r="J30" s="16" t="str">
        <f t="shared" si="5"/>
        <v>C+</v>
      </c>
      <c r="K30" s="14">
        <v>18</v>
      </c>
      <c r="L30" s="14">
        <v>51</v>
      </c>
      <c r="M30" s="15">
        <f t="shared" si="6"/>
        <v>69</v>
      </c>
      <c r="N30" s="16" t="str">
        <f t="shared" si="7"/>
        <v>B</v>
      </c>
      <c r="O30" s="20">
        <v>10</v>
      </c>
      <c r="P30" s="14">
        <v>30</v>
      </c>
      <c r="Q30" s="15">
        <f t="shared" si="8"/>
        <v>40</v>
      </c>
      <c r="R30" s="16" t="str">
        <f t="shared" si="9"/>
        <v>A</v>
      </c>
      <c r="S30" s="20">
        <v>9</v>
      </c>
      <c r="T30" s="20">
        <v>16</v>
      </c>
      <c r="U30" s="15">
        <f t="shared" si="1"/>
        <v>25</v>
      </c>
      <c r="V30" s="16" t="str">
        <f t="shared" si="10"/>
        <v>C+</v>
      </c>
      <c r="W30" s="20">
        <v>18</v>
      </c>
      <c r="X30" s="20">
        <v>41</v>
      </c>
      <c r="Y30" s="15">
        <f t="shared" si="11"/>
        <v>59</v>
      </c>
      <c r="Z30" s="16" t="str">
        <f t="shared" si="12"/>
        <v>C+</v>
      </c>
      <c r="AA30" s="20">
        <v>13</v>
      </c>
      <c r="AB30" s="20">
        <v>32</v>
      </c>
      <c r="AC30" s="15">
        <f t="shared" si="13"/>
        <v>45</v>
      </c>
      <c r="AD30" s="16" t="str">
        <f t="shared" si="14"/>
        <v>C</v>
      </c>
      <c r="AE30" s="20">
        <v>8</v>
      </c>
      <c r="AF30" s="20">
        <v>28</v>
      </c>
      <c r="AG30" s="15">
        <f t="shared" si="15"/>
        <v>36</v>
      </c>
      <c r="AH30" s="16" t="str">
        <f t="shared" si="16"/>
        <v>B+</v>
      </c>
      <c r="AI30" s="20">
        <v>48</v>
      </c>
      <c r="AJ30" s="20">
        <v>84</v>
      </c>
      <c r="AK30" s="17">
        <f t="shared" si="17"/>
        <v>132</v>
      </c>
      <c r="AL30" s="16" t="str">
        <f t="shared" si="18"/>
        <v>A</v>
      </c>
      <c r="AM30" s="20">
        <v>10</v>
      </c>
      <c r="AN30" s="20">
        <v>38</v>
      </c>
      <c r="AO30" s="15">
        <f t="shared" si="2"/>
        <v>48</v>
      </c>
      <c r="AP30" s="16" t="str">
        <f t="shared" si="19"/>
        <v>A+</v>
      </c>
      <c r="AQ30" s="18">
        <f t="shared" si="3"/>
        <v>548</v>
      </c>
      <c r="AR30" s="19">
        <f t="shared" si="20"/>
        <v>68.5</v>
      </c>
    </row>
    <row r="31" spans="1:44" ht="18.75" customHeight="1" x14ac:dyDescent="0.3">
      <c r="A31" s="12">
        <v>25</v>
      </c>
      <c r="B31" s="13" t="s">
        <v>46</v>
      </c>
      <c r="C31" s="20">
        <v>15</v>
      </c>
      <c r="D31" s="14">
        <v>16</v>
      </c>
      <c r="E31" s="15">
        <f t="shared" si="0"/>
        <v>31</v>
      </c>
      <c r="F31" s="16" t="str">
        <f t="shared" si="4"/>
        <v>D+</v>
      </c>
      <c r="G31" s="14">
        <v>8</v>
      </c>
      <c r="H31" s="14">
        <v>10</v>
      </c>
      <c r="I31" s="15">
        <f t="shared" si="22"/>
        <v>18</v>
      </c>
      <c r="J31" s="16" t="str">
        <f t="shared" si="5"/>
        <v>D+</v>
      </c>
      <c r="K31" s="14">
        <v>15</v>
      </c>
      <c r="L31" s="14">
        <v>12</v>
      </c>
      <c r="M31" s="15">
        <f t="shared" si="6"/>
        <v>27</v>
      </c>
      <c r="N31" s="16" t="str">
        <f t="shared" si="7"/>
        <v>D</v>
      </c>
      <c r="O31" s="20">
        <v>8</v>
      </c>
      <c r="P31" s="14">
        <v>9</v>
      </c>
      <c r="Q31" s="15">
        <f t="shared" si="8"/>
        <v>17</v>
      </c>
      <c r="R31" s="16" t="str">
        <f t="shared" si="9"/>
        <v>D+</v>
      </c>
      <c r="S31" s="20">
        <v>8</v>
      </c>
      <c r="T31" s="20">
        <v>3</v>
      </c>
      <c r="U31" s="15">
        <f t="shared" si="1"/>
        <v>11</v>
      </c>
      <c r="V31" s="16" t="str">
        <f t="shared" si="10"/>
        <v>D</v>
      </c>
      <c r="W31" s="20">
        <v>14</v>
      </c>
      <c r="X31" s="20">
        <v>10</v>
      </c>
      <c r="Y31" s="15">
        <f t="shared" si="11"/>
        <v>24</v>
      </c>
      <c r="Z31" s="16" t="str">
        <f t="shared" si="12"/>
        <v>D</v>
      </c>
      <c r="AA31" s="20">
        <v>11</v>
      </c>
      <c r="AB31" s="20">
        <v>31</v>
      </c>
      <c r="AC31" s="15">
        <f t="shared" si="13"/>
        <v>42</v>
      </c>
      <c r="AD31" s="16" t="str">
        <f t="shared" si="14"/>
        <v>C</v>
      </c>
      <c r="AE31" s="20">
        <v>5</v>
      </c>
      <c r="AF31" s="20">
        <v>16</v>
      </c>
      <c r="AG31" s="15">
        <f t="shared" si="15"/>
        <v>21</v>
      </c>
      <c r="AH31" s="16" t="str">
        <f t="shared" si="16"/>
        <v>C</v>
      </c>
      <c r="AI31" s="20">
        <v>45</v>
      </c>
      <c r="AJ31" s="20">
        <v>63</v>
      </c>
      <c r="AK31" s="17">
        <f t="shared" si="17"/>
        <v>108</v>
      </c>
      <c r="AL31" s="16" t="str">
        <f t="shared" si="18"/>
        <v>B+</v>
      </c>
      <c r="AM31" s="20">
        <v>9</v>
      </c>
      <c r="AN31" s="20">
        <v>19</v>
      </c>
      <c r="AO31" s="15">
        <f t="shared" si="2"/>
        <v>28</v>
      </c>
      <c r="AP31" s="16" t="str">
        <f t="shared" si="19"/>
        <v>C+</v>
      </c>
      <c r="AQ31" s="18">
        <f t="shared" si="3"/>
        <v>327</v>
      </c>
      <c r="AR31" s="19">
        <f t="shared" si="20"/>
        <v>40.875</v>
      </c>
    </row>
    <row r="32" spans="1:44" ht="18.75" customHeight="1" x14ac:dyDescent="0.3">
      <c r="A32" s="12">
        <v>26</v>
      </c>
      <c r="B32" s="13" t="s">
        <v>47</v>
      </c>
      <c r="C32" s="20">
        <v>15</v>
      </c>
      <c r="D32" s="14">
        <v>27</v>
      </c>
      <c r="E32" s="15">
        <f t="shared" si="0"/>
        <v>42</v>
      </c>
      <c r="F32" s="16" t="str">
        <f t="shared" si="4"/>
        <v>C</v>
      </c>
      <c r="G32" s="14">
        <v>9</v>
      </c>
      <c r="H32" s="14">
        <v>24</v>
      </c>
      <c r="I32" s="15">
        <f t="shared" si="22"/>
        <v>33</v>
      </c>
      <c r="J32" s="16" t="str">
        <f t="shared" si="5"/>
        <v>B</v>
      </c>
      <c r="K32" s="14">
        <v>17</v>
      </c>
      <c r="L32" s="14">
        <v>26</v>
      </c>
      <c r="M32" s="15">
        <f t="shared" si="6"/>
        <v>43</v>
      </c>
      <c r="N32" s="16" t="str">
        <f t="shared" si="7"/>
        <v>C</v>
      </c>
      <c r="O32" s="20">
        <v>8</v>
      </c>
      <c r="P32" s="14">
        <v>10</v>
      </c>
      <c r="Q32" s="15">
        <f t="shared" si="8"/>
        <v>18</v>
      </c>
      <c r="R32" s="16" t="str">
        <f t="shared" si="9"/>
        <v>D+</v>
      </c>
      <c r="S32" s="20">
        <v>8</v>
      </c>
      <c r="T32" s="20">
        <v>4</v>
      </c>
      <c r="U32" s="15">
        <f t="shared" si="1"/>
        <v>12</v>
      </c>
      <c r="V32" s="16" t="str">
        <f t="shared" si="10"/>
        <v>D</v>
      </c>
      <c r="W32" s="20">
        <v>16</v>
      </c>
      <c r="X32" s="20">
        <v>16</v>
      </c>
      <c r="Y32" s="15">
        <f t="shared" si="11"/>
        <v>32</v>
      </c>
      <c r="Z32" s="16" t="str">
        <f t="shared" si="12"/>
        <v>D+</v>
      </c>
      <c r="AA32" s="20">
        <v>10</v>
      </c>
      <c r="AB32" s="20">
        <v>30</v>
      </c>
      <c r="AC32" s="15">
        <f t="shared" si="13"/>
        <v>40</v>
      </c>
      <c r="AD32" s="16" t="str">
        <f t="shared" si="14"/>
        <v>C</v>
      </c>
      <c r="AE32" s="20">
        <v>7</v>
      </c>
      <c r="AF32" s="20">
        <v>21</v>
      </c>
      <c r="AG32" s="15">
        <f t="shared" si="15"/>
        <v>28</v>
      </c>
      <c r="AH32" s="16" t="str">
        <f t="shared" si="16"/>
        <v>C+</v>
      </c>
      <c r="AI32" s="20">
        <v>48</v>
      </c>
      <c r="AJ32" s="20">
        <v>87</v>
      </c>
      <c r="AK32" s="17">
        <f t="shared" si="17"/>
        <v>135</v>
      </c>
      <c r="AL32" s="16" t="str">
        <f t="shared" si="18"/>
        <v>A+</v>
      </c>
      <c r="AM32" s="20">
        <v>8</v>
      </c>
      <c r="AN32" s="20">
        <v>30</v>
      </c>
      <c r="AO32" s="15">
        <f t="shared" si="2"/>
        <v>38</v>
      </c>
      <c r="AP32" s="16" t="str">
        <f t="shared" si="19"/>
        <v>B+</v>
      </c>
      <c r="AQ32" s="18">
        <f t="shared" si="3"/>
        <v>421</v>
      </c>
      <c r="AR32" s="19">
        <f t="shared" si="20"/>
        <v>52.625</v>
      </c>
    </row>
    <row r="33" spans="1:44" ht="18.75" customHeight="1" x14ac:dyDescent="0.3">
      <c r="A33" s="12">
        <v>27</v>
      </c>
      <c r="B33" s="13" t="s">
        <v>48</v>
      </c>
      <c r="C33" s="20">
        <v>15</v>
      </c>
      <c r="D33" s="14">
        <v>24</v>
      </c>
      <c r="E33" s="15">
        <f t="shared" si="0"/>
        <v>39</v>
      </c>
      <c r="F33" s="16" t="str">
        <f t="shared" si="4"/>
        <v>D+</v>
      </c>
      <c r="G33" s="14">
        <v>8</v>
      </c>
      <c r="H33" s="14">
        <v>16</v>
      </c>
      <c r="I33" s="15">
        <f t="shared" si="22"/>
        <v>24</v>
      </c>
      <c r="J33" s="16" t="str">
        <f t="shared" si="5"/>
        <v>C</v>
      </c>
      <c r="K33" s="14">
        <v>17</v>
      </c>
      <c r="L33" s="14">
        <v>24</v>
      </c>
      <c r="M33" s="15">
        <f t="shared" si="6"/>
        <v>41</v>
      </c>
      <c r="N33" s="16" t="str">
        <f t="shared" si="7"/>
        <v>C</v>
      </c>
      <c r="O33" s="20">
        <v>8</v>
      </c>
      <c r="P33" s="14">
        <v>12</v>
      </c>
      <c r="Q33" s="15">
        <f t="shared" si="8"/>
        <v>20</v>
      </c>
      <c r="R33" s="16" t="str">
        <f t="shared" si="9"/>
        <v>C</v>
      </c>
      <c r="S33" s="20">
        <v>8</v>
      </c>
      <c r="T33" s="20">
        <v>4</v>
      </c>
      <c r="U33" s="15">
        <f t="shared" si="1"/>
        <v>12</v>
      </c>
      <c r="V33" s="16" t="str">
        <f t="shared" si="10"/>
        <v>D</v>
      </c>
      <c r="W33" s="20">
        <v>16</v>
      </c>
      <c r="X33" s="20">
        <v>24</v>
      </c>
      <c r="Y33" s="15">
        <f t="shared" si="11"/>
        <v>40</v>
      </c>
      <c r="Z33" s="16" t="str">
        <f t="shared" si="12"/>
        <v>C</v>
      </c>
      <c r="AA33" s="20">
        <v>13</v>
      </c>
      <c r="AB33" s="20">
        <v>40</v>
      </c>
      <c r="AC33" s="15">
        <f t="shared" si="13"/>
        <v>53</v>
      </c>
      <c r="AD33" s="16" t="str">
        <f t="shared" si="14"/>
        <v>C+</v>
      </c>
      <c r="AE33" s="20">
        <v>7</v>
      </c>
      <c r="AF33" s="20">
        <v>24</v>
      </c>
      <c r="AG33" s="15">
        <f t="shared" si="15"/>
        <v>31</v>
      </c>
      <c r="AH33" s="16" t="str">
        <f t="shared" si="16"/>
        <v>B</v>
      </c>
      <c r="AI33" s="20">
        <v>45</v>
      </c>
      <c r="AJ33" s="20">
        <v>74</v>
      </c>
      <c r="AK33" s="17">
        <f t="shared" si="17"/>
        <v>119</v>
      </c>
      <c r="AL33" s="16" t="str">
        <f t="shared" si="18"/>
        <v>B+</v>
      </c>
      <c r="AM33" s="20">
        <v>7</v>
      </c>
      <c r="AN33" s="20">
        <v>26</v>
      </c>
      <c r="AO33" s="15">
        <f t="shared" si="2"/>
        <v>33</v>
      </c>
      <c r="AP33" s="16" t="str">
        <f t="shared" si="19"/>
        <v>B</v>
      </c>
      <c r="AQ33" s="18">
        <f t="shared" si="3"/>
        <v>412</v>
      </c>
      <c r="AR33" s="19">
        <f t="shared" si="20"/>
        <v>51.5</v>
      </c>
    </row>
    <row r="34" spans="1:44" ht="18.75" customHeight="1" x14ac:dyDescent="0.3">
      <c r="A34" s="12">
        <v>28</v>
      </c>
      <c r="B34" s="13" t="s">
        <v>49</v>
      </c>
      <c r="C34" s="20">
        <v>12</v>
      </c>
      <c r="D34" s="14">
        <v>6</v>
      </c>
      <c r="E34" s="15">
        <f t="shared" si="0"/>
        <v>18</v>
      </c>
      <c r="F34" s="16" t="str">
        <f t="shared" si="4"/>
        <v>E</v>
      </c>
      <c r="G34" s="14">
        <v>7</v>
      </c>
      <c r="H34" s="14">
        <v>6</v>
      </c>
      <c r="I34" s="15">
        <f t="shared" si="22"/>
        <v>13</v>
      </c>
      <c r="J34" s="16" t="str">
        <f t="shared" si="5"/>
        <v>D</v>
      </c>
      <c r="K34" s="14">
        <v>14</v>
      </c>
      <c r="L34" s="14">
        <v>8</v>
      </c>
      <c r="M34" s="15">
        <f t="shared" si="6"/>
        <v>22</v>
      </c>
      <c r="N34" s="16" t="str">
        <f t="shared" si="7"/>
        <v>D</v>
      </c>
      <c r="O34" s="20">
        <v>8</v>
      </c>
      <c r="P34" s="14">
        <v>4</v>
      </c>
      <c r="Q34" s="15">
        <f t="shared" si="8"/>
        <v>12</v>
      </c>
      <c r="R34" s="16" t="str">
        <f t="shared" si="9"/>
        <v>D</v>
      </c>
      <c r="S34" s="20">
        <v>8</v>
      </c>
      <c r="T34" s="20">
        <v>1</v>
      </c>
      <c r="U34" s="15">
        <f t="shared" si="1"/>
        <v>9</v>
      </c>
      <c r="V34" s="16" t="str">
        <f t="shared" si="10"/>
        <v>E</v>
      </c>
      <c r="W34" s="20">
        <v>14</v>
      </c>
      <c r="X34" s="20">
        <v>5</v>
      </c>
      <c r="Y34" s="15">
        <f t="shared" si="11"/>
        <v>19</v>
      </c>
      <c r="Z34" s="16" t="str">
        <f t="shared" si="12"/>
        <v>E</v>
      </c>
      <c r="AA34" s="20">
        <v>9</v>
      </c>
      <c r="AB34" s="20">
        <v>24</v>
      </c>
      <c r="AC34" s="15">
        <f t="shared" si="13"/>
        <v>33</v>
      </c>
      <c r="AD34" s="16" t="str">
        <f t="shared" si="14"/>
        <v>D+</v>
      </c>
      <c r="AE34" s="20">
        <v>4</v>
      </c>
      <c r="AF34" s="20">
        <v>11</v>
      </c>
      <c r="AG34" s="15">
        <f t="shared" si="15"/>
        <v>15</v>
      </c>
      <c r="AH34" s="16" t="str">
        <f t="shared" si="16"/>
        <v>D+</v>
      </c>
      <c r="AI34" s="20">
        <v>17</v>
      </c>
      <c r="AJ34" s="20">
        <v>43</v>
      </c>
      <c r="AK34" s="17">
        <f t="shared" si="17"/>
        <v>60</v>
      </c>
      <c r="AL34" s="16" t="str">
        <f t="shared" si="18"/>
        <v>C</v>
      </c>
      <c r="AM34" s="20">
        <v>3</v>
      </c>
      <c r="AN34" s="20">
        <v>11</v>
      </c>
      <c r="AO34" s="15">
        <f t="shared" si="2"/>
        <v>14</v>
      </c>
      <c r="AP34" s="16" t="str">
        <f t="shared" si="19"/>
        <v>D</v>
      </c>
      <c r="AQ34" s="18">
        <f t="shared" si="3"/>
        <v>215</v>
      </c>
      <c r="AR34" s="19">
        <f t="shared" si="20"/>
        <v>26.875</v>
      </c>
    </row>
    <row r="35" spans="1:44" ht="18.75" customHeight="1" x14ac:dyDescent="0.3">
      <c r="A35" s="12">
        <v>29</v>
      </c>
      <c r="B35" s="13" t="s">
        <v>50</v>
      </c>
      <c r="C35" s="20">
        <v>17</v>
      </c>
      <c r="D35" s="14">
        <v>46</v>
      </c>
      <c r="E35" s="15">
        <f t="shared" si="0"/>
        <v>63</v>
      </c>
      <c r="F35" s="16" t="str">
        <f t="shared" si="4"/>
        <v>B</v>
      </c>
      <c r="G35" s="14">
        <v>7</v>
      </c>
      <c r="H35" s="14">
        <v>13</v>
      </c>
      <c r="I35" s="15">
        <f t="shared" si="22"/>
        <v>20</v>
      </c>
      <c r="J35" s="16" t="str">
        <f t="shared" si="5"/>
        <v>C</v>
      </c>
      <c r="K35" s="14">
        <v>18</v>
      </c>
      <c r="L35" s="14">
        <v>46</v>
      </c>
      <c r="M35" s="15">
        <f t="shared" si="6"/>
        <v>64</v>
      </c>
      <c r="N35" s="16" t="str">
        <f t="shared" si="7"/>
        <v>B</v>
      </c>
      <c r="O35" s="20">
        <v>9</v>
      </c>
      <c r="P35" s="14">
        <v>16</v>
      </c>
      <c r="Q35" s="15">
        <f t="shared" si="8"/>
        <v>25</v>
      </c>
      <c r="R35" s="16" t="str">
        <f t="shared" si="9"/>
        <v>C+</v>
      </c>
      <c r="S35" s="20">
        <v>8</v>
      </c>
      <c r="T35" s="20">
        <v>6</v>
      </c>
      <c r="U35" s="15">
        <f t="shared" si="1"/>
        <v>14</v>
      </c>
      <c r="V35" s="16" t="str">
        <f t="shared" si="10"/>
        <v>D</v>
      </c>
      <c r="W35" s="20">
        <v>16</v>
      </c>
      <c r="X35" s="20">
        <v>22</v>
      </c>
      <c r="Y35" s="15">
        <f t="shared" si="11"/>
        <v>38</v>
      </c>
      <c r="Z35" s="16" t="str">
        <f t="shared" si="12"/>
        <v>D+</v>
      </c>
      <c r="AA35" s="20">
        <v>11</v>
      </c>
      <c r="AB35" s="20">
        <v>26</v>
      </c>
      <c r="AC35" s="15">
        <f t="shared" si="13"/>
        <v>37</v>
      </c>
      <c r="AD35" s="16" t="str">
        <f t="shared" si="14"/>
        <v>D+</v>
      </c>
      <c r="AE35" s="20">
        <v>7</v>
      </c>
      <c r="AF35" s="20">
        <v>21</v>
      </c>
      <c r="AG35" s="15">
        <f t="shared" si="15"/>
        <v>28</v>
      </c>
      <c r="AH35" s="16" t="str">
        <f t="shared" si="16"/>
        <v>C+</v>
      </c>
      <c r="AI35" s="20">
        <v>46</v>
      </c>
      <c r="AJ35" s="20">
        <v>84</v>
      </c>
      <c r="AK35" s="17">
        <f t="shared" si="17"/>
        <v>130</v>
      </c>
      <c r="AL35" s="16" t="str">
        <f t="shared" si="18"/>
        <v>A</v>
      </c>
      <c r="AM35" s="20">
        <v>10</v>
      </c>
      <c r="AN35" s="20">
        <v>23</v>
      </c>
      <c r="AO35" s="15">
        <f t="shared" si="2"/>
        <v>33</v>
      </c>
      <c r="AP35" s="16" t="str">
        <f t="shared" si="19"/>
        <v>B</v>
      </c>
      <c r="AQ35" s="18">
        <f t="shared" si="3"/>
        <v>452</v>
      </c>
      <c r="AR35" s="19">
        <f t="shared" si="20"/>
        <v>56.499999999999993</v>
      </c>
    </row>
    <row r="36" spans="1:44" ht="18.75" customHeight="1" x14ac:dyDescent="0.3">
      <c r="A36" s="12">
        <v>30</v>
      </c>
      <c r="B36" s="13" t="s">
        <v>51</v>
      </c>
      <c r="C36" s="20">
        <v>16</v>
      </c>
      <c r="D36" s="14">
        <v>35</v>
      </c>
      <c r="E36" s="15">
        <f t="shared" si="0"/>
        <v>51</v>
      </c>
      <c r="F36" s="16" t="str">
        <f t="shared" si="4"/>
        <v>C+</v>
      </c>
      <c r="G36" s="14">
        <v>9</v>
      </c>
      <c r="H36" s="14">
        <v>25</v>
      </c>
      <c r="I36" s="15">
        <f t="shared" si="22"/>
        <v>34</v>
      </c>
      <c r="J36" s="16" t="str">
        <f t="shared" si="5"/>
        <v>B</v>
      </c>
      <c r="K36" s="14">
        <v>17</v>
      </c>
      <c r="L36" s="14">
        <v>25</v>
      </c>
      <c r="M36" s="15">
        <f t="shared" si="6"/>
        <v>42</v>
      </c>
      <c r="N36" s="16" t="str">
        <f t="shared" si="7"/>
        <v>C</v>
      </c>
      <c r="O36" s="20">
        <v>9</v>
      </c>
      <c r="P36" s="14">
        <v>18</v>
      </c>
      <c r="Q36" s="15">
        <f t="shared" si="8"/>
        <v>27</v>
      </c>
      <c r="R36" s="16" t="str">
        <f t="shared" si="9"/>
        <v>C+</v>
      </c>
      <c r="S36" s="20">
        <v>8</v>
      </c>
      <c r="T36" s="20">
        <v>14</v>
      </c>
      <c r="U36" s="15">
        <f t="shared" si="1"/>
        <v>22</v>
      </c>
      <c r="V36" s="16" t="str">
        <f t="shared" si="10"/>
        <v>C</v>
      </c>
      <c r="W36" s="20">
        <v>16</v>
      </c>
      <c r="X36" s="20">
        <v>15</v>
      </c>
      <c r="Y36" s="15">
        <f t="shared" si="11"/>
        <v>31</v>
      </c>
      <c r="Z36" s="16" t="str">
        <f t="shared" si="12"/>
        <v>D+</v>
      </c>
      <c r="AA36" s="20">
        <v>10</v>
      </c>
      <c r="AB36" s="20">
        <v>31</v>
      </c>
      <c r="AC36" s="15">
        <f t="shared" si="13"/>
        <v>41</v>
      </c>
      <c r="AD36" s="16" t="str">
        <f t="shared" si="14"/>
        <v>C</v>
      </c>
      <c r="AE36" s="20">
        <v>7</v>
      </c>
      <c r="AF36" s="20">
        <v>22</v>
      </c>
      <c r="AG36" s="15">
        <f t="shared" si="15"/>
        <v>29</v>
      </c>
      <c r="AH36" s="16" t="str">
        <f t="shared" si="16"/>
        <v>C+</v>
      </c>
      <c r="AI36" s="20">
        <v>47</v>
      </c>
      <c r="AJ36" s="20">
        <v>77</v>
      </c>
      <c r="AK36" s="17">
        <f t="shared" si="17"/>
        <v>124</v>
      </c>
      <c r="AL36" s="16" t="str">
        <f t="shared" si="18"/>
        <v>A</v>
      </c>
      <c r="AM36" s="20">
        <v>8</v>
      </c>
      <c r="AN36" s="20">
        <v>30</v>
      </c>
      <c r="AO36" s="15">
        <f t="shared" si="2"/>
        <v>38</v>
      </c>
      <c r="AP36" s="16" t="str">
        <f t="shared" si="19"/>
        <v>B+</v>
      </c>
      <c r="AQ36" s="18">
        <f t="shared" si="3"/>
        <v>439</v>
      </c>
      <c r="AR36" s="19">
        <f t="shared" si="20"/>
        <v>54.874999999999993</v>
      </c>
    </row>
    <row r="37" spans="1:44" ht="18.75" customHeight="1" x14ac:dyDescent="0.3">
      <c r="A37" s="12">
        <v>31</v>
      </c>
      <c r="B37" s="13" t="s">
        <v>52</v>
      </c>
      <c r="C37" s="20">
        <v>20</v>
      </c>
      <c r="D37" s="14">
        <v>70</v>
      </c>
      <c r="E37" s="15">
        <f t="shared" si="0"/>
        <v>90</v>
      </c>
      <c r="F37" s="16" t="str">
        <f t="shared" si="4"/>
        <v>A+</v>
      </c>
      <c r="G37" s="14">
        <v>10</v>
      </c>
      <c r="H37" s="14">
        <v>35</v>
      </c>
      <c r="I37" s="15">
        <f t="shared" si="22"/>
        <v>45</v>
      </c>
      <c r="J37" s="16" t="str">
        <f t="shared" si="5"/>
        <v>A+</v>
      </c>
      <c r="K37" s="14">
        <v>20</v>
      </c>
      <c r="L37" s="14">
        <v>78</v>
      </c>
      <c r="M37" s="15">
        <f t="shared" si="6"/>
        <v>98</v>
      </c>
      <c r="N37" s="16" t="str">
        <f t="shared" si="7"/>
        <v>A+</v>
      </c>
      <c r="O37" s="20">
        <v>10</v>
      </c>
      <c r="P37" s="14">
        <v>39</v>
      </c>
      <c r="Q37" s="15">
        <f t="shared" si="8"/>
        <v>49</v>
      </c>
      <c r="R37" s="16" t="str">
        <f t="shared" si="9"/>
        <v>A+</v>
      </c>
      <c r="S37" s="20">
        <v>10</v>
      </c>
      <c r="T37" s="20">
        <v>37</v>
      </c>
      <c r="U37" s="15">
        <f t="shared" si="1"/>
        <v>47</v>
      </c>
      <c r="V37" s="16" t="str">
        <f t="shared" si="10"/>
        <v>A+</v>
      </c>
      <c r="W37" s="20">
        <v>20</v>
      </c>
      <c r="X37" s="20">
        <v>73</v>
      </c>
      <c r="Y37" s="15">
        <f t="shared" si="11"/>
        <v>93</v>
      </c>
      <c r="Z37" s="16" t="str">
        <f t="shared" si="12"/>
        <v>A+</v>
      </c>
      <c r="AA37" s="20">
        <v>19</v>
      </c>
      <c r="AB37" s="20">
        <v>74</v>
      </c>
      <c r="AC37" s="15">
        <f t="shared" si="13"/>
        <v>93</v>
      </c>
      <c r="AD37" s="16" t="str">
        <f t="shared" si="14"/>
        <v>A+</v>
      </c>
      <c r="AE37" s="20">
        <v>9</v>
      </c>
      <c r="AF37" s="20">
        <v>40</v>
      </c>
      <c r="AG37" s="15">
        <f t="shared" si="15"/>
        <v>49</v>
      </c>
      <c r="AH37" s="16" t="str">
        <f t="shared" si="16"/>
        <v>A+</v>
      </c>
      <c r="AI37" s="20">
        <v>48</v>
      </c>
      <c r="AJ37" s="20">
        <v>94</v>
      </c>
      <c r="AK37" s="17">
        <f t="shared" si="17"/>
        <v>142</v>
      </c>
      <c r="AL37" s="16" t="str">
        <f t="shared" si="18"/>
        <v>A+</v>
      </c>
      <c r="AM37" s="20">
        <v>10</v>
      </c>
      <c r="AN37" s="20">
        <v>40</v>
      </c>
      <c r="AO37" s="15">
        <f t="shared" si="2"/>
        <v>50</v>
      </c>
      <c r="AP37" s="16" t="str">
        <f t="shared" si="19"/>
        <v>A+</v>
      </c>
      <c r="AQ37" s="18">
        <f t="shared" si="3"/>
        <v>756</v>
      </c>
      <c r="AR37" s="19">
        <f t="shared" si="20"/>
        <v>94.5</v>
      </c>
    </row>
    <row r="38" spans="1:44" ht="18.75" customHeight="1" x14ac:dyDescent="0.3">
      <c r="A38" s="12">
        <v>32</v>
      </c>
      <c r="B38" s="13" t="s">
        <v>53</v>
      </c>
      <c r="C38" s="20">
        <v>15</v>
      </c>
      <c r="D38" s="14">
        <v>18</v>
      </c>
      <c r="E38" s="15">
        <f t="shared" si="0"/>
        <v>33</v>
      </c>
      <c r="F38" s="16" t="str">
        <f t="shared" si="4"/>
        <v>D+</v>
      </c>
      <c r="G38" s="14">
        <v>6</v>
      </c>
      <c r="H38" s="14">
        <v>4</v>
      </c>
      <c r="I38" s="15">
        <f t="shared" si="22"/>
        <v>10</v>
      </c>
      <c r="J38" s="16" t="str">
        <f t="shared" si="5"/>
        <v>D</v>
      </c>
      <c r="K38" s="14">
        <v>14</v>
      </c>
      <c r="L38" s="14">
        <v>15</v>
      </c>
      <c r="M38" s="15">
        <f t="shared" si="6"/>
        <v>29</v>
      </c>
      <c r="N38" s="16" t="str">
        <f t="shared" si="7"/>
        <v>D</v>
      </c>
      <c r="O38" s="20">
        <v>8</v>
      </c>
      <c r="P38" s="14">
        <v>3</v>
      </c>
      <c r="Q38" s="15">
        <f t="shared" si="8"/>
        <v>11</v>
      </c>
      <c r="R38" s="16" t="str">
        <f t="shared" si="9"/>
        <v>D</v>
      </c>
      <c r="S38" s="20">
        <v>8</v>
      </c>
      <c r="T38" s="20">
        <v>2</v>
      </c>
      <c r="U38" s="15">
        <f t="shared" si="1"/>
        <v>10</v>
      </c>
      <c r="V38" s="16" t="str">
        <f t="shared" si="10"/>
        <v>D</v>
      </c>
      <c r="W38" s="20">
        <v>14</v>
      </c>
      <c r="X38" s="20">
        <v>5</v>
      </c>
      <c r="Y38" s="15">
        <f t="shared" si="11"/>
        <v>19</v>
      </c>
      <c r="Z38" s="16" t="str">
        <f t="shared" si="12"/>
        <v>E</v>
      </c>
      <c r="AA38" s="20">
        <v>8</v>
      </c>
      <c r="AB38" s="20">
        <v>17</v>
      </c>
      <c r="AC38" s="15">
        <f t="shared" si="13"/>
        <v>25</v>
      </c>
      <c r="AD38" s="16" t="str">
        <f t="shared" si="14"/>
        <v>D</v>
      </c>
      <c r="AE38" s="20">
        <v>4</v>
      </c>
      <c r="AF38" s="20">
        <v>7</v>
      </c>
      <c r="AG38" s="15">
        <f t="shared" si="15"/>
        <v>11</v>
      </c>
      <c r="AH38" s="16" t="str">
        <f t="shared" si="16"/>
        <v>D</v>
      </c>
      <c r="AI38" s="20">
        <v>40</v>
      </c>
      <c r="AJ38" s="20">
        <v>74</v>
      </c>
      <c r="AK38" s="17">
        <f t="shared" si="17"/>
        <v>114</v>
      </c>
      <c r="AL38" s="16" t="str">
        <f t="shared" si="18"/>
        <v>B+</v>
      </c>
      <c r="AM38" s="20">
        <v>9</v>
      </c>
      <c r="AN38" s="20">
        <v>13</v>
      </c>
      <c r="AO38" s="15">
        <f t="shared" si="2"/>
        <v>22</v>
      </c>
      <c r="AP38" s="16" t="str">
        <f t="shared" si="19"/>
        <v>C</v>
      </c>
      <c r="AQ38" s="18">
        <f t="shared" si="3"/>
        <v>284</v>
      </c>
      <c r="AR38" s="19">
        <f t="shared" si="20"/>
        <v>35.5</v>
      </c>
    </row>
    <row r="39" spans="1:44" ht="18.75" customHeight="1" x14ac:dyDescent="0.3">
      <c r="A39" s="12">
        <v>33</v>
      </c>
      <c r="B39" s="13" t="s">
        <v>54</v>
      </c>
      <c r="C39" s="20">
        <v>17</v>
      </c>
      <c r="D39" s="14">
        <v>41</v>
      </c>
      <c r="E39" s="15">
        <f t="shared" si="0"/>
        <v>58</v>
      </c>
      <c r="F39" s="16" t="str">
        <f t="shared" si="4"/>
        <v>C+</v>
      </c>
      <c r="G39" s="14">
        <v>9</v>
      </c>
      <c r="H39" s="14">
        <v>28</v>
      </c>
      <c r="I39" s="15">
        <f t="shared" si="22"/>
        <v>37</v>
      </c>
      <c r="J39" s="16" t="str">
        <f t="shared" si="5"/>
        <v>B+</v>
      </c>
      <c r="K39" s="14">
        <v>16</v>
      </c>
      <c r="L39" s="14">
        <v>30</v>
      </c>
      <c r="M39" s="15">
        <f t="shared" si="6"/>
        <v>46</v>
      </c>
      <c r="N39" s="16" t="str">
        <f t="shared" si="7"/>
        <v>C</v>
      </c>
      <c r="O39" s="20">
        <v>8</v>
      </c>
      <c r="P39" s="14">
        <v>6</v>
      </c>
      <c r="Q39" s="15">
        <f t="shared" si="8"/>
        <v>14</v>
      </c>
      <c r="R39" s="16" t="str">
        <f t="shared" si="9"/>
        <v>D</v>
      </c>
      <c r="S39" s="20">
        <v>8</v>
      </c>
      <c r="T39" s="20">
        <v>4</v>
      </c>
      <c r="U39" s="15">
        <f t="shared" si="1"/>
        <v>12</v>
      </c>
      <c r="V39" s="16" t="str">
        <f t="shared" si="10"/>
        <v>D</v>
      </c>
      <c r="W39" s="20">
        <v>16</v>
      </c>
      <c r="X39" s="20">
        <v>17</v>
      </c>
      <c r="Y39" s="15">
        <f t="shared" si="11"/>
        <v>33</v>
      </c>
      <c r="Z39" s="16" t="str">
        <f t="shared" si="12"/>
        <v>D+</v>
      </c>
      <c r="AA39" s="20">
        <v>10</v>
      </c>
      <c r="AB39" s="20">
        <v>28</v>
      </c>
      <c r="AC39" s="15">
        <f t="shared" si="13"/>
        <v>38</v>
      </c>
      <c r="AD39" s="16" t="str">
        <f t="shared" si="14"/>
        <v>D+</v>
      </c>
      <c r="AE39" s="20">
        <v>8</v>
      </c>
      <c r="AF39" s="20">
        <v>29</v>
      </c>
      <c r="AG39" s="15">
        <f t="shared" si="15"/>
        <v>37</v>
      </c>
      <c r="AH39" s="16" t="str">
        <f t="shared" si="16"/>
        <v>B+</v>
      </c>
      <c r="AI39" s="20">
        <v>25</v>
      </c>
      <c r="AJ39" s="20">
        <v>50</v>
      </c>
      <c r="AK39" s="17">
        <f t="shared" si="17"/>
        <v>75</v>
      </c>
      <c r="AL39" s="16" t="str">
        <f t="shared" si="18"/>
        <v>C+</v>
      </c>
      <c r="AM39" s="20">
        <v>5</v>
      </c>
      <c r="AN39" s="20">
        <v>22</v>
      </c>
      <c r="AO39" s="15">
        <f t="shared" si="2"/>
        <v>27</v>
      </c>
      <c r="AP39" s="16" t="str">
        <f t="shared" si="19"/>
        <v>C+</v>
      </c>
      <c r="AQ39" s="18">
        <f t="shared" si="3"/>
        <v>377</v>
      </c>
      <c r="AR39" s="19">
        <f t="shared" si="20"/>
        <v>47.125</v>
      </c>
    </row>
    <row r="40" spans="1:44" ht="18.75" customHeight="1" x14ac:dyDescent="0.3">
      <c r="A40" s="12">
        <v>34</v>
      </c>
      <c r="B40" s="13" t="s">
        <v>55</v>
      </c>
      <c r="C40" s="20">
        <v>15</v>
      </c>
      <c r="D40" s="14">
        <v>19</v>
      </c>
      <c r="E40" s="15">
        <f t="shared" si="0"/>
        <v>34</v>
      </c>
      <c r="F40" s="16" t="str">
        <f t="shared" si="4"/>
        <v>D+</v>
      </c>
      <c r="G40" s="14">
        <v>6</v>
      </c>
      <c r="H40" s="14">
        <v>7</v>
      </c>
      <c r="I40" s="15">
        <f t="shared" si="22"/>
        <v>13</v>
      </c>
      <c r="J40" s="16" t="str">
        <f t="shared" si="5"/>
        <v>D</v>
      </c>
      <c r="K40" s="14">
        <v>14</v>
      </c>
      <c r="L40" s="14">
        <v>4</v>
      </c>
      <c r="M40" s="15">
        <f t="shared" si="6"/>
        <v>18</v>
      </c>
      <c r="N40" s="16" t="str">
        <f t="shared" si="7"/>
        <v>E</v>
      </c>
      <c r="O40" s="20">
        <v>8</v>
      </c>
      <c r="P40" s="14">
        <v>5</v>
      </c>
      <c r="Q40" s="15">
        <f t="shared" si="8"/>
        <v>13</v>
      </c>
      <c r="R40" s="16" t="str">
        <f t="shared" si="9"/>
        <v>D</v>
      </c>
      <c r="S40" s="20">
        <v>8</v>
      </c>
      <c r="T40" s="20">
        <v>2</v>
      </c>
      <c r="U40" s="15">
        <f t="shared" si="1"/>
        <v>10</v>
      </c>
      <c r="V40" s="16" t="str">
        <f t="shared" si="10"/>
        <v>D</v>
      </c>
      <c r="W40" s="20">
        <v>15</v>
      </c>
      <c r="X40" s="20">
        <v>15</v>
      </c>
      <c r="Y40" s="15">
        <f t="shared" si="11"/>
        <v>30</v>
      </c>
      <c r="Z40" s="16" t="str">
        <f t="shared" si="12"/>
        <v>D+</v>
      </c>
      <c r="AA40" s="20">
        <v>10</v>
      </c>
      <c r="AB40" s="20">
        <v>24</v>
      </c>
      <c r="AC40" s="15">
        <f t="shared" si="13"/>
        <v>34</v>
      </c>
      <c r="AD40" s="16" t="str">
        <f t="shared" si="14"/>
        <v>D+</v>
      </c>
      <c r="AE40" s="20">
        <v>4</v>
      </c>
      <c r="AF40" s="20">
        <v>9</v>
      </c>
      <c r="AG40" s="15">
        <f t="shared" si="15"/>
        <v>13</v>
      </c>
      <c r="AH40" s="16" t="str">
        <f t="shared" si="16"/>
        <v>D</v>
      </c>
      <c r="AI40" s="20">
        <v>41</v>
      </c>
      <c r="AJ40" s="20">
        <v>78</v>
      </c>
      <c r="AK40" s="17">
        <f t="shared" si="17"/>
        <v>119</v>
      </c>
      <c r="AL40" s="16" t="str">
        <f t="shared" si="18"/>
        <v>B+</v>
      </c>
      <c r="AM40" s="20">
        <v>9</v>
      </c>
      <c r="AN40" s="20">
        <v>13</v>
      </c>
      <c r="AO40" s="15">
        <f t="shared" si="2"/>
        <v>22</v>
      </c>
      <c r="AP40" s="16" t="str">
        <f t="shared" si="19"/>
        <v>C</v>
      </c>
      <c r="AQ40" s="18">
        <f t="shared" si="3"/>
        <v>306</v>
      </c>
      <c r="AR40" s="19">
        <f t="shared" si="20"/>
        <v>38.25</v>
      </c>
    </row>
    <row r="41" spans="1:44" ht="18.75" customHeight="1" x14ac:dyDescent="0.3">
      <c r="A41" s="12">
        <v>35</v>
      </c>
      <c r="B41" s="13" t="s">
        <v>56</v>
      </c>
      <c r="C41" s="20">
        <v>15</v>
      </c>
      <c r="D41" s="14">
        <v>18</v>
      </c>
      <c r="E41" s="15">
        <f t="shared" si="0"/>
        <v>33</v>
      </c>
      <c r="F41" s="16" t="str">
        <f t="shared" si="4"/>
        <v>D+</v>
      </c>
      <c r="G41" s="14">
        <v>7</v>
      </c>
      <c r="H41" s="14">
        <v>13</v>
      </c>
      <c r="I41" s="15">
        <f t="shared" si="22"/>
        <v>20</v>
      </c>
      <c r="J41" s="16" t="str">
        <f t="shared" si="5"/>
        <v>C</v>
      </c>
      <c r="K41" s="14">
        <v>15</v>
      </c>
      <c r="L41" s="14">
        <v>12</v>
      </c>
      <c r="M41" s="15">
        <f t="shared" si="6"/>
        <v>27</v>
      </c>
      <c r="N41" s="16" t="str">
        <f t="shared" si="7"/>
        <v>D</v>
      </c>
      <c r="O41" s="20">
        <v>8</v>
      </c>
      <c r="P41" s="14">
        <v>5</v>
      </c>
      <c r="Q41" s="15">
        <f t="shared" si="8"/>
        <v>13</v>
      </c>
      <c r="R41" s="16" t="str">
        <f t="shared" si="9"/>
        <v>D</v>
      </c>
      <c r="S41" s="20">
        <v>8</v>
      </c>
      <c r="T41" s="20">
        <v>2</v>
      </c>
      <c r="U41" s="15">
        <f t="shared" si="1"/>
        <v>10</v>
      </c>
      <c r="V41" s="16" t="str">
        <f t="shared" si="10"/>
        <v>D</v>
      </c>
      <c r="W41" s="20">
        <v>15</v>
      </c>
      <c r="X41" s="20">
        <v>15</v>
      </c>
      <c r="Y41" s="15">
        <f t="shared" si="11"/>
        <v>30</v>
      </c>
      <c r="Z41" s="16" t="str">
        <f t="shared" si="12"/>
        <v>D+</v>
      </c>
      <c r="AA41" s="20">
        <v>7</v>
      </c>
      <c r="AB41" s="20">
        <v>18</v>
      </c>
      <c r="AC41" s="15">
        <f t="shared" si="13"/>
        <v>25</v>
      </c>
      <c r="AD41" s="16" t="str">
        <f t="shared" si="14"/>
        <v>D</v>
      </c>
      <c r="AE41" s="20">
        <v>4</v>
      </c>
      <c r="AF41" s="20">
        <v>10</v>
      </c>
      <c r="AG41" s="15">
        <f t="shared" si="15"/>
        <v>14</v>
      </c>
      <c r="AH41" s="16" t="str">
        <f t="shared" si="16"/>
        <v>D</v>
      </c>
      <c r="AI41" s="20">
        <v>46</v>
      </c>
      <c r="AJ41" s="20">
        <v>75</v>
      </c>
      <c r="AK41" s="17">
        <f t="shared" si="17"/>
        <v>121</v>
      </c>
      <c r="AL41" s="16" t="str">
        <f t="shared" si="18"/>
        <v>A</v>
      </c>
      <c r="AM41" s="20">
        <v>7</v>
      </c>
      <c r="AN41" s="20">
        <v>13</v>
      </c>
      <c r="AO41" s="15">
        <f t="shared" si="2"/>
        <v>20</v>
      </c>
      <c r="AP41" s="16" t="str">
        <f t="shared" si="19"/>
        <v>C</v>
      </c>
      <c r="AQ41" s="18">
        <f t="shared" si="3"/>
        <v>313</v>
      </c>
      <c r="AR41" s="19">
        <f t="shared" si="20"/>
        <v>39.125</v>
      </c>
    </row>
    <row r="42" spans="1:44" ht="18.75" customHeight="1" x14ac:dyDescent="0.25"/>
    <row r="43" spans="1:44" ht="18.75" customHeight="1" x14ac:dyDescent="0.25"/>
    <row r="44" spans="1:44" ht="18.75" customHeight="1" x14ac:dyDescent="0.25"/>
    <row r="45" spans="1:44" ht="18.75" customHeight="1" x14ac:dyDescent="0.25"/>
    <row r="46" spans="1:44" ht="18.75" customHeight="1" x14ac:dyDescent="0.25"/>
    <row r="47" spans="1:44" ht="18.75" customHeight="1" x14ac:dyDescent="0.25"/>
    <row r="48" spans="1:44" ht="18.75" customHeight="1" x14ac:dyDescent="0.25"/>
    <row r="49" spans="1:44" ht="15.75" customHeight="1" x14ac:dyDescent="0.3">
      <c r="A49" s="21"/>
      <c r="B49" s="22"/>
      <c r="C49" s="22"/>
      <c r="D49" s="22"/>
      <c r="E49" s="22"/>
      <c r="F49" s="21"/>
      <c r="G49" s="22"/>
      <c r="H49" s="22"/>
      <c r="I49" s="22"/>
      <c r="J49" s="22"/>
      <c r="K49" s="21"/>
      <c r="L49" s="21"/>
      <c r="M49" s="21"/>
      <c r="N49" s="21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3"/>
      <c r="AL49" s="21"/>
      <c r="AM49" s="21"/>
      <c r="AN49" s="21"/>
      <c r="AO49" s="21"/>
      <c r="AP49" s="21"/>
      <c r="AQ49" s="21"/>
      <c r="AR49" s="24"/>
    </row>
    <row r="50" spans="1:44" ht="15.75" customHeight="1" x14ac:dyDescent="0.3">
      <c r="A50" s="21"/>
      <c r="B50" s="22"/>
      <c r="C50" s="22"/>
      <c r="D50" s="22"/>
      <c r="E50" s="22"/>
      <c r="F50" s="21"/>
      <c r="G50" s="22"/>
      <c r="H50" s="22"/>
      <c r="I50" s="22"/>
      <c r="J50" s="22"/>
      <c r="K50" s="21"/>
      <c r="L50" s="21"/>
      <c r="M50" s="21"/>
      <c r="N50" s="21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3"/>
      <c r="AL50" s="21"/>
      <c r="AM50" s="21"/>
      <c r="AN50" s="21"/>
      <c r="AO50" s="21"/>
      <c r="AP50" s="21"/>
      <c r="AQ50" s="21"/>
      <c r="AR50" s="24"/>
    </row>
    <row r="51" spans="1:44" ht="15.75" customHeight="1" x14ac:dyDescent="0.3">
      <c r="A51" s="21"/>
      <c r="B51" s="22"/>
      <c r="C51" s="22"/>
      <c r="D51" s="22"/>
      <c r="E51" s="22"/>
      <c r="F51" s="21"/>
      <c r="G51" s="22"/>
      <c r="H51" s="22"/>
      <c r="I51" s="22"/>
      <c r="J51" s="22"/>
      <c r="K51" s="21"/>
      <c r="L51" s="21"/>
      <c r="M51" s="21"/>
      <c r="N51" s="21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3"/>
      <c r="AL51" s="21"/>
      <c r="AM51" s="21"/>
      <c r="AN51" s="21"/>
      <c r="AO51" s="21"/>
      <c r="AP51" s="21"/>
      <c r="AQ51" s="21"/>
      <c r="AR51" s="24"/>
    </row>
    <row r="52" spans="1:44" ht="15.75" customHeight="1" x14ac:dyDescent="0.3">
      <c r="A52" s="21"/>
      <c r="B52" s="22"/>
      <c r="C52" s="22"/>
      <c r="D52" s="22"/>
      <c r="E52" s="22"/>
      <c r="F52" s="21"/>
      <c r="G52" s="22"/>
      <c r="H52" s="22"/>
      <c r="I52" s="22"/>
      <c r="J52" s="22"/>
      <c r="K52" s="21"/>
      <c r="L52" s="21"/>
      <c r="M52" s="21"/>
      <c r="N52" s="21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3"/>
      <c r="AL52" s="21"/>
      <c r="AM52" s="21"/>
      <c r="AN52" s="21"/>
      <c r="AO52" s="21"/>
      <c r="AP52" s="21"/>
      <c r="AQ52" s="21"/>
      <c r="AR52" s="24"/>
    </row>
    <row r="53" spans="1:44" ht="15.75" customHeight="1" x14ac:dyDescent="0.3">
      <c r="A53" s="21"/>
      <c r="B53" s="22"/>
      <c r="C53" s="22"/>
      <c r="D53" s="22"/>
      <c r="E53" s="22"/>
      <c r="F53" s="21"/>
      <c r="G53" s="22"/>
      <c r="H53" s="22"/>
      <c r="I53" s="22"/>
      <c r="J53" s="22"/>
      <c r="K53" s="21"/>
      <c r="L53" s="21"/>
      <c r="M53" s="21"/>
      <c r="N53" s="21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3"/>
      <c r="AL53" s="21"/>
      <c r="AM53" s="21"/>
      <c r="AN53" s="21"/>
      <c r="AO53" s="21"/>
      <c r="AP53" s="21"/>
      <c r="AQ53" s="21"/>
      <c r="AR53" s="24"/>
    </row>
    <row r="54" spans="1:44" ht="15.75" customHeight="1" x14ac:dyDescent="0.3">
      <c r="A54" s="21"/>
      <c r="B54" s="22"/>
      <c r="C54" s="22"/>
      <c r="D54" s="22"/>
      <c r="E54" s="22"/>
      <c r="F54" s="21"/>
      <c r="G54" s="22"/>
      <c r="H54" s="22"/>
      <c r="I54" s="22"/>
      <c r="J54" s="22"/>
      <c r="K54" s="21"/>
      <c r="L54" s="21"/>
      <c r="M54" s="21"/>
      <c r="N54" s="21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3"/>
      <c r="AL54" s="21"/>
      <c r="AM54" s="21"/>
      <c r="AN54" s="21"/>
      <c r="AO54" s="21"/>
      <c r="AP54" s="21"/>
      <c r="AQ54" s="21"/>
      <c r="AR54" s="24"/>
    </row>
    <row r="55" spans="1:44" ht="15.75" customHeight="1" x14ac:dyDescent="0.3">
      <c r="A55" s="21"/>
      <c r="B55" s="22"/>
      <c r="C55" s="22"/>
      <c r="D55" s="22"/>
      <c r="E55" s="22"/>
      <c r="F55" s="21"/>
      <c r="G55" s="22"/>
      <c r="H55" s="22"/>
      <c r="I55" s="22"/>
      <c r="J55" s="22"/>
      <c r="K55" s="21"/>
      <c r="L55" s="21"/>
      <c r="M55" s="21"/>
      <c r="N55" s="21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3"/>
      <c r="AL55" s="21"/>
      <c r="AM55" s="21"/>
      <c r="AN55" s="21"/>
      <c r="AO55" s="21"/>
      <c r="AP55" s="21"/>
      <c r="AQ55" s="21"/>
      <c r="AR55" s="24"/>
    </row>
    <row r="56" spans="1:44" ht="15.75" customHeight="1" x14ac:dyDescent="0.3">
      <c r="A56" s="21"/>
      <c r="B56" s="22"/>
      <c r="C56" s="22"/>
      <c r="D56" s="22"/>
      <c r="E56" s="22"/>
      <c r="F56" s="21"/>
      <c r="G56" s="22"/>
      <c r="H56" s="22"/>
      <c r="I56" s="22"/>
      <c r="J56" s="22"/>
      <c r="K56" s="21"/>
      <c r="L56" s="21"/>
      <c r="M56" s="21"/>
      <c r="N56" s="21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3"/>
      <c r="AL56" s="21"/>
      <c r="AM56" s="21"/>
      <c r="AN56" s="21"/>
      <c r="AO56" s="21"/>
      <c r="AP56" s="21"/>
      <c r="AQ56" s="21"/>
      <c r="AR56" s="24"/>
    </row>
    <row r="57" spans="1:44" ht="15.75" customHeight="1" x14ac:dyDescent="0.3">
      <c r="A57" s="21"/>
      <c r="B57" s="22"/>
      <c r="C57" s="22"/>
      <c r="D57" s="22"/>
      <c r="E57" s="22"/>
      <c r="F57" s="21"/>
      <c r="G57" s="22"/>
      <c r="H57" s="22"/>
      <c r="I57" s="22"/>
      <c r="J57" s="22"/>
      <c r="K57" s="21"/>
      <c r="L57" s="21"/>
      <c r="M57" s="21"/>
      <c r="N57" s="21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3"/>
      <c r="AL57" s="21"/>
      <c r="AM57" s="21"/>
      <c r="AN57" s="21"/>
      <c r="AO57" s="21"/>
      <c r="AP57" s="21"/>
      <c r="AQ57" s="21"/>
      <c r="AR57" s="24"/>
    </row>
    <row r="58" spans="1:44" ht="15.75" customHeight="1" x14ac:dyDescent="0.3">
      <c r="A58" s="21"/>
      <c r="B58" s="22"/>
      <c r="C58" s="22"/>
      <c r="D58" s="22"/>
      <c r="E58" s="22"/>
      <c r="F58" s="21"/>
      <c r="G58" s="22"/>
      <c r="H58" s="22"/>
      <c r="I58" s="22"/>
      <c r="J58" s="22"/>
      <c r="K58" s="21"/>
      <c r="L58" s="21"/>
      <c r="M58" s="21"/>
      <c r="N58" s="21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3"/>
      <c r="AL58" s="21"/>
      <c r="AM58" s="21"/>
      <c r="AN58" s="21"/>
      <c r="AO58" s="21"/>
      <c r="AP58" s="21"/>
      <c r="AQ58" s="21"/>
      <c r="AR58" s="24"/>
    </row>
    <row r="59" spans="1:44" ht="15.75" customHeight="1" x14ac:dyDescent="0.3">
      <c r="A59" s="21"/>
      <c r="B59" s="22"/>
      <c r="C59" s="22"/>
      <c r="D59" s="22"/>
      <c r="E59" s="22"/>
      <c r="F59" s="21"/>
      <c r="G59" s="22"/>
      <c r="H59" s="22"/>
      <c r="I59" s="22"/>
      <c r="J59" s="22"/>
      <c r="K59" s="21"/>
      <c r="L59" s="21"/>
      <c r="M59" s="21"/>
      <c r="N59" s="21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3"/>
      <c r="AL59" s="21"/>
      <c r="AM59" s="21"/>
      <c r="AN59" s="21"/>
      <c r="AO59" s="21"/>
      <c r="AP59" s="21"/>
      <c r="AQ59" s="21"/>
      <c r="AR59" s="24"/>
    </row>
    <row r="60" spans="1:44" ht="15.75" customHeight="1" x14ac:dyDescent="0.3">
      <c r="A60" s="21"/>
      <c r="B60" s="22"/>
      <c r="C60" s="22"/>
      <c r="D60" s="22"/>
      <c r="E60" s="22"/>
      <c r="F60" s="21"/>
      <c r="G60" s="22"/>
      <c r="H60" s="22"/>
      <c r="I60" s="22"/>
      <c r="J60" s="22"/>
      <c r="K60" s="21"/>
      <c r="L60" s="21"/>
      <c r="M60" s="21"/>
      <c r="N60" s="21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3"/>
      <c r="AL60" s="21"/>
      <c r="AM60" s="21"/>
      <c r="AN60" s="21"/>
      <c r="AO60" s="21"/>
      <c r="AP60" s="21"/>
      <c r="AQ60" s="21"/>
      <c r="AR60" s="24"/>
    </row>
    <row r="61" spans="1:44" ht="15.75" customHeight="1" x14ac:dyDescent="0.3">
      <c r="A61" s="21"/>
      <c r="B61" s="22"/>
      <c r="C61" s="22"/>
      <c r="D61" s="22"/>
      <c r="E61" s="22"/>
      <c r="F61" s="21"/>
      <c r="G61" s="22"/>
      <c r="H61" s="22"/>
      <c r="I61" s="22"/>
      <c r="J61" s="22"/>
      <c r="K61" s="21"/>
      <c r="L61" s="21"/>
      <c r="M61" s="21"/>
      <c r="N61" s="21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3"/>
      <c r="AL61" s="21"/>
      <c r="AM61" s="21"/>
      <c r="AN61" s="21"/>
      <c r="AO61" s="21"/>
      <c r="AP61" s="21"/>
      <c r="AQ61" s="21"/>
      <c r="AR61" s="24"/>
    </row>
    <row r="62" spans="1:44" ht="15.75" customHeight="1" x14ac:dyDescent="0.3">
      <c r="A62" s="21"/>
      <c r="B62" s="22"/>
      <c r="C62" s="22"/>
      <c r="D62" s="22"/>
      <c r="E62" s="22"/>
      <c r="F62" s="21"/>
      <c r="G62" s="22"/>
      <c r="H62" s="22"/>
      <c r="I62" s="22"/>
      <c r="J62" s="22"/>
      <c r="K62" s="21"/>
      <c r="L62" s="21"/>
      <c r="M62" s="21"/>
      <c r="N62" s="21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3"/>
      <c r="AL62" s="21"/>
      <c r="AM62" s="21"/>
      <c r="AN62" s="21"/>
      <c r="AO62" s="21"/>
      <c r="AP62" s="21"/>
      <c r="AQ62" s="21"/>
      <c r="AR62" s="24"/>
    </row>
    <row r="63" spans="1:44" ht="15.75" customHeight="1" x14ac:dyDescent="0.3">
      <c r="A63" s="21"/>
      <c r="B63" s="22"/>
      <c r="C63" s="22"/>
      <c r="D63" s="22"/>
      <c r="E63" s="22"/>
      <c r="F63" s="21"/>
      <c r="G63" s="22"/>
      <c r="H63" s="22"/>
      <c r="I63" s="22"/>
      <c r="J63" s="22"/>
      <c r="K63" s="21"/>
      <c r="L63" s="21"/>
      <c r="M63" s="21"/>
      <c r="N63" s="21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3"/>
      <c r="AL63" s="21"/>
      <c r="AM63" s="21"/>
      <c r="AN63" s="21"/>
      <c r="AO63" s="21"/>
      <c r="AP63" s="21"/>
      <c r="AQ63" s="21"/>
      <c r="AR63" s="24"/>
    </row>
    <row r="64" spans="1:44" ht="15.75" customHeight="1" x14ac:dyDescent="0.3">
      <c r="A64" s="21"/>
      <c r="B64" s="22"/>
      <c r="C64" s="22"/>
      <c r="D64" s="22"/>
      <c r="E64" s="22"/>
      <c r="F64" s="21"/>
      <c r="G64" s="22"/>
      <c r="H64" s="22"/>
      <c r="I64" s="22"/>
      <c r="J64" s="22"/>
      <c r="K64" s="21"/>
      <c r="L64" s="21"/>
      <c r="M64" s="21"/>
      <c r="N64" s="21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3"/>
      <c r="AL64" s="21"/>
      <c r="AM64" s="21"/>
      <c r="AN64" s="21"/>
      <c r="AO64" s="21"/>
      <c r="AP64" s="21"/>
      <c r="AQ64" s="21"/>
      <c r="AR64" s="24"/>
    </row>
    <row r="65" spans="1:44" ht="15.75" customHeight="1" x14ac:dyDescent="0.3">
      <c r="A65" s="21"/>
      <c r="B65" s="22"/>
      <c r="C65" s="22"/>
      <c r="D65" s="22"/>
      <c r="E65" s="22"/>
      <c r="F65" s="21"/>
      <c r="G65" s="22"/>
      <c r="H65" s="22"/>
      <c r="I65" s="22"/>
      <c r="J65" s="22"/>
      <c r="K65" s="21"/>
      <c r="L65" s="21"/>
      <c r="M65" s="21"/>
      <c r="N65" s="21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3"/>
      <c r="AL65" s="21"/>
      <c r="AM65" s="21"/>
      <c r="AN65" s="21"/>
      <c r="AO65" s="21"/>
      <c r="AP65" s="21"/>
      <c r="AQ65" s="21"/>
      <c r="AR65" s="24"/>
    </row>
    <row r="66" spans="1:44" ht="15.75" customHeight="1" x14ac:dyDescent="0.3">
      <c r="A66" s="21"/>
      <c r="B66" s="22"/>
      <c r="C66" s="22"/>
      <c r="D66" s="22"/>
      <c r="E66" s="22"/>
      <c r="F66" s="21"/>
      <c r="G66" s="22"/>
      <c r="H66" s="22"/>
      <c r="I66" s="22"/>
      <c r="J66" s="22"/>
      <c r="K66" s="21"/>
      <c r="L66" s="21"/>
      <c r="M66" s="21"/>
      <c r="N66" s="21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3"/>
      <c r="AL66" s="21"/>
      <c r="AM66" s="21"/>
      <c r="AN66" s="21"/>
      <c r="AO66" s="21"/>
      <c r="AP66" s="21"/>
      <c r="AQ66" s="21"/>
      <c r="AR66" s="24"/>
    </row>
    <row r="67" spans="1:44" ht="15.75" customHeight="1" x14ac:dyDescent="0.3">
      <c r="A67" s="21"/>
      <c r="B67" s="22"/>
      <c r="C67" s="22"/>
      <c r="D67" s="22"/>
      <c r="E67" s="22"/>
      <c r="F67" s="21"/>
      <c r="G67" s="22"/>
      <c r="H67" s="22"/>
      <c r="I67" s="22"/>
      <c r="J67" s="22"/>
      <c r="K67" s="21"/>
      <c r="L67" s="21"/>
      <c r="M67" s="21"/>
      <c r="N67" s="21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3"/>
      <c r="AL67" s="21"/>
      <c r="AM67" s="21"/>
      <c r="AN67" s="21"/>
      <c r="AO67" s="21"/>
      <c r="AP67" s="21"/>
      <c r="AQ67" s="21"/>
      <c r="AR67" s="24"/>
    </row>
    <row r="68" spans="1:44" ht="15.75" customHeight="1" x14ac:dyDescent="0.3">
      <c r="A68" s="21"/>
      <c r="B68" s="22"/>
      <c r="C68" s="22"/>
      <c r="D68" s="22"/>
      <c r="E68" s="22"/>
      <c r="F68" s="21"/>
      <c r="G68" s="22"/>
      <c r="H68" s="22"/>
      <c r="I68" s="22"/>
      <c r="J68" s="22"/>
      <c r="K68" s="21"/>
      <c r="L68" s="21"/>
      <c r="M68" s="21"/>
      <c r="N68" s="21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3"/>
      <c r="AL68" s="21"/>
      <c r="AM68" s="21"/>
      <c r="AN68" s="21"/>
      <c r="AO68" s="21"/>
      <c r="AP68" s="21"/>
      <c r="AQ68" s="21"/>
      <c r="AR68" s="24"/>
    </row>
    <row r="69" spans="1:44" ht="15.75" customHeight="1" x14ac:dyDescent="0.3">
      <c r="A69" s="21"/>
      <c r="B69" s="22"/>
      <c r="C69" s="22"/>
      <c r="D69" s="22"/>
      <c r="E69" s="22"/>
      <c r="F69" s="21"/>
      <c r="G69" s="22"/>
      <c r="H69" s="22"/>
      <c r="I69" s="22"/>
      <c r="J69" s="22"/>
      <c r="K69" s="21"/>
      <c r="L69" s="21"/>
      <c r="M69" s="21"/>
      <c r="N69" s="21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3"/>
      <c r="AL69" s="21"/>
      <c r="AM69" s="21"/>
      <c r="AN69" s="21"/>
      <c r="AO69" s="21"/>
      <c r="AP69" s="21"/>
      <c r="AQ69" s="21"/>
      <c r="AR69" s="24"/>
    </row>
    <row r="70" spans="1:44" ht="15.75" customHeight="1" x14ac:dyDescent="0.3">
      <c r="A70" s="21"/>
      <c r="B70" s="22"/>
      <c r="C70" s="22"/>
      <c r="D70" s="22"/>
      <c r="E70" s="22"/>
      <c r="F70" s="21"/>
      <c r="G70" s="22"/>
      <c r="H70" s="22"/>
      <c r="I70" s="22"/>
      <c r="J70" s="22"/>
      <c r="K70" s="21"/>
      <c r="L70" s="21"/>
      <c r="M70" s="21"/>
      <c r="N70" s="21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3"/>
      <c r="AL70" s="21"/>
      <c r="AM70" s="21"/>
      <c r="AN70" s="21"/>
      <c r="AO70" s="21"/>
      <c r="AP70" s="21"/>
      <c r="AQ70" s="21"/>
      <c r="AR70" s="24"/>
    </row>
    <row r="71" spans="1:44" ht="15.75" customHeight="1" x14ac:dyDescent="0.3">
      <c r="A71" s="21"/>
      <c r="B71" s="22"/>
      <c r="C71" s="22"/>
      <c r="D71" s="22"/>
      <c r="E71" s="22"/>
      <c r="F71" s="21"/>
      <c r="G71" s="22"/>
      <c r="H71" s="22"/>
      <c r="I71" s="22"/>
      <c r="J71" s="22"/>
      <c r="K71" s="21"/>
      <c r="L71" s="21"/>
      <c r="M71" s="21"/>
      <c r="N71" s="21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3"/>
      <c r="AL71" s="21"/>
      <c r="AM71" s="21"/>
      <c r="AN71" s="21"/>
      <c r="AO71" s="21"/>
      <c r="AP71" s="21"/>
      <c r="AQ71" s="21"/>
      <c r="AR71" s="24"/>
    </row>
    <row r="72" spans="1:44" ht="15.75" customHeight="1" x14ac:dyDescent="0.3">
      <c r="A72" s="21"/>
      <c r="B72" s="22"/>
      <c r="C72" s="22"/>
      <c r="D72" s="22"/>
      <c r="E72" s="22"/>
      <c r="F72" s="21"/>
      <c r="G72" s="22"/>
      <c r="H72" s="22"/>
      <c r="I72" s="22"/>
      <c r="J72" s="22"/>
      <c r="K72" s="21"/>
      <c r="L72" s="21"/>
      <c r="M72" s="21"/>
      <c r="N72" s="21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3"/>
      <c r="AL72" s="21"/>
      <c r="AM72" s="21"/>
      <c r="AN72" s="21"/>
      <c r="AO72" s="21"/>
      <c r="AP72" s="21"/>
      <c r="AQ72" s="21"/>
      <c r="AR72" s="24"/>
    </row>
    <row r="73" spans="1:44" ht="15.75" customHeight="1" x14ac:dyDescent="0.3">
      <c r="A73" s="21"/>
      <c r="B73" s="22"/>
      <c r="C73" s="22"/>
      <c r="D73" s="22"/>
      <c r="E73" s="22"/>
      <c r="F73" s="21"/>
      <c r="G73" s="22"/>
      <c r="H73" s="22"/>
      <c r="I73" s="22"/>
      <c r="J73" s="22"/>
      <c r="K73" s="21"/>
      <c r="L73" s="21"/>
      <c r="M73" s="21"/>
      <c r="N73" s="21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3"/>
      <c r="AL73" s="21"/>
      <c r="AM73" s="21"/>
      <c r="AN73" s="21"/>
      <c r="AO73" s="21"/>
      <c r="AP73" s="21"/>
      <c r="AQ73" s="21"/>
      <c r="AR73" s="24"/>
    </row>
    <row r="74" spans="1:44" ht="15.75" customHeight="1" x14ac:dyDescent="0.3">
      <c r="A74" s="21"/>
      <c r="B74" s="22"/>
      <c r="C74" s="22"/>
      <c r="D74" s="22"/>
      <c r="E74" s="22"/>
      <c r="F74" s="21"/>
      <c r="G74" s="22"/>
      <c r="H74" s="22"/>
      <c r="I74" s="22"/>
      <c r="J74" s="22"/>
      <c r="K74" s="21"/>
      <c r="L74" s="21"/>
      <c r="M74" s="21"/>
      <c r="N74" s="21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3"/>
      <c r="AL74" s="21"/>
      <c r="AM74" s="21"/>
      <c r="AN74" s="21"/>
      <c r="AO74" s="21"/>
      <c r="AP74" s="21"/>
      <c r="AQ74" s="21"/>
      <c r="AR74" s="24"/>
    </row>
    <row r="75" spans="1:44" ht="15.75" customHeight="1" x14ac:dyDescent="0.3">
      <c r="A75" s="21"/>
      <c r="B75" s="22"/>
      <c r="C75" s="22"/>
      <c r="D75" s="22"/>
      <c r="E75" s="22"/>
      <c r="F75" s="21"/>
      <c r="G75" s="22"/>
      <c r="H75" s="22"/>
      <c r="I75" s="22"/>
      <c r="J75" s="22"/>
      <c r="K75" s="21"/>
      <c r="L75" s="21"/>
      <c r="M75" s="21"/>
      <c r="N75" s="21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3"/>
      <c r="AL75" s="21"/>
      <c r="AM75" s="21"/>
      <c r="AN75" s="21"/>
      <c r="AO75" s="21"/>
      <c r="AP75" s="21"/>
      <c r="AQ75" s="21"/>
      <c r="AR75" s="24"/>
    </row>
    <row r="76" spans="1:44" ht="15.75" customHeight="1" x14ac:dyDescent="0.3">
      <c r="A76" s="21"/>
      <c r="B76" s="22"/>
      <c r="C76" s="22"/>
      <c r="D76" s="22"/>
      <c r="E76" s="22"/>
      <c r="F76" s="21"/>
      <c r="G76" s="22"/>
      <c r="H76" s="22"/>
      <c r="I76" s="22"/>
      <c r="J76" s="22"/>
      <c r="K76" s="21"/>
      <c r="L76" s="21"/>
      <c r="M76" s="21"/>
      <c r="N76" s="21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3"/>
      <c r="AL76" s="21"/>
      <c r="AM76" s="21"/>
      <c r="AN76" s="21"/>
      <c r="AO76" s="21"/>
      <c r="AP76" s="21"/>
      <c r="AQ76" s="21"/>
      <c r="AR76" s="24"/>
    </row>
    <row r="77" spans="1:44" ht="15.75" customHeight="1" x14ac:dyDescent="0.3">
      <c r="A77" s="21"/>
      <c r="B77" s="22"/>
      <c r="C77" s="22"/>
      <c r="D77" s="22"/>
      <c r="E77" s="22"/>
      <c r="F77" s="21"/>
      <c r="G77" s="22"/>
      <c r="H77" s="22"/>
      <c r="I77" s="22"/>
      <c r="J77" s="22"/>
      <c r="K77" s="21"/>
      <c r="L77" s="21"/>
      <c r="M77" s="21"/>
      <c r="N77" s="21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3"/>
      <c r="AL77" s="21"/>
      <c r="AM77" s="21"/>
      <c r="AN77" s="21"/>
      <c r="AO77" s="21"/>
      <c r="AP77" s="21"/>
      <c r="AQ77" s="21"/>
      <c r="AR77" s="24"/>
    </row>
    <row r="78" spans="1:44" ht="15.75" customHeight="1" x14ac:dyDescent="0.3">
      <c r="A78" s="21"/>
      <c r="B78" s="22"/>
      <c r="C78" s="22"/>
      <c r="D78" s="22"/>
      <c r="E78" s="22"/>
      <c r="F78" s="21"/>
      <c r="G78" s="22"/>
      <c r="H78" s="22"/>
      <c r="I78" s="22"/>
      <c r="J78" s="22"/>
      <c r="K78" s="21"/>
      <c r="L78" s="21"/>
      <c r="M78" s="21"/>
      <c r="N78" s="21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3"/>
      <c r="AL78" s="21"/>
      <c r="AM78" s="21"/>
      <c r="AN78" s="21"/>
      <c r="AO78" s="21"/>
      <c r="AP78" s="21"/>
      <c r="AQ78" s="21"/>
      <c r="AR78" s="24"/>
    </row>
    <row r="79" spans="1:44" ht="15.75" customHeight="1" x14ac:dyDescent="0.3">
      <c r="A79" s="21"/>
      <c r="B79" s="22"/>
      <c r="C79" s="22"/>
      <c r="D79" s="22"/>
      <c r="E79" s="22"/>
      <c r="F79" s="21"/>
      <c r="G79" s="22"/>
      <c r="H79" s="22"/>
      <c r="I79" s="22"/>
      <c r="J79" s="22"/>
      <c r="K79" s="21"/>
      <c r="L79" s="21"/>
      <c r="M79" s="21"/>
      <c r="N79" s="21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3"/>
      <c r="AL79" s="21"/>
      <c r="AM79" s="21"/>
      <c r="AN79" s="21"/>
      <c r="AO79" s="21"/>
      <c r="AP79" s="21"/>
      <c r="AQ79" s="21"/>
      <c r="AR79" s="24"/>
    </row>
    <row r="80" spans="1:44" ht="15.75" customHeight="1" x14ac:dyDescent="0.3">
      <c r="A80" s="21"/>
      <c r="B80" s="22"/>
      <c r="C80" s="22"/>
      <c r="D80" s="22"/>
      <c r="E80" s="22"/>
      <c r="F80" s="21"/>
      <c r="G80" s="22"/>
      <c r="H80" s="22"/>
      <c r="I80" s="22"/>
      <c r="J80" s="22"/>
      <c r="K80" s="21"/>
      <c r="L80" s="21"/>
      <c r="M80" s="21"/>
      <c r="N80" s="21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3"/>
      <c r="AL80" s="21"/>
      <c r="AM80" s="21"/>
      <c r="AN80" s="21"/>
      <c r="AO80" s="21"/>
      <c r="AP80" s="21"/>
      <c r="AQ80" s="21"/>
      <c r="AR80" s="24"/>
    </row>
    <row r="81" spans="1:44" ht="15.75" customHeight="1" x14ac:dyDescent="0.3">
      <c r="A81" s="21"/>
      <c r="B81" s="22"/>
      <c r="C81" s="22"/>
      <c r="D81" s="22"/>
      <c r="E81" s="22"/>
      <c r="F81" s="21"/>
      <c r="G81" s="22"/>
      <c r="H81" s="22"/>
      <c r="I81" s="22"/>
      <c r="J81" s="22"/>
      <c r="K81" s="21"/>
      <c r="L81" s="21"/>
      <c r="M81" s="21"/>
      <c r="N81" s="21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3"/>
      <c r="AL81" s="21"/>
      <c r="AM81" s="21"/>
      <c r="AN81" s="21"/>
      <c r="AO81" s="21"/>
      <c r="AP81" s="21"/>
      <c r="AQ81" s="21"/>
      <c r="AR81" s="24"/>
    </row>
    <row r="82" spans="1:44" ht="15.75" customHeight="1" x14ac:dyDescent="0.3">
      <c r="A82" s="21"/>
      <c r="B82" s="22"/>
      <c r="C82" s="22"/>
      <c r="D82" s="22"/>
      <c r="E82" s="22"/>
      <c r="F82" s="21"/>
      <c r="G82" s="22"/>
      <c r="H82" s="22"/>
      <c r="I82" s="22"/>
      <c r="J82" s="22"/>
      <c r="K82" s="21"/>
      <c r="L82" s="21"/>
      <c r="M82" s="21"/>
      <c r="N82" s="21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3"/>
      <c r="AL82" s="21"/>
      <c r="AM82" s="21"/>
      <c r="AN82" s="21"/>
      <c r="AO82" s="21"/>
      <c r="AP82" s="21"/>
      <c r="AQ82" s="21"/>
      <c r="AR82" s="24"/>
    </row>
    <row r="83" spans="1:44" ht="15.75" customHeight="1" x14ac:dyDescent="0.3">
      <c r="A83" s="21"/>
      <c r="B83" s="22"/>
      <c r="C83" s="22"/>
      <c r="D83" s="22"/>
      <c r="E83" s="22"/>
      <c r="F83" s="21"/>
      <c r="G83" s="22"/>
      <c r="H83" s="22"/>
      <c r="I83" s="22"/>
      <c r="J83" s="22"/>
      <c r="K83" s="21"/>
      <c r="L83" s="21"/>
      <c r="M83" s="21"/>
      <c r="N83" s="21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3"/>
      <c r="AL83" s="21"/>
      <c r="AM83" s="21"/>
      <c r="AN83" s="21"/>
      <c r="AO83" s="21"/>
      <c r="AP83" s="21"/>
      <c r="AQ83" s="21"/>
      <c r="AR83" s="24"/>
    </row>
    <row r="84" spans="1:44" ht="15.75" customHeight="1" x14ac:dyDescent="0.3">
      <c r="A84" s="21"/>
      <c r="B84" s="22"/>
      <c r="C84" s="22"/>
      <c r="D84" s="22"/>
      <c r="E84" s="22"/>
      <c r="F84" s="21"/>
      <c r="G84" s="22"/>
      <c r="H84" s="22"/>
      <c r="I84" s="22"/>
      <c r="J84" s="22"/>
      <c r="K84" s="21"/>
      <c r="L84" s="21"/>
      <c r="M84" s="21"/>
      <c r="N84" s="21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3"/>
      <c r="AL84" s="21"/>
      <c r="AM84" s="21"/>
      <c r="AN84" s="21"/>
      <c r="AO84" s="21"/>
      <c r="AP84" s="21"/>
      <c r="AQ84" s="21"/>
      <c r="AR84" s="24"/>
    </row>
    <row r="85" spans="1:44" ht="15.75" customHeight="1" x14ac:dyDescent="0.3">
      <c r="A85" s="21"/>
      <c r="B85" s="22"/>
      <c r="C85" s="22"/>
      <c r="D85" s="22"/>
      <c r="E85" s="22"/>
      <c r="F85" s="21"/>
      <c r="G85" s="22"/>
      <c r="H85" s="22"/>
      <c r="I85" s="22"/>
      <c r="J85" s="22"/>
      <c r="K85" s="21"/>
      <c r="L85" s="21"/>
      <c r="M85" s="21"/>
      <c r="N85" s="21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3"/>
      <c r="AL85" s="21"/>
      <c r="AM85" s="21"/>
      <c r="AN85" s="21"/>
      <c r="AO85" s="21"/>
      <c r="AP85" s="21"/>
      <c r="AQ85" s="21"/>
      <c r="AR85" s="24"/>
    </row>
    <row r="86" spans="1:44" ht="15.75" customHeight="1" x14ac:dyDescent="0.3">
      <c r="A86" s="21"/>
      <c r="B86" s="22"/>
      <c r="C86" s="22"/>
      <c r="D86" s="22"/>
      <c r="E86" s="22"/>
      <c r="F86" s="21"/>
      <c r="G86" s="22"/>
      <c r="H86" s="22"/>
      <c r="I86" s="22"/>
      <c r="J86" s="22"/>
      <c r="K86" s="21"/>
      <c r="L86" s="21"/>
      <c r="M86" s="21"/>
      <c r="N86" s="21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3"/>
      <c r="AL86" s="21"/>
      <c r="AM86" s="21"/>
      <c r="AN86" s="21"/>
      <c r="AO86" s="21"/>
      <c r="AP86" s="21"/>
      <c r="AQ86" s="21"/>
      <c r="AR86" s="24"/>
    </row>
    <row r="87" spans="1:44" ht="15.75" customHeight="1" x14ac:dyDescent="0.3">
      <c r="A87" s="21"/>
      <c r="B87" s="22"/>
      <c r="C87" s="22"/>
      <c r="D87" s="22"/>
      <c r="E87" s="22"/>
      <c r="F87" s="21"/>
      <c r="G87" s="22"/>
      <c r="H87" s="22"/>
      <c r="I87" s="22"/>
      <c r="J87" s="22"/>
      <c r="K87" s="21"/>
      <c r="L87" s="21"/>
      <c r="M87" s="21"/>
      <c r="N87" s="21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3"/>
      <c r="AL87" s="21"/>
      <c r="AM87" s="21"/>
      <c r="AN87" s="21"/>
      <c r="AO87" s="21"/>
      <c r="AP87" s="21"/>
      <c r="AQ87" s="21"/>
      <c r="AR87" s="24"/>
    </row>
    <row r="88" spans="1:44" ht="15.75" customHeight="1" x14ac:dyDescent="0.3">
      <c r="A88" s="21"/>
      <c r="B88" s="22"/>
      <c r="C88" s="22"/>
      <c r="D88" s="22"/>
      <c r="E88" s="22"/>
      <c r="F88" s="21"/>
      <c r="G88" s="22"/>
      <c r="H88" s="22"/>
      <c r="I88" s="22"/>
      <c r="J88" s="22"/>
      <c r="K88" s="21"/>
      <c r="L88" s="21"/>
      <c r="M88" s="21"/>
      <c r="N88" s="21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3"/>
      <c r="AL88" s="21"/>
      <c r="AM88" s="21"/>
      <c r="AN88" s="21"/>
      <c r="AO88" s="21"/>
      <c r="AP88" s="21"/>
      <c r="AQ88" s="21"/>
      <c r="AR88" s="24"/>
    </row>
    <row r="89" spans="1:44" ht="15.75" customHeight="1" x14ac:dyDescent="0.3">
      <c r="A89" s="21"/>
      <c r="B89" s="22"/>
      <c r="C89" s="22"/>
      <c r="D89" s="22"/>
      <c r="E89" s="22"/>
      <c r="F89" s="21"/>
      <c r="G89" s="22"/>
      <c r="H89" s="22"/>
      <c r="I89" s="22"/>
      <c r="J89" s="22"/>
      <c r="K89" s="21"/>
      <c r="L89" s="21"/>
      <c r="M89" s="21"/>
      <c r="N89" s="21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3"/>
      <c r="AL89" s="21"/>
      <c r="AM89" s="21"/>
      <c r="AN89" s="21"/>
      <c r="AO89" s="21"/>
      <c r="AP89" s="21"/>
      <c r="AQ89" s="21"/>
      <c r="AR89" s="24"/>
    </row>
    <row r="90" spans="1:44" ht="15.75" customHeight="1" x14ac:dyDescent="0.3">
      <c r="A90" s="21"/>
      <c r="B90" s="22"/>
      <c r="C90" s="22"/>
      <c r="D90" s="22"/>
      <c r="E90" s="22"/>
      <c r="F90" s="21"/>
      <c r="G90" s="22"/>
      <c r="H90" s="22"/>
      <c r="I90" s="22"/>
      <c r="J90" s="22"/>
      <c r="K90" s="21"/>
      <c r="L90" s="21"/>
      <c r="M90" s="21"/>
      <c r="N90" s="21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3"/>
      <c r="AL90" s="21"/>
      <c r="AM90" s="21"/>
      <c r="AN90" s="21"/>
      <c r="AO90" s="21"/>
      <c r="AP90" s="21"/>
      <c r="AQ90" s="21"/>
      <c r="AR90" s="24"/>
    </row>
    <row r="91" spans="1:44" ht="15.75" customHeight="1" x14ac:dyDescent="0.3">
      <c r="A91" s="21"/>
      <c r="B91" s="22"/>
      <c r="C91" s="22"/>
      <c r="D91" s="22"/>
      <c r="E91" s="22"/>
      <c r="F91" s="21"/>
      <c r="G91" s="22"/>
      <c r="H91" s="22"/>
      <c r="I91" s="22"/>
      <c r="J91" s="22"/>
      <c r="K91" s="21"/>
      <c r="L91" s="21"/>
      <c r="M91" s="21"/>
      <c r="N91" s="21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3"/>
      <c r="AL91" s="21"/>
      <c r="AM91" s="21"/>
      <c r="AN91" s="21"/>
      <c r="AO91" s="21"/>
      <c r="AP91" s="21"/>
      <c r="AQ91" s="21"/>
      <c r="AR91" s="24"/>
    </row>
    <row r="92" spans="1:44" ht="15.75" customHeight="1" x14ac:dyDescent="0.3">
      <c r="A92" s="21"/>
      <c r="B92" s="22"/>
      <c r="C92" s="22"/>
      <c r="D92" s="22"/>
      <c r="E92" s="22"/>
      <c r="F92" s="21"/>
      <c r="G92" s="22"/>
      <c r="H92" s="22"/>
      <c r="I92" s="22"/>
      <c r="J92" s="22"/>
      <c r="K92" s="21"/>
      <c r="L92" s="21"/>
      <c r="M92" s="21"/>
      <c r="N92" s="21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3"/>
      <c r="AL92" s="21"/>
      <c r="AM92" s="21"/>
      <c r="AN92" s="21"/>
      <c r="AO92" s="21"/>
      <c r="AP92" s="21"/>
      <c r="AQ92" s="21"/>
      <c r="AR92" s="24"/>
    </row>
    <row r="93" spans="1:44" ht="15.75" customHeight="1" x14ac:dyDescent="0.3">
      <c r="A93" s="21"/>
      <c r="B93" s="22"/>
      <c r="C93" s="22"/>
      <c r="D93" s="22"/>
      <c r="E93" s="22"/>
      <c r="F93" s="21"/>
      <c r="G93" s="22"/>
      <c r="H93" s="22"/>
      <c r="I93" s="22"/>
      <c r="J93" s="22"/>
      <c r="K93" s="21"/>
      <c r="L93" s="21"/>
      <c r="M93" s="21"/>
      <c r="N93" s="21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3"/>
      <c r="AL93" s="21"/>
      <c r="AM93" s="21"/>
      <c r="AN93" s="21"/>
      <c r="AO93" s="21"/>
      <c r="AP93" s="21"/>
      <c r="AQ93" s="21"/>
      <c r="AR93" s="24"/>
    </row>
    <row r="94" spans="1:44" ht="15.75" customHeight="1" x14ac:dyDescent="0.3">
      <c r="A94" s="21"/>
      <c r="B94" s="22"/>
      <c r="C94" s="22"/>
      <c r="D94" s="22"/>
      <c r="E94" s="22"/>
      <c r="F94" s="21"/>
      <c r="G94" s="22"/>
      <c r="H94" s="22"/>
      <c r="I94" s="22"/>
      <c r="J94" s="22"/>
      <c r="K94" s="21"/>
      <c r="L94" s="21"/>
      <c r="M94" s="21"/>
      <c r="N94" s="21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3"/>
      <c r="AL94" s="21"/>
      <c r="AM94" s="21"/>
      <c r="AN94" s="21"/>
      <c r="AO94" s="21"/>
      <c r="AP94" s="21"/>
      <c r="AQ94" s="21"/>
      <c r="AR94" s="24"/>
    </row>
    <row r="95" spans="1:44" ht="15.75" customHeight="1" x14ac:dyDescent="0.3">
      <c r="A95" s="21"/>
      <c r="B95" s="22"/>
      <c r="C95" s="22"/>
      <c r="D95" s="22"/>
      <c r="E95" s="22"/>
      <c r="F95" s="21"/>
      <c r="G95" s="22"/>
      <c r="H95" s="22"/>
      <c r="I95" s="22"/>
      <c r="J95" s="22"/>
      <c r="K95" s="21"/>
      <c r="L95" s="21"/>
      <c r="M95" s="21"/>
      <c r="N95" s="21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3"/>
      <c r="AL95" s="21"/>
      <c r="AM95" s="21"/>
      <c r="AN95" s="21"/>
      <c r="AO95" s="21"/>
      <c r="AP95" s="21"/>
      <c r="AQ95" s="21"/>
      <c r="AR95" s="24"/>
    </row>
    <row r="96" spans="1:44" ht="15.75" customHeight="1" x14ac:dyDescent="0.3">
      <c r="A96" s="21"/>
      <c r="B96" s="22"/>
      <c r="C96" s="22"/>
      <c r="D96" s="22"/>
      <c r="E96" s="22"/>
      <c r="F96" s="21"/>
      <c r="G96" s="22"/>
      <c r="H96" s="22"/>
      <c r="I96" s="22"/>
      <c r="J96" s="22"/>
      <c r="K96" s="21"/>
      <c r="L96" s="21"/>
      <c r="M96" s="21"/>
      <c r="N96" s="21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3"/>
      <c r="AL96" s="21"/>
      <c r="AM96" s="21"/>
      <c r="AN96" s="21"/>
      <c r="AO96" s="21"/>
      <c r="AP96" s="21"/>
      <c r="AQ96" s="21"/>
      <c r="AR96" s="24"/>
    </row>
    <row r="97" spans="1:44" ht="15.75" customHeight="1" x14ac:dyDescent="0.3">
      <c r="A97" s="21"/>
      <c r="B97" s="22"/>
      <c r="C97" s="22"/>
      <c r="D97" s="22"/>
      <c r="E97" s="22"/>
      <c r="F97" s="21"/>
      <c r="G97" s="22"/>
      <c r="H97" s="22"/>
      <c r="I97" s="22"/>
      <c r="J97" s="22"/>
      <c r="K97" s="21"/>
      <c r="L97" s="21"/>
      <c r="M97" s="21"/>
      <c r="N97" s="21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3"/>
      <c r="AL97" s="21"/>
      <c r="AM97" s="21"/>
      <c r="AN97" s="21"/>
      <c r="AO97" s="21"/>
      <c r="AP97" s="21"/>
      <c r="AQ97" s="21"/>
      <c r="AR97" s="24"/>
    </row>
    <row r="98" spans="1:44" ht="15.75" customHeight="1" x14ac:dyDescent="0.3">
      <c r="A98" s="21"/>
      <c r="B98" s="22"/>
      <c r="C98" s="22"/>
      <c r="D98" s="22"/>
      <c r="E98" s="22"/>
      <c r="F98" s="21"/>
      <c r="G98" s="22"/>
      <c r="H98" s="22"/>
      <c r="I98" s="22"/>
      <c r="J98" s="22"/>
      <c r="K98" s="21"/>
      <c r="L98" s="21"/>
      <c r="M98" s="21"/>
      <c r="N98" s="21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3"/>
      <c r="AL98" s="21"/>
      <c r="AM98" s="21"/>
      <c r="AN98" s="21"/>
      <c r="AO98" s="21"/>
      <c r="AP98" s="21"/>
      <c r="AQ98" s="21"/>
      <c r="AR98" s="24"/>
    </row>
    <row r="99" spans="1:44" ht="15.75" customHeight="1" x14ac:dyDescent="0.3">
      <c r="A99" s="21"/>
      <c r="B99" s="22"/>
      <c r="C99" s="22"/>
      <c r="D99" s="22"/>
      <c r="E99" s="22"/>
      <c r="F99" s="21"/>
      <c r="G99" s="22"/>
      <c r="H99" s="22"/>
      <c r="I99" s="22"/>
      <c r="J99" s="22"/>
      <c r="K99" s="21"/>
      <c r="L99" s="21"/>
      <c r="M99" s="21"/>
      <c r="N99" s="21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3"/>
      <c r="AL99" s="21"/>
      <c r="AM99" s="21"/>
      <c r="AN99" s="21"/>
      <c r="AO99" s="21"/>
      <c r="AP99" s="21"/>
      <c r="AQ99" s="21"/>
      <c r="AR99" s="24"/>
    </row>
    <row r="100" spans="1:44" ht="15.75" customHeight="1" x14ac:dyDescent="0.3">
      <c r="A100" s="21"/>
      <c r="B100" s="22"/>
      <c r="C100" s="22"/>
      <c r="D100" s="22"/>
      <c r="E100" s="22"/>
      <c r="F100" s="21"/>
      <c r="G100" s="22"/>
      <c r="H100" s="22"/>
      <c r="I100" s="22"/>
      <c r="J100" s="22"/>
      <c r="K100" s="21"/>
      <c r="L100" s="21"/>
      <c r="M100" s="21"/>
      <c r="N100" s="21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3"/>
      <c r="AL100" s="21"/>
      <c r="AM100" s="21"/>
      <c r="AN100" s="21"/>
      <c r="AO100" s="21"/>
      <c r="AP100" s="21"/>
      <c r="AQ100" s="21"/>
      <c r="AR100" s="24"/>
    </row>
    <row r="101" spans="1:44" ht="15.75" customHeight="1" x14ac:dyDescent="0.3">
      <c r="A101" s="21"/>
      <c r="B101" s="22"/>
      <c r="C101" s="22"/>
      <c r="D101" s="22"/>
      <c r="E101" s="22"/>
      <c r="F101" s="21"/>
      <c r="G101" s="22"/>
      <c r="H101" s="22"/>
      <c r="I101" s="22"/>
      <c r="J101" s="22"/>
      <c r="K101" s="21"/>
      <c r="L101" s="21"/>
      <c r="M101" s="21"/>
      <c r="N101" s="21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3"/>
      <c r="AL101" s="21"/>
      <c r="AM101" s="21"/>
      <c r="AN101" s="21"/>
      <c r="AO101" s="21"/>
      <c r="AP101" s="21"/>
      <c r="AQ101" s="21"/>
      <c r="AR101" s="24"/>
    </row>
    <row r="102" spans="1:44" ht="15.75" customHeight="1" x14ac:dyDescent="0.3">
      <c r="A102" s="21"/>
      <c r="B102" s="22"/>
      <c r="C102" s="22"/>
      <c r="D102" s="22"/>
      <c r="E102" s="22"/>
      <c r="F102" s="21"/>
      <c r="G102" s="22"/>
      <c r="H102" s="22"/>
      <c r="I102" s="22"/>
      <c r="J102" s="22"/>
      <c r="K102" s="21"/>
      <c r="L102" s="21"/>
      <c r="M102" s="21"/>
      <c r="N102" s="21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3"/>
      <c r="AL102" s="21"/>
      <c r="AM102" s="21"/>
      <c r="AN102" s="21"/>
      <c r="AO102" s="21"/>
      <c r="AP102" s="21"/>
      <c r="AQ102" s="21"/>
      <c r="AR102" s="24"/>
    </row>
    <row r="103" spans="1:44" ht="15.75" customHeight="1" x14ac:dyDescent="0.3">
      <c r="A103" s="21"/>
      <c r="B103" s="22"/>
      <c r="C103" s="22"/>
      <c r="D103" s="22"/>
      <c r="E103" s="22"/>
      <c r="F103" s="21"/>
      <c r="G103" s="22"/>
      <c r="H103" s="22"/>
      <c r="I103" s="22"/>
      <c r="J103" s="22"/>
      <c r="K103" s="21"/>
      <c r="L103" s="21"/>
      <c r="M103" s="21"/>
      <c r="N103" s="21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3"/>
      <c r="AL103" s="21"/>
      <c r="AM103" s="21"/>
      <c r="AN103" s="21"/>
      <c r="AO103" s="21"/>
      <c r="AP103" s="21"/>
      <c r="AQ103" s="21"/>
      <c r="AR103" s="24"/>
    </row>
    <row r="104" spans="1:44" ht="15.75" customHeight="1" x14ac:dyDescent="0.3">
      <c r="A104" s="21"/>
      <c r="B104" s="22"/>
      <c r="C104" s="22"/>
      <c r="D104" s="22"/>
      <c r="E104" s="22"/>
      <c r="F104" s="21"/>
      <c r="G104" s="22"/>
      <c r="H104" s="22"/>
      <c r="I104" s="22"/>
      <c r="J104" s="22"/>
      <c r="K104" s="21"/>
      <c r="L104" s="21"/>
      <c r="M104" s="21"/>
      <c r="N104" s="21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3"/>
      <c r="AL104" s="21"/>
      <c r="AM104" s="21"/>
      <c r="AN104" s="21"/>
      <c r="AO104" s="21"/>
      <c r="AP104" s="21"/>
      <c r="AQ104" s="21"/>
      <c r="AR104" s="24"/>
    </row>
    <row r="105" spans="1:44" ht="15.75" customHeight="1" x14ac:dyDescent="0.3">
      <c r="A105" s="21"/>
      <c r="B105" s="22"/>
      <c r="C105" s="22"/>
      <c r="D105" s="22"/>
      <c r="E105" s="22"/>
      <c r="F105" s="21"/>
      <c r="G105" s="22"/>
      <c r="H105" s="22"/>
      <c r="I105" s="22"/>
      <c r="J105" s="22"/>
      <c r="K105" s="21"/>
      <c r="L105" s="21"/>
      <c r="M105" s="21"/>
      <c r="N105" s="21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3"/>
      <c r="AL105" s="21"/>
      <c r="AM105" s="21"/>
      <c r="AN105" s="21"/>
      <c r="AO105" s="21"/>
      <c r="AP105" s="21"/>
      <c r="AQ105" s="21"/>
      <c r="AR105" s="24"/>
    </row>
    <row r="106" spans="1:44" ht="15.75" customHeight="1" x14ac:dyDescent="0.3">
      <c r="A106" s="21"/>
      <c r="B106" s="22"/>
      <c r="C106" s="22"/>
      <c r="D106" s="22"/>
      <c r="E106" s="22"/>
      <c r="F106" s="21"/>
      <c r="G106" s="22"/>
      <c r="H106" s="22"/>
      <c r="I106" s="22"/>
      <c r="J106" s="22"/>
      <c r="K106" s="21"/>
      <c r="L106" s="21"/>
      <c r="M106" s="21"/>
      <c r="N106" s="21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3"/>
      <c r="AL106" s="21"/>
      <c r="AM106" s="21"/>
      <c r="AN106" s="21"/>
      <c r="AO106" s="21"/>
      <c r="AP106" s="21"/>
      <c r="AQ106" s="21"/>
      <c r="AR106" s="24"/>
    </row>
    <row r="107" spans="1:44" ht="15.75" customHeight="1" x14ac:dyDescent="0.3">
      <c r="A107" s="21"/>
      <c r="B107" s="22"/>
      <c r="C107" s="22"/>
      <c r="D107" s="22"/>
      <c r="E107" s="22"/>
      <c r="F107" s="21"/>
      <c r="G107" s="22"/>
      <c r="H107" s="22"/>
      <c r="I107" s="22"/>
      <c r="J107" s="22"/>
      <c r="K107" s="21"/>
      <c r="L107" s="21"/>
      <c r="M107" s="21"/>
      <c r="N107" s="21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3"/>
      <c r="AL107" s="21"/>
      <c r="AM107" s="21"/>
      <c r="AN107" s="21"/>
      <c r="AO107" s="21"/>
      <c r="AP107" s="21"/>
      <c r="AQ107" s="21"/>
      <c r="AR107" s="24"/>
    </row>
    <row r="108" spans="1:44" ht="15.75" customHeight="1" x14ac:dyDescent="0.3">
      <c r="A108" s="21"/>
      <c r="B108" s="22"/>
      <c r="C108" s="22"/>
      <c r="D108" s="22"/>
      <c r="E108" s="22"/>
      <c r="F108" s="21"/>
      <c r="G108" s="22"/>
      <c r="H108" s="22"/>
      <c r="I108" s="22"/>
      <c r="J108" s="22"/>
      <c r="K108" s="21"/>
      <c r="L108" s="21"/>
      <c r="M108" s="21"/>
      <c r="N108" s="21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3"/>
      <c r="AL108" s="21"/>
      <c r="AM108" s="21"/>
      <c r="AN108" s="21"/>
      <c r="AO108" s="21"/>
      <c r="AP108" s="21"/>
      <c r="AQ108" s="21"/>
      <c r="AR108" s="24"/>
    </row>
    <row r="109" spans="1:44" ht="15.75" customHeight="1" x14ac:dyDescent="0.3">
      <c r="A109" s="21"/>
      <c r="B109" s="22"/>
      <c r="C109" s="22"/>
      <c r="D109" s="22"/>
      <c r="E109" s="22"/>
      <c r="F109" s="21"/>
      <c r="G109" s="22"/>
      <c r="H109" s="22"/>
      <c r="I109" s="22"/>
      <c r="J109" s="22"/>
      <c r="K109" s="21"/>
      <c r="L109" s="21"/>
      <c r="M109" s="21"/>
      <c r="N109" s="21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3"/>
      <c r="AL109" s="21"/>
      <c r="AM109" s="21"/>
      <c r="AN109" s="21"/>
      <c r="AO109" s="21"/>
      <c r="AP109" s="21"/>
      <c r="AQ109" s="21"/>
      <c r="AR109" s="24"/>
    </row>
    <row r="110" spans="1:44" ht="15.75" customHeight="1" x14ac:dyDescent="0.3">
      <c r="A110" s="21"/>
      <c r="B110" s="22"/>
      <c r="C110" s="22"/>
      <c r="D110" s="22"/>
      <c r="E110" s="22"/>
      <c r="F110" s="21"/>
      <c r="G110" s="22"/>
      <c r="H110" s="22"/>
      <c r="I110" s="22"/>
      <c r="J110" s="22"/>
      <c r="K110" s="21"/>
      <c r="L110" s="21"/>
      <c r="M110" s="21"/>
      <c r="N110" s="21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3"/>
      <c r="AL110" s="21"/>
      <c r="AM110" s="21"/>
      <c r="AN110" s="21"/>
      <c r="AO110" s="21"/>
      <c r="AP110" s="21"/>
      <c r="AQ110" s="21"/>
      <c r="AR110" s="24"/>
    </row>
    <row r="111" spans="1:44" ht="15.75" customHeight="1" x14ac:dyDescent="0.3">
      <c r="A111" s="21"/>
      <c r="B111" s="22"/>
      <c r="C111" s="22"/>
      <c r="D111" s="22"/>
      <c r="E111" s="22"/>
      <c r="F111" s="21"/>
      <c r="G111" s="22"/>
      <c r="H111" s="22"/>
      <c r="I111" s="22"/>
      <c r="J111" s="22"/>
      <c r="K111" s="21"/>
      <c r="L111" s="21"/>
      <c r="M111" s="21"/>
      <c r="N111" s="21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3"/>
      <c r="AL111" s="21"/>
      <c r="AM111" s="21"/>
      <c r="AN111" s="21"/>
      <c r="AO111" s="21"/>
      <c r="AP111" s="21"/>
      <c r="AQ111" s="21"/>
      <c r="AR111" s="24"/>
    </row>
    <row r="112" spans="1:44" ht="15.75" customHeight="1" x14ac:dyDescent="0.3">
      <c r="A112" s="21"/>
      <c r="B112" s="22"/>
      <c r="C112" s="22"/>
      <c r="D112" s="22"/>
      <c r="E112" s="22"/>
      <c r="F112" s="21"/>
      <c r="G112" s="22"/>
      <c r="H112" s="22"/>
      <c r="I112" s="22"/>
      <c r="J112" s="22"/>
      <c r="K112" s="21"/>
      <c r="L112" s="21"/>
      <c r="M112" s="21"/>
      <c r="N112" s="21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3"/>
      <c r="AL112" s="21"/>
      <c r="AM112" s="21"/>
      <c r="AN112" s="21"/>
      <c r="AO112" s="21"/>
      <c r="AP112" s="21"/>
      <c r="AQ112" s="21"/>
      <c r="AR112" s="24"/>
    </row>
    <row r="113" spans="1:44" ht="15.75" customHeight="1" x14ac:dyDescent="0.3">
      <c r="A113" s="21"/>
      <c r="B113" s="22"/>
      <c r="C113" s="22"/>
      <c r="D113" s="22"/>
      <c r="E113" s="22"/>
      <c r="F113" s="21"/>
      <c r="G113" s="22"/>
      <c r="H113" s="22"/>
      <c r="I113" s="22"/>
      <c r="J113" s="22"/>
      <c r="K113" s="21"/>
      <c r="L113" s="21"/>
      <c r="M113" s="21"/>
      <c r="N113" s="21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3"/>
      <c r="AL113" s="21"/>
      <c r="AM113" s="21"/>
      <c r="AN113" s="21"/>
      <c r="AO113" s="21"/>
      <c r="AP113" s="21"/>
      <c r="AQ113" s="21"/>
      <c r="AR113" s="24"/>
    </row>
    <row r="114" spans="1:44" ht="15.75" customHeight="1" x14ac:dyDescent="0.3">
      <c r="A114" s="21"/>
      <c r="B114" s="22"/>
      <c r="C114" s="22"/>
      <c r="D114" s="22"/>
      <c r="E114" s="22"/>
      <c r="F114" s="21"/>
      <c r="G114" s="22"/>
      <c r="H114" s="22"/>
      <c r="I114" s="22"/>
      <c r="J114" s="22"/>
      <c r="K114" s="21"/>
      <c r="L114" s="21"/>
      <c r="M114" s="21"/>
      <c r="N114" s="21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3"/>
      <c r="AL114" s="21"/>
      <c r="AM114" s="21"/>
      <c r="AN114" s="21"/>
      <c r="AO114" s="21"/>
      <c r="AP114" s="21"/>
      <c r="AQ114" s="21"/>
      <c r="AR114" s="24"/>
    </row>
    <row r="115" spans="1:44" ht="15.75" customHeight="1" x14ac:dyDescent="0.3">
      <c r="A115" s="21"/>
      <c r="B115" s="22"/>
      <c r="C115" s="22"/>
      <c r="D115" s="22"/>
      <c r="E115" s="22"/>
      <c r="F115" s="21"/>
      <c r="G115" s="22"/>
      <c r="H115" s="22"/>
      <c r="I115" s="22"/>
      <c r="J115" s="22"/>
      <c r="K115" s="21"/>
      <c r="L115" s="21"/>
      <c r="M115" s="21"/>
      <c r="N115" s="21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3"/>
      <c r="AL115" s="21"/>
      <c r="AM115" s="21"/>
      <c r="AN115" s="21"/>
      <c r="AO115" s="21"/>
      <c r="AP115" s="21"/>
      <c r="AQ115" s="21"/>
      <c r="AR115" s="24"/>
    </row>
    <row r="116" spans="1:44" ht="15.75" customHeight="1" x14ac:dyDescent="0.3">
      <c r="A116" s="21"/>
      <c r="B116" s="22"/>
      <c r="C116" s="22"/>
      <c r="D116" s="22"/>
      <c r="E116" s="22"/>
      <c r="F116" s="21"/>
      <c r="G116" s="22"/>
      <c r="H116" s="22"/>
      <c r="I116" s="22"/>
      <c r="J116" s="22"/>
      <c r="K116" s="21"/>
      <c r="L116" s="21"/>
      <c r="M116" s="21"/>
      <c r="N116" s="21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3"/>
      <c r="AL116" s="21"/>
      <c r="AM116" s="21"/>
      <c r="AN116" s="21"/>
      <c r="AO116" s="21"/>
      <c r="AP116" s="21"/>
      <c r="AQ116" s="21"/>
      <c r="AR116" s="24"/>
    </row>
    <row r="117" spans="1:44" ht="15.75" customHeight="1" x14ac:dyDescent="0.3">
      <c r="A117" s="21"/>
      <c r="B117" s="22"/>
      <c r="C117" s="22"/>
      <c r="D117" s="22"/>
      <c r="E117" s="22"/>
      <c r="F117" s="21"/>
      <c r="G117" s="22"/>
      <c r="H117" s="22"/>
      <c r="I117" s="22"/>
      <c r="J117" s="22"/>
      <c r="K117" s="21"/>
      <c r="L117" s="21"/>
      <c r="M117" s="21"/>
      <c r="N117" s="21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3"/>
      <c r="AL117" s="21"/>
      <c r="AM117" s="21"/>
      <c r="AN117" s="21"/>
      <c r="AO117" s="21"/>
      <c r="AP117" s="21"/>
      <c r="AQ117" s="21"/>
      <c r="AR117" s="24"/>
    </row>
    <row r="118" spans="1:44" ht="15.75" customHeight="1" x14ac:dyDescent="0.3">
      <c r="A118" s="21"/>
      <c r="B118" s="22"/>
      <c r="C118" s="22"/>
      <c r="D118" s="22"/>
      <c r="E118" s="22"/>
      <c r="F118" s="21"/>
      <c r="G118" s="22"/>
      <c r="H118" s="22"/>
      <c r="I118" s="22"/>
      <c r="J118" s="22"/>
      <c r="K118" s="21"/>
      <c r="L118" s="21"/>
      <c r="M118" s="21"/>
      <c r="N118" s="21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3"/>
      <c r="AL118" s="21"/>
      <c r="AM118" s="21"/>
      <c r="AN118" s="21"/>
      <c r="AO118" s="21"/>
      <c r="AP118" s="21"/>
      <c r="AQ118" s="21"/>
      <c r="AR118" s="24"/>
    </row>
    <row r="119" spans="1:44" ht="15.75" customHeight="1" x14ac:dyDescent="0.3">
      <c r="A119" s="21"/>
      <c r="B119" s="22"/>
      <c r="C119" s="22"/>
      <c r="D119" s="22"/>
      <c r="E119" s="22"/>
      <c r="F119" s="21"/>
      <c r="G119" s="22"/>
      <c r="H119" s="22"/>
      <c r="I119" s="22"/>
      <c r="J119" s="22"/>
      <c r="K119" s="21"/>
      <c r="L119" s="21"/>
      <c r="M119" s="21"/>
      <c r="N119" s="21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3"/>
      <c r="AL119" s="21"/>
      <c r="AM119" s="21"/>
      <c r="AN119" s="21"/>
      <c r="AO119" s="21"/>
      <c r="AP119" s="21"/>
      <c r="AQ119" s="21"/>
      <c r="AR119" s="24"/>
    </row>
    <row r="120" spans="1:44" ht="15.75" customHeight="1" x14ac:dyDescent="0.3">
      <c r="A120" s="21"/>
      <c r="B120" s="22"/>
      <c r="C120" s="22"/>
      <c r="D120" s="22"/>
      <c r="E120" s="22"/>
      <c r="F120" s="21"/>
      <c r="G120" s="22"/>
      <c r="H120" s="22"/>
      <c r="I120" s="22"/>
      <c r="J120" s="22"/>
      <c r="K120" s="21"/>
      <c r="L120" s="21"/>
      <c r="M120" s="21"/>
      <c r="N120" s="21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3"/>
      <c r="AL120" s="21"/>
      <c r="AM120" s="21"/>
      <c r="AN120" s="21"/>
      <c r="AO120" s="21"/>
      <c r="AP120" s="21"/>
      <c r="AQ120" s="21"/>
      <c r="AR120" s="24"/>
    </row>
    <row r="121" spans="1:44" ht="15.75" customHeight="1" x14ac:dyDescent="0.3">
      <c r="A121" s="21"/>
      <c r="B121" s="22"/>
      <c r="C121" s="22"/>
      <c r="D121" s="22"/>
      <c r="E121" s="22"/>
      <c r="F121" s="21"/>
      <c r="G121" s="22"/>
      <c r="H121" s="22"/>
      <c r="I121" s="22"/>
      <c r="J121" s="22"/>
      <c r="K121" s="21"/>
      <c r="L121" s="21"/>
      <c r="M121" s="21"/>
      <c r="N121" s="21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3"/>
      <c r="AL121" s="21"/>
      <c r="AM121" s="21"/>
      <c r="AN121" s="21"/>
      <c r="AO121" s="21"/>
      <c r="AP121" s="21"/>
      <c r="AQ121" s="21"/>
      <c r="AR121" s="24"/>
    </row>
    <row r="122" spans="1:44" ht="15.75" customHeight="1" x14ac:dyDescent="0.3">
      <c r="A122" s="21"/>
      <c r="B122" s="22"/>
      <c r="C122" s="22"/>
      <c r="D122" s="22"/>
      <c r="E122" s="22"/>
      <c r="F122" s="21"/>
      <c r="G122" s="22"/>
      <c r="H122" s="22"/>
      <c r="I122" s="22"/>
      <c r="J122" s="22"/>
      <c r="K122" s="21"/>
      <c r="L122" s="21"/>
      <c r="M122" s="21"/>
      <c r="N122" s="21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3"/>
      <c r="AL122" s="21"/>
      <c r="AM122" s="21"/>
      <c r="AN122" s="21"/>
      <c r="AO122" s="21"/>
      <c r="AP122" s="21"/>
      <c r="AQ122" s="21"/>
      <c r="AR122" s="24"/>
    </row>
    <row r="123" spans="1:44" ht="15.75" customHeight="1" x14ac:dyDescent="0.3">
      <c r="A123" s="21"/>
      <c r="B123" s="22"/>
      <c r="C123" s="22"/>
      <c r="D123" s="22"/>
      <c r="E123" s="22"/>
      <c r="F123" s="21"/>
      <c r="G123" s="22"/>
      <c r="H123" s="22"/>
      <c r="I123" s="22"/>
      <c r="J123" s="22"/>
      <c r="K123" s="21"/>
      <c r="L123" s="21"/>
      <c r="M123" s="21"/>
      <c r="N123" s="21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3"/>
      <c r="AL123" s="21"/>
      <c r="AM123" s="21"/>
      <c r="AN123" s="21"/>
      <c r="AO123" s="21"/>
      <c r="AP123" s="21"/>
      <c r="AQ123" s="21"/>
      <c r="AR123" s="24"/>
    </row>
    <row r="124" spans="1:44" ht="15.75" customHeight="1" x14ac:dyDescent="0.3">
      <c r="A124" s="21"/>
      <c r="B124" s="22"/>
      <c r="C124" s="22"/>
      <c r="D124" s="22"/>
      <c r="E124" s="22"/>
      <c r="F124" s="21"/>
      <c r="G124" s="22"/>
      <c r="H124" s="22"/>
      <c r="I124" s="22"/>
      <c r="J124" s="22"/>
      <c r="K124" s="21"/>
      <c r="L124" s="21"/>
      <c r="M124" s="21"/>
      <c r="N124" s="21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3"/>
      <c r="AL124" s="21"/>
      <c r="AM124" s="21"/>
      <c r="AN124" s="21"/>
      <c r="AO124" s="21"/>
      <c r="AP124" s="21"/>
      <c r="AQ124" s="21"/>
      <c r="AR124" s="24"/>
    </row>
    <row r="125" spans="1:44" ht="15.75" customHeight="1" x14ac:dyDescent="0.3">
      <c r="A125" s="21"/>
      <c r="B125" s="22"/>
      <c r="C125" s="22"/>
      <c r="D125" s="22"/>
      <c r="E125" s="22"/>
      <c r="F125" s="21"/>
      <c r="G125" s="22"/>
      <c r="H125" s="22"/>
      <c r="I125" s="22"/>
      <c r="J125" s="22"/>
      <c r="K125" s="21"/>
      <c r="L125" s="21"/>
      <c r="M125" s="21"/>
      <c r="N125" s="21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3"/>
      <c r="AL125" s="21"/>
      <c r="AM125" s="21"/>
      <c r="AN125" s="21"/>
      <c r="AO125" s="21"/>
      <c r="AP125" s="21"/>
      <c r="AQ125" s="21"/>
      <c r="AR125" s="24"/>
    </row>
    <row r="126" spans="1:44" ht="15.75" customHeight="1" x14ac:dyDescent="0.3">
      <c r="A126" s="21"/>
      <c r="B126" s="22"/>
      <c r="C126" s="22"/>
      <c r="D126" s="22"/>
      <c r="E126" s="22"/>
      <c r="F126" s="21"/>
      <c r="G126" s="22"/>
      <c r="H126" s="22"/>
      <c r="I126" s="22"/>
      <c r="J126" s="22"/>
      <c r="K126" s="21"/>
      <c r="L126" s="21"/>
      <c r="M126" s="21"/>
      <c r="N126" s="21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3"/>
      <c r="AL126" s="21"/>
      <c r="AM126" s="21"/>
      <c r="AN126" s="21"/>
      <c r="AO126" s="21"/>
      <c r="AP126" s="21"/>
      <c r="AQ126" s="21"/>
      <c r="AR126" s="24"/>
    </row>
    <row r="127" spans="1:44" ht="15.75" customHeight="1" x14ac:dyDescent="0.3">
      <c r="A127" s="21"/>
      <c r="B127" s="22"/>
      <c r="C127" s="22"/>
      <c r="D127" s="22"/>
      <c r="E127" s="22"/>
      <c r="F127" s="21"/>
      <c r="G127" s="22"/>
      <c r="H127" s="22"/>
      <c r="I127" s="22"/>
      <c r="J127" s="22"/>
      <c r="K127" s="21"/>
      <c r="L127" s="21"/>
      <c r="M127" s="21"/>
      <c r="N127" s="21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3"/>
      <c r="AL127" s="21"/>
      <c r="AM127" s="21"/>
      <c r="AN127" s="21"/>
      <c r="AO127" s="21"/>
      <c r="AP127" s="21"/>
      <c r="AQ127" s="21"/>
      <c r="AR127" s="24"/>
    </row>
    <row r="128" spans="1:44" ht="15.75" customHeight="1" x14ac:dyDescent="0.3">
      <c r="A128" s="21"/>
      <c r="B128" s="22"/>
      <c r="C128" s="22"/>
      <c r="D128" s="22"/>
      <c r="E128" s="22"/>
      <c r="F128" s="21"/>
      <c r="G128" s="22"/>
      <c r="H128" s="22"/>
      <c r="I128" s="22"/>
      <c r="J128" s="22"/>
      <c r="K128" s="21"/>
      <c r="L128" s="21"/>
      <c r="M128" s="21"/>
      <c r="N128" s="21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3"/>
      <c r="AL128" s="21"/>
      <c r="AM128" s="21"/>
      <c r="AN128" s="21"/>
      <c r="AO128" s="21"/>
      <c r="AP128" s="21"/>
      <c r="AQ128" s="21"/>
      <c r="AR128" s="24"/>
    </row>
    <row r="129" spans="1:44" ht="15.75" customHeight="1" x14ac:dyDescent="0.3">
      <c r="A129" s="21"/>
      <c r="B129" s="22"/>
      <c r="C129" s="22"/>
      <c r="D129" s="22"/>
      <c r="E129" s="22"/>
      <c r="F129" s="21"/>
      <c r="G129" s="22"/>
      <c r="H129" s="22"/>
      <c r="I129" s="22"/>
      <c r="J129" s="22"/>
      <c r="K129" s="21"/>
      <c r="L129" s="21"/>
      <c r="M129" s="21"/>
      <c r="N129" s="21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3"/>
      <c r="AL129" s="21"/>
      <c r="AM129" s="21"/>
      <c r="AN129" s="21"/>
      <c r="AO129" s="21"/>
      <c r="AP129" s="21"/>
      <c r="AQ129" s="21"/>
      <c r="AR129" s="24"/>
    </row>
    <row r="130" spans="1:44" ht="15.75" customHeight="1" x14ac:dyDescent="0.3">
      <c r="A130" s="21"/>
      <c r="B130" s="22"/>
      <c r="C130" s="22"/>
      <c r="D130" s="22"/>
      <c r="E130" s="22"/>
      <c r="F130" s="21"/>
      <c r="G130" s="22"/>
      <c r="H130" s="22"/>
      <c r="I130" s="22"/>
      <c r="J130" s="22"/>
      <c r="K130" s="21"/>
      <c r="L130" s="21"/>
      <c r="M130" s="21"/>
      <c r="N130" s="21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3"/>
      <c r="AL130" s="21"/>
      <c r="AM130" s="21"/>
      <c r="AN130" s="21"/>
      <c r="AO130" s="21"/>
      <c r="AP130" s="21"/>
      <c r="AQ130" s="21"/>
      <c r="AR130" s="24"/>
    </row>
    <row r="131" spans="1:44" ht="15.75" customHeight="1" x14ac:dyDescent="0.3">
      <c r="A131" s="21"/>
      <c r="B131" s="22"/>
      <c r="C131" s="22"/>
      <c r="D131" s="22"/>
      <c r="E131" s="22"/>
      <c r="F131" s="21"/>
      <c r="G131" s="22"/>
      <c r="H131" s="22"/>
      <c r="I131" s="22"/>
      <c r="J131" s="22"/>
      <c r="K131" s="21"/>
      <c r="L131" s="21"/>
      <c r="M131" s="21"/>
      <c r="N131" s="21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3"/>
      <c r="AL131" s="21"/>
      <c r="AM131" s="21"/>
      <c r="AN131" s="21"/>
      <c r="AO131" s="21"/>
      <c r="AP131" s="21"/>
      <c r="AQ131" s="21"/>
      <c r="AR131" s="24"/>
    </row>
    <row r="132" spans="1:44" ht="15.75" customHeight="1" x14ac:dyDescent="0.3">
      <c r="A132" s="21"/>
      <c r="B132" s="22"/>
      <c r="C132" s="22"/>
      <c r="D132" s="22"/>
      <c r="E132" s="22"/>
      <c r="F132" s="21"/>
      <c r="G132" s="22"/>
      <c r="H132" s="22"/>
      <c r="I132" s="22"/>
      <c r="J132" s="22"/>
      <c r="K132" s="21"/>
      <c r="L132" s="21"/>
      <c r="M132" s="21"/>
      <c r="N132" s="21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3"/>
      <c r="AL132" s="21"/>
      <c r="AM132" s="21"/>
      <c r="AN132" s="21"/>
      <c r="AO132" s="21"/>
      <c r="AP132" s="21"/>
      <c r="AQ132" s="21"/>
      <c r="AR132" s="24"/>
    </row>
    <row r="133" spans="1:44" ht="15.75" customHeight="1" x14ac:dyDescent="0.3">
      <c r="A133" s="21"/>
      <c r="B133" s="22"/>
      <c r="C133" s="22"/>
      <c r="D133" s="22"/>
      <c r="E133" s="22"/>
      <c r="F133" s="21"/>
      <c r="G133" s="22"/>
      <c r="H133" s="22"/>
      <c r="I133" s="22"/>
      <c r="J133" s="22"/>
      <c r="K133" s="21"/>
      <c r="L133" s="21"/>
      <c r="M133" s="21"/>
      <c r="N133" s="21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3"/>
      <c r="AL133" s="21"/>
      <c r="AM133" s="21"/>
      <c r="AN133" s="21"/>
      <c r="AO133" s="21"/>
      <c r="AP133" s="21"/>
      <c r="AQ133" s="21"/>
      <c r="AR133" s="24"/>
    </row>
    <row r="134" spans="1:44" ht="15.75" customHeight="1" x14ac:dyDescent="0.3">
      <c r="A134" s="21"/>
      <c r="B134" s="22"/>
      <c r="C134" s="22"/>
      <c r="D134" s="22"/>
      <c r="E134" s="22"/>
      <c r="F134" s="21"/>
      <c r="G134" s="22"/>
      <c r="H134" s="22"/>
      <c r="I134" s="22"/>
      <c r="J134" s="22"/>
      <c r="K134" s="21"/>
      <c r="L134" s="21"/>
      <c r="M134" s="21"/>
      <c r="N134" s="21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3"/>
      <c r="AL134" s="21"/>
      <c r="AM134" s="21"/>
      <c r="AN134" s="21"/>
      <c r="AO134" s="21"/>
      <c r="AP134" s="21"/>
      <c r="AQ134" s="21"/>
      <c r="AR134" s="24"/>
    </row>
    <row r="135" spans="1:44" ht="15.75" customHeight="1" x14ac:dyDescent="0.3">
      <c r="A135" s="21"/>
      <c r="B135" s="22"/>
      <c r="C135" s="22"/>
      <c r="D135" s="22"/>
      <c r="E135" s="22"/>
      <c r="F135" s="21"/>
      <c r="G135" s="22"/>
      <c r="H135" s="22"/>
      <c r="I135" s="22"/>
      <c r="J135" s="22"/>
      <c r="K135" s="21"/>
      <c r="L135" s="21"/>
      <c r="M135" s="21"/>
      <c r="N135" s="21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3"/>
      <c r="AL135" s="21"/>
      <c r="AM135" s="21"/>
      <c r="AN135" s="21"/>
      <c r="AO135" s="21"/>
      <c r="AP135" s="21"/>
      <c r="AQ135" s="21"/>
      <c r="AR135" s="24"/>
    </row>
    <row r="136" spans="1:44" ht="15.75" customHeight="1" x14ac:dyDescent="0.3">
      <c r="A136" s="21"/>
      <c r="B136" s="22"/>
      <c r="C136" s="22"/>
      <c r="D136" s="22"/>
      <c r="E136" s="22"/>
      <c r="F136" s="21"/>
      <c r="G136" s="22"/>
      <c r="H136" s="22"/>
      <c r="I136" s="22"/>
      <c r="J136" s="22"/>
      <c r="K136" s="21"/>
      <c r="L136" s="21"/>
      <c r="M136" s="21"/>
      <c r="N136" s="21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3"/>
      <c r="AL136" s="21"/>
      <c r="AM136" s="21"/>
      <c r="AN136" s="21"/>
      <c r="AO136" s="21"/>
      <c r="AP136" s="21"/>
      <c r="AQ136" s="21"/>
      <c r="AR136" s="24"/>
    </row>
    <row r="137" spans="1:44" ht="15.75" customHeight="1" x14ac:dyDescent="0.3">
      <c r="A137" s="21"/>
      <c r="B137" s="22"/>
      <c r="C137" s="22"/>
      <c r="D137" s="22"/>
      <c r="E137" s="22"/>
      <c r="F137" s="21"/>
      <c r="G137" s="22"/>
      <c r="H137" s="22"/>
      <c r="I137" s="22"/>
      <c r="J137" s="22"/>
      <c r="K137" s="21"/>
      <c r="L137" s="21"/>
      <c r="M137" s="21"/>
      <c r="N137" s="21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3"/>
      <c r="AL137" s="21"/>
      <c r="AM137" s="21"/>
      <c r="AN137" s="21"/>
      <c r="AO137" s="21"/>
      <c r="AP137" s="21"/>
      <c r="AQ137" s="21"/>
      <c r="AR137" s="24"/>
    </row>
    <row r="138" spans="1:44" ht="15.75" customHeight="1" x14ac:dyDescent="0.3">
      <c r="A138" s="21"/>
      <c r="B138" s="22"/>
      <c r="C138" s="22"/>
      <c r="D138" s="22"/>
      <c r="E138" s="22"/>
      <c r="F138" s="21"/>
      <c r="G138" s="22"/>
      <c r="H138" s="22"/>
      <c r="I138" s="22"/>
      <c r="J138" s="22"/>
      <c r="K138" s="21"/>
      <c r="L138" s="21"/>
      <c r="M138" s="21"/>
      <c r="N138" s="21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3"/>
      <c r="AL138" s="21"/>
      <c r="AM138" s="21"/>
      <c r="AN138" s="21"/>
      <c r="AO138" s="21"/>
      <c r="AP138" s="21"/>
      <c r="AQ138" s="21"/>
      <c r="AR138" s="24"/>
    </row>
    <row r="139" spans="1:44" ht="15.75" customHeight="1" x14ac:dyDescent="0.3">
      <c r="A139" s="21"/>
      <c r="B139" s="22"/>
      <c r="C139" s="22"/>
      <c r="D139" s="22"/>
      <c r="E139" s="22"/>
      <c r="F139" s="21"/>
      <c r="G139" s="22"/>
      <c r="H139" s="22"/>
      <c r="I139" s="22"/>
      <c r="J139" s="22"/>
      <c r="K139" s="21"/>
      <c r="L139" s="21"/>
      <c r="M139" s="21"/>
      <c r="N139" s="21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3"/>
      <c r="AL139" s="21"/>
      <c r="AM139" s="21"/>
      <c r="AN139" s="21"/>
      <c r="AO139" s="21"/>
      <c r="AP139" s="21"/>
      <c r="AQ139" s="21"/>
      <c r="AR139" s="24"/>
    </row>
    <row r="140" spans="1:44" ht="15.75" customHeight="1" x14ac:dyDescent="0.3">
      <c r="A140" s="21"/>
      <c r="B140" s="22"/>
      <c r="C140" s="22"/>
      <c r="D140" s="22"/>
      <c r="E140" s="22"/>
      <c r="F140" s="21"/>
      <c r="G140" s="22"/>
      <c r="H140" s="22"/>
      <c r="I140" s="22"/>
      <c r="J140" s="22"/>
      <c r="K140" s="21"/>
      <c r="L140" s="21"/>
      <c r="M140" s="21"/>
      <c r="N140" s="21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3"/>
      <c r="AL140" s="21"/>
      <c r="AM140" s="21"/>
      <c r="AN140" s="21"/>
      <c r="AO140" s="21"/>
      <c r="AP140" s="21"/>
      <c r="AQ140" s="21"/>
      <c r="AR140" s="24"/>
    </row>
    <row r="141" spans="1:44" ht="15.75" customHeight="1" x14ac:dyDescent="0.3">
      <c r="A141" s="21"/>
      <c r="B141" s="22"/>
      <c r="C141" s="22"/>
      <c r="D141" s="22"/>
      <c r="E141" s="22"/>
      <c r="F141" s="21"/>
      <c r="G141" s="22"/>
      <c r="H141" s="22"/>
      <c r="I141" s="22"/>
      <c r="J141" s="22"/>
      <c r="K141" s="21"/>
      <c r="L141" s="21"/>
      <c r="M141" s="21"/>
      <c r="N141" s="21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3"/>
      <c r="AL141" s="21"/>
      <c r="AM141" s="21"/>
      <c r="AN141" s="21"/>
      <c r="AO141" s="21"/>
      <c r="AP141" s="21"/>
      <c r="AQ141" s="21"/>
      <c r="AR141" s="24"/>
    </row>
    <row r="142" spans="1:44" ht="15.75" customHeight="1" x14ac:dyDescent="0.3">
      <c r="A142" s="21"/>
      <c r="B142" s="22"/>
      <c r="C142" s="22"/>
      <c r="D142" s="22"/>
      <c r="E142" s="22"/>
      <c r="F142" s="21"/>
      <c r="G142" s="22"/>
      <c r="H142" s="22"/>
      <c r="I142" s="22"/>
      <c r="J142" s="22"/>
      <c r="K142" s="21"/>
      <c r="L142" s="21"/>
      <c r="M142" s="21"/>
      <c r="N142" s="21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3"/>
      <c r="AL142" s="21"/>
      <c r="AM142" s="21"/>
      <c r="AN142" s="21"/>
      <c r="AO142" s="21"/>
      <c r="AP142" s="21"/>
      <c r="AQ142" s="21"/>
      <c r="AR142" s="24"/>
    </row>
    <row r="143" spans="1:44" ht="15.75" customHeight="1" x14ac:dyDescent="0.3">
      <c r="A143" s="21"/>
      <c r="B143" s="22"/>
      <c r="C143" s="22"/>
      <c r="D143" s="22"/>
      <c r="E143" s="22"/>
      <c r="F143" s="21"/>
      <c r="G143" s="22"/>
      <c r="H143" s="22"/>
      <c r="I143" s="22"/>
      <c r="J143" s="22"/>
      <c r="K143" s="21"/>
      <c r="L143" s="21"/>
      <c r="M143" s="21"/>
      <c r="N143" s="21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3"/>
      <c r="AL143" s="21"/>
      <c r="AM143" s="21"/>
      <c r="AN143" s="21"/>
      <c r="AO143" s="21"/>
      <c r="AP143" s="21"/>
      <c r="AQ143" s="21"/>
      <c r="AR143" s="24"/>
    </row>
    <row r="144" spans="1:44" ht="15.75" customHeight="1" x14ac:dyDescent="0.3">
      <c r="A144" s="21"/>
      <c r="B144" s="22"/>
      <c r="C144" s="22"/>
      <c r="D144" s="22"/>
      <c r="E144" s="22"/>
      <c r="F144" s="21"/>
      <c r="G144" s="22"/>
      <c r="H144" s="22"/>
      <c r="I144" s="22"/>
      <c r="J144" s="22"/>
      <c r="K144" s="21"/>
      <c r="L144" s="21"/>
      <c r="M144" s="21"/>
      <c r="N144" s="21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3"/>
      <c r="AL144" s="21"/>
      <c r="AM144" s="21"/>
      <c r="AN144" s="21"/>
      <c r="AO144" s="21"/>
      <c r="AP144" s="21"/>
      <c r="AQ144" s="21"/>
      <c r="AR144" s="24"/>
    </row>
    <row r="145" spans="1:44" ht="15.75" customHeight="1" x14ac:dyDescent="0.3">
      <c r="A145" s="21"/>
      <c r="B145" s="22"/>
      <c r="C145" s="22"/>
      <c r="D145" s="22"/>
      <c r="E145" s="22"/>
      <c r="F145" s="21"/>
      <c r="G145" s="22"/>
      <c r="H145" s="22"/>
      <c r="I145" s="22"/>
      <c r="J145" s="22"/>
      <c r="K145" s="21"/>
      <c r="L145" s="21"/>
      <c r="M145" s="21"/>
      <c r="N145" s="21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3"/>
      <c r="AL145" s="21"/>
      <c r="AM145" s="21"/>
      <c r="AN145" s="21"/>
      <c r="AO145" s="21"/>
      <c r="AP145" s="21"/>
      <c r="AQ145" s="21"/>
      <c r="AR145" s="24"/>
    </row>
    <row r="146" spans="1:44" ht="15.75" customHeight="1" x14ac:dyDescent="0.3">
      <c r="A146" s="21"/>
      <c r="B146" s="22"/>
      <c r="C146" s="22"/>
      <c r="D146" s="22"/>
      <c r="E146" s="22"/>
      <c r="F146" s="21"/>
      <c r="G146" s="22"/>
      <c r="H146" s="22"/>
      <c r="I146" s="22"/>
      <c r="J146" s="22"/>
      <c r="K146" s="21"/>
      <c r="L146" s="21"/>
      <c r="M146" s="21"/>
      <c r="N146" s="21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3"/>
      <c r="AL146" s="21"/>
      <c r="AM146" s="21"/>
      <c r="AN146" s="21"/>
      <c r="AO146" s="21"/>
      <c r="AP146" s="21"/>
      <c r="AQ146" s="21"/>
      <c r="AR146" s="24"/>
    </row>
    <row r="147" spans="1:44" ht="15.75" customHeight="1" x14ac:dyDescent="0.3">
      <c r="A147" s="21"/>
      <c r="B147" s="22"/>
      <c r="C147" s="22"/>
      <c r="D147" s="22"/>
      <c r="E147" s="22"/>
      <c r="F147" s="21"/>
      <c r="G147" s="22"/>
      <c r="H147" s="22"/>
      <c r="I147" s="22"/>
      <c r="J147" s="22"/>
      <c r="K147" s="21"/>
      <c r="L147" s="21"/>
      <c r="M147" s="21"/>
      <c r="N147" s="21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3"/>
      <c r="AL147" s="21"/>
      <c r="AM147" s="21"/>
      <c r="AN147" s="21"/>
      <c r="AO147" s="21"/>
      <c r="AP147" s="21"/>
      <c r="AQ147" s="21"/>
      <c r="AR147" s="24"/>
    </row>
    <row r="148" spans="1:44" ht="15.75" customHeight="1" x14ac:dyDescent="0.3">
      <c r="A148" s="21"/>
      <c r="B148" s="22"/>
      <c r="C148" s="22"/>
      <c r="D148" s="22"/>
      <c r="E148" s="22"/>
      <c r="F148" s="21"/>
      <c r="G148" s="22"/>
      <c r="H148" s="22"/>
      <c r="I148" s="22"/>
      <c r="J148" s="22"/>
      <c r="K148" s="21"/>
      <c r="L148" s="21"/>
      <c r="M148" s="21"/>
      <c r="N148" s="21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3"/>
      <c r="AL148" s="21"/>
      <c r="AM148" s="21"/>
      <c r="AN148" s="21"/>
      <c r="AO148" s="21"/>
      <c r="AP148" s="21"/>
      <c r="AQ148" s="21"/>
      <c r="AR148" s="24"/>
    </row>
    <row r="149" spans="1:44" ht="15.75" customHeight="1" x14ac:dyDescent="0.3">
      <c r="A149" s="21"/>
      <c r="B149" s="22"/>
      <c r="C149" s="22"/>
      <c r="D149" s="22"/>
      <c r="E149" s="22"/>
      <c r="F149" s="21"/>
      <c r="G149" s="22"/>
      <c r="H149" s="22"/>
      <c r="I149" s="22"/>
      <c r="J149" s="22"/>
      <c r="K149" s="21"/>
      <c r="L149" s="21"/>
      <c r="M149" s="21"/>
      <c r="N149" s="21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3"/>
      <c r="AL149" s="21"/>
      <c r="AM149" s="21"/>
      <c r="AN149" s="21"/>
      <c r="AO149" s="21"/>
      <c r="AP149" s="21"/>
      <c r="AQ149" s="21"/>
      <c r="AR149" s="24"/>
    </row>
    <row r="150" spans="1:44" ht="15.75" customHeight="1" x14ac:dyDescent="0.3">
      <c r="A150" s="21"/>
      <c r="B150" s="22"/>
      <c r="C150" s="22"/>
      <c r="D150" s="22"/>
      <c r="E150" s="22"/>
      <c r="F150" s="21"/>
      <c r="G150" s="22"/>
      <c r="H150" s="22"/>
      <c r="I150" s="22"/>
      <c r="J150" s="22"/>
      <c r="K150" s="21"/>
      <c r="L150" s="21"/>
      <c r="M150" s="21"/>
      <c r="N150" s="21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3"/>
      <c r="AL150" s="21"/>
      <c r="AM150" s="21"/>
      <c r="AN150" s="21"/>
      <c r="AO150" s="21"/>
      <c r="AP150" s="21"/>
      <c r="AQ150" s="21"/>
      <c r="AR150" s="24"/>
    </row>
    <row r="151" spans="1:44" ht="15.75" customHeight="1" x14ac:dyDescent="0.3">
      <c r="A151" s="21"/>
      <c r="B151" s="22"/>
      <c r="C151" s="22"/>
      <c r="D151" s="22"/>
      <c r="E151" s="22"/>
      <c r="F151" s="21"/>
      <c r="G151" s="22"/>
      <c r="H151" s="22"/>
      <c r="I151" s="22"/>
      <c r="J151" s="22"/>
      <c r="K151" s="21"/>
      <c r="L151" s="21"/>
      <c r="M151" s="21"/>
      <c r="N151" s="21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3"/>
      <c r="AL151" s="21"/>
      <c r="AM151" s="21"/>
      <c r="AN151" s="21"/>
      <c r="AO151" s="21"/>
      <c r="AP151" s="21"/>
      <c r="AQ151" s="21"/>
      <c r="AR151" s="24"/>
    </row>
    <row r="152" spans="1:44" ht="15.75" customHeight="1" x14ac:dyDescent="0.3">
      <c r="A152" s="21"/>
      <c r="B152" s="22"/>
      <c r="C152" s="22"/>
      <c r="D152" s="22"/>
      <c r="E152" s="22"/>
      <c r="F152" s="21"/>
      <c r="G152" s="22"/>
      <c r="H152" s="22"/>
      <c r="I152" s="22"/>
      <c r="J152" s="22"/>
      <c r="K152" s="21"/>
      <c r="L152" s="21"/>
      <c r="M152" s="21"/>
      <c r="N152" s="21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3"/>
      <c r="AL152" s="21"/>
      <c r="AM152" s="21"/>
      <c r="AN152" s="21"/>
      <c r="AO152" s="21"/>
      <c r="AP152" s="21"/>
      <c r="AQ152" s="21"/>
      <c r="AR152" s="24"/>
    </row>
    <row r="153" spans="1:44" ht="15.75" customHeight="1" x14ac:dyDescent="0.3">
      <c r="A153" s="21"/>
      <c r="B153" s="22"/>
      <c r="C153" s="22"/>
      <c r="D153" s="22"/>
      <c r="E153" s="22"/>
      <c r="F153" s="21"/>
      <c r="G153" s="22"/>
      <c r="H153" s="22"/>
      <c r="I153" s="22"/>
      <c r="J153" s="22"/>
      <c r="K153" s="21"/>
      <c r="L153" s="21"/>
      <c r="M153" s="21"/>
      <c r="N153" s="21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3"/>
      <c r="AL153" s="21"/>
      <c r="AM153" s="21"/>
      <c r="AN153" s="21"/>
      <c r="AO153" s="21"/>
      <c r="AP153" s="21"/>
      <c r="AQ153" s="21"/>
      <c r="AR153" s="24"/>
    </row>
    <row r="154" spans="1:44" ht="15.75" customHeight="1" x14ac:dyDescent="0.3">
      <c r="A154" s="21"/>
      <c r="B154" s="22"/>
      <c r="C154" s="22"/>
      <c r="D154" s="22"/>
      <c r="E154" s="22"/>
      <c r="F154" s="21"/>
      <c r="G154" s="22"/>
      <c r="H154" s="22"/>
      <c r="I154" s="22"/>
      <c r="J154" s="22"/>
      <c r="K154" s="21"/>
      <c r="L154" s="21"/>
      <c r="M154" s="21"/>
      <c r="N154" s="21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3"/>
      <c r="AL154" s="21"/>
      <c r="AM154" s="21"/>
      <c r="AN154" s="21"/>
      <c r="AO154" s="21"/>
      <c r="AP154" s="21"/>
      <c r="AQ154" s="21"/>
      <c r="AR154" s="24"/>
    </row>
    <row r="155" spans="1:44" ht="15.75" customHeight="1" x14ac:dyDescent="0.3">
      <c r="A155" s="21"/>
      <c r="B155" s="22"/>
      <c r="C155" s="22"/>
      <c r="D155" s="22"/>
      <c r="E155" s="22"/>
      <c r="F155" s="21"/>
      <c r="G155" s="22"/>
      <c r="H155" s="22"/>
      <c r="I155" s="22"/>
      <c r="J155" s="22"/>
      <c r="K155" s="21"/>
      <c r="L155" s="21"/>
      <c r="M155" s="21"/>
      <c r="N155" s="21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3"/>
      <c r="AL155" s="21"/>
      <c r="AM155" s="21"/>
      <c r="AN155" s="21"/>
      <c r="AO155" s="21"/>
      <c r="AP155" s="21"/>
      <c r="AQ155" s="21"/>
      <c r="AR155" s="24"/>
    </row>
    <row r="156" spans="1:44" ht="15.75" customHeight="1" x14ac:dyDescent="0.3">
      <c r="A156" s="21"/>
      <c r="B156" s="22"/>
      <c r="C156" s="22"/>
      <c r="D156" s="22"/>
      <c r="E156" s="22"/>
      <c r="F156" s="21"/>
      <c r="G156" s="22"/>
      <c r="H156" s="22"/>
      <c r="I156" s="22"/>
      <c r="J156" s="22"/>
      <c r="K156" s="21"/>
      <c r="L156" s="21"/>
      <c r="M156" s="21"/>
      <c r="N156" s="21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3"/>
      <c r="AL156" s="21"/>
      <c r="AM156" s="21"/>
      <c r="AN156" s="21"/>
      <c r="AO156" s="21"/>
      <c r="AP156" s="21"/>
      <c r="AQ156" s="21"/>
      <c r="AR156" s="24"/>
    </row>
    <row r="157" spans="1:44" ht="15.75" customHeight="1" x14ac:dyDescent="0.3">
      <c r="A157" s="21"/>
      <c r="B157" s="22"/>
      <c r="C157" s="22"/>
      <c r="D157" s="22"/>
      <c r="E157" s="22"/>
      <c r="F157" s="21"/>
      <c r="G157" s="22"/>
      <c r="H157" s="22"/>
      <c r="I157" s="22"/>
      <c r="J157" s="22"/>
      <c r="K157" s="21"/>
      <c r="L157" s="21"/>
      <c r="M157" s="21"/>
      <c r="N157" s="21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3"/>
      <c r="AL157" s="21"/>
      <c r="AM157" s="21"/>
      <c r="AN157" s="21"/>
      <c r="AO157" s="21"/>
      <c r="AP157" s="21"/>
      <c r="AQ157" s="21"/>
      <c r="AR157" s="24"/>
    </row>
    <row r="158" spans="1:44" ht="15.75" customHeight="1" x14ac:dyDescent="0.3">
      <c r="A158" s="21"/>
      <c r="B158" s="22"/>
      <c r="C158" s="22"/>
      <c r="D158" s="22"/>
      <c r="E158" s="22"/>
      <c r="F158" s="21"/>
      <c r="G158" s="22"/>
      <c r="H158" s="22"/>
      <c r="I158" s="22"/>
      <c r="J158" s="22"/>
      <c r="K158" s="21"/>
      <c r="L158" s="21"/>
      <c r="M158" s="21"/>
      <c r="N158" s="21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3"/>
      <c r="AL158" s="21"/>
      <c r="AM158" s="21"/>
      <c r="AN158" s="21"/>
      <c r="AO158" s="21"/>
      <c r="AP158" s="21"/>
      <c r="AQ158" s="21"/>
      <c r="AR158" s="24"/>
    </row>
    <row r="159" spans="1:44" ht="15.75" customHeight="1" x14ac:dyDescent="0.3">
      <c r="A159" s="21"/>
      <c r="B159" s="22"/>
      <c r="C159" s="22"/>
      <c r="D159" s="22"/>
      <c r="E159" s="22"/>
      <c r="F159" s="21"/>
      <c r="G159" s="22"/>
      <c r="H159" s="22"/>
      <c r="I159" s="22"/>
      <c r="J159" s="22"/>
      <c r="K159" s="21"/>
      <c r="L159" s="21"/>
      <c r="M159" s="21"/>
      <c r="N159" s="21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3"/>
      <c r="AL159" s="21"/>
      <c r="AM159" s="21"/>
      <c r="AN159" s="21"/>
      <c r="AO159" s="21"/>
      <c r="AP159" s="21"/>
      <c r="AQ159" s="21"/>
      <c r="AR159" s="24"/>
    </row>
    <row r="160" spans="1:44" ht="15.75" customHeight="1" x14ac:dyDescent="0.3">
      <c r="A160" s="21"/>
      <c r="B160" s="22"/>
      <c r="C160" s="22"/>
      <c r="D160" s="22"/>
      <c r="E160" s="22"/>
      <c r="F160" s="21"/>
      <c r="G160" s="22"/>
      <c r="H160" s="22"/>
      <c r="I160" s="22"/>
      <c r="J160" s="22"/>
      <c r="K160" s="21"/>
      <c r="L160" s="21"/>
      <c r="M160" s="21"/>
      <c r="N160" s="21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3"/>
      <c r="AL160" s="21"/>
      <c r="AM160" s="21"/>
      <c r="AN160" s="21"/>
      <c r="AO160" s="21"/>
      <c r="AP160" s="21"/>
      <c r="AQ160" s="21"/>
      <c r="AR160" s="24"/>
    </row>
    <row r="161" spans="1:44" ht="15.75" customHeight="1" x14ac:dyDescent="0.3">
      <c r="A161" s="21"/>
      <c r="B161" s="22"/>
      <c r="C161" s="22"/>
      <c r="D161" s="22"/>
      <c r="E161" s="22"/>
      <c r="F161" s="21"/>
      <c r="G161" s="22"/>
      <c r="H161" s="22"/>
      <c r="I161" s="22"/>
      <c r="J161" s="22"/>
      <c r="K161" s="21"/>
      <c r="L161" s="21"/>
      <c r="M161" s="21"/>
      <c r="N161" s="21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3"/>
      <c r="AL161" s="21"/>
      <c r="AM161" s="21"/>
      <c r="AN161" s="21"/>
      <c r="AO161" s="21"/>
      <c r="AP161" s="21"/>
      <c r="AQ161" s="21"/>
      <c r="AR161" s="24"/>
    </row>
    <row r="162" spans="1:44" ht="15.75" customHeight="1" x14ac:dyDescent="0.3">
      <c r="A162" s="21"/>
      <c r="B162" s="22"/>
      <c r="C162" s="22"/>
      <c r="D162" s="22"/>
      <c r="E162" s="22"/>
      <c r="F162" s="21"/>
      <c r="G162" s="22"/>
      <c r="H162" s="22"/>
      <c r="I162" s="22"/>
      <c r="J162" s="22"/>
      <c r="K162" s="21"/>
      <c r="L162" s="21"/>
      <c r="M162" s="21"/>
      <c r="N162" s="21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3"/>
      <c r="AL162" s="21"/>
      <c r="AM162" s="21"/>
      <c r="AN162" s="21"/>
      <c r="AO162" s="21"/>
      <c r="AP162" s="21"/>
      <c r="AQ162" s="21"/>
      <c r="AR162" s="24"/>
    </row>
    <row r="163" spans="1:44" ht="15.75" customHeight="1" x14ac:dyDescent="0.3">
      <c r="A163" s="21"/>
      <c r="B163" s="22"/>
      <c r="C163" s="22"/>
      <c r="D163" s="22"/>
      <c r="E163" s="22"/>
      <c r="F163" s="21"/>
      <c r="G163" s="22"/>
      <c r="H163" s="22"/>
      <c r="I163" s="22"/>
      <c r="J163" s="22"/>
      <c r="K163" s="21"/>
      <c r="L163" s="21"/>
      <c r="M163" s="21"/>
      <c r="N163" s="21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3"/>
      <c r="AL163" s="21"/>
      <c r="AM163" s="21"/>
      <c r="AN163" s="21"/>
      <c r="AO163" s="21"/>
      <c r="AP163" s="21"/>
      <c r="AQ163" s="21"/>
      <c r="AR163" s="24"/>
    </row>
    <row r="164" spans="1:44" ht="15.75" customHeight="1" x14ac:dyDescent="0.3">
      <c r="A164" s="21"/>
      <c r="B164" s="22"/>
      <c r="C164" s="22"/>
      <c r="D164" s="22"/>
      <c r="E164" s="22"/>
      <c r="F164" s="21"/>
      <c r="G164" s="22"/>
      <c r="H164" s="22"/>
      <c r="I164" s="22"/>
      <c r="J164" s="22"/>
      <c r="K164" s="21"/>
      <c r="L164" s="21"/>
      <c r="M164" s="21"/>
      <c r="N164" s="21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3"/>
      <c r="AL164" s="21"/>
      <c r="AM164" s="21"/>
      <c r="AN164" s="21"/>
      <c r="AO164" s="21"/>
      <c r="AP164" s="21"/>
      <c r="AQ164" s="21"/>
      <c r="AR164" s="24"/>
    </row>
    <row r="165" spans="1:44" ht="15.75" customHeight="1" x14ac:dyDescent="0.3">
      <c r="A165" s="21"/>
      <c r="B165" s="22"/>
      <c r="C165" s="22"/>
      <c r="D165" s="22"/>
      <c r="E165" s="22"/>
      <c r="F165" s="21"/>
      <c r="G165" s="22"/>
      <c r="H165" s="22"/>
      <c r="I165" s="22"/>
      <c r="J165" s="22"/>
      <c r="K165" s="21"/>
      <c r="L165" s="21"/>
      <c r="M165" s="21"/>
      <c r="N165" s="21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3"/>
      <c r="AL165" s="21"/>
      <c r="AM165" s="21"/>
      <c r="AN165" s="21"/>
      <c r="AO165" s="21"/>
      <c r="AP165" s="21"/>
      <c r="AQ165" s="21"/>
      <c r="AR165" s="24"/>
    </row>
    <row r="166" spans="1:44" ht="15.75" customHeight="1" x14ac:dyDescent="0.3">
      <c r="A166" s="21"/>
      <c r="B166" s="22"/>
      <c r="C166" s="22"/>
      <c r="D166" s="22"/>
      <c r="E166" s="22"/>
      <c r="F166" s="21"/>
      <c r="G166" s="22"/>
      <c r="H166" s="22"/>
      <c r="I166" s="22"/>
      <c r="J166" s="22"/>
      <c r="K166" s="21"/>
      <c r="L166" s="21"/>
      <c r="M166" s="21"/>
      <c r="N166" s="21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3"/>
      <c r="AL166" s="21"/>
      <c r="AM166" s="21"/>
      <c r="AN166" s="21"/>
      <c r="AO166" s="21"/>
      <c r="AP166" s="21"/>
      <c r="AQ166" s="21"/>
      <c r="AR166" s="24"/>
    </row>
    <row r="167" spans="1:44" ht="15.75" customHeight="1" x14ac:dyDescent="0.3">
      <c r="A167" s="21"/>
      <c r="B167" s="22"/>
      <c r="C167" s="22"/>
      <c r="D167" s="22"/>
      <c r="E167" s="22"/>
      <c r="F167" s="21"/>
      <c r="G167" s="22"/>
      <c r="H167" s="22"/>
      <c r="I167" s="22"/>
      <c r="J167" s="22"/>
      <c r="K167" s="21"/>
      <c r="L167" s="21"/>
      <c r="M167" s="21"/>
      <c r="N167" s="21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3"/>
      <c r="AL167" s="21"/>
      <c r="AM167" s="21"/>
      <c r="AN167" s="21"/>
      <c r="AO167" s="21"/>
      <c r="AP167" s="21"/>
      <c r="AQ167" s="21"/>
      <c r="AR167" s="24"/>
    </row>
    <row r="168" spans="1:44" ht="15.75" customHeight="1" x14ac:dyDescent="0.3">
      <c r="A168" s="21"/>
      <c r="B168" s="22"/>
      <c r="C168" s="22"/>
      <c r="D168" s="22"/>
      <c r="E168" s="22"/>
      <c r="F168" s="21"/>
      <c r="G168" s="22"/>
      <c r="H168" s="22"/>
      <c r="I168" s="22"/>
      <c r="J168" s="22"/>
      <c r="K168" s="21"/>
      <c r="L168" s="21"/>
      <c r="M168" s="21"/>
      <c r="N168" s="21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3"/>
      <c r="AL168" s="21"/>
      <c r="AM168" s="21"/>
      <c r="AN168" s="21"/>
      <c r="AO168" s="21"/>
      <c r="AP168" s="21"/>
      <c r="AQ168" s="21"/>
      <c r="AR168" s="24"/>
    </row>
    <row r="169" spans="1:44" ht="15.75" customHeight="1" x14ac:dyDescent="0.3">
      <c r="A169" s="21"/>
      <c r="B169" s="22"/>
      <c r="C169" s="22"/>
      <c r="D169" s="22"/>
      <c r="E169" s="22"/>
      <c r="F169" s="21"/>
      <c r="G169" s="22"/>
      <c r="H169" s="22"/>
      <c r="I169" s="22"/>
      <c r="J169" s="22"/>
      <c r="K169" s="21"/>
      <c r="L169" s="21"/>
      <c r="M169" s="21"/>
      <c r="N169" s="21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3"/>
      <c r="AL169" s="21"/>
      <c r="AM169" s="21"/>
      <c r="AN169" s="21"/>
      <c r="AO169" s="21"/>
      <c r="AP169" s="21"/>
      <c r="AQ169" s="21"/>
      <c r="AR169" s="24"/>
    </row>
    <row r="170" spans="1:44" ht="15.75" customHeight="1" x14ac:dyDescent="0.3">
      <c r="A170" s="21"/>
      <c r="B170" s="22"/>
      <c r="C170" s="22"/>
      <c r="D170" s="22"/>
      <c r="E170" s="22"/>
      <c r="F170" s="21"/>
      <c r="G170" s="22"/>
      <c r="H170" s="22"/>
      <c r="I170" s="22"/>
      <c r="J170" s="22"/>
      <c r="K170" s="21"/>
      <c r="L170" s="21"/>
      <c r="M170" s="21"/>
      <c r="N170" s="21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3"/>
      <c r="AL170" s="21"/>
      <c r="AM170" s="21"/>
      <c r="AN170" s="21"/>
      <c r="AO170" s="21"/>
      <c r="AP170" s="21"/>
      <c r="AQ170" s="21"/>
      <c r="AR170" s="24"/>
    </row>
    <row r="171" spans="1:44" ht="15.75" customHeight="1" x14ac:dyDescent="0.3">
      <c r="A171" s="21"/>
      <c r="B171" s="22"/>
      <c r="C171" s="22"/>
      <c r="D171" s="22"/>
      <c r="E171" s="22"/>
      <c r="F171" s="21"/>
      <c r="G171" s="22"/>
      <c r="H171" s="22"/>
      <c r="I171" s="22"/>
      <c r="J171" s="22"/>
      <c r="K171" s="21"/>
      <c r="L171" s="21"/>
      <c r="M171" s="21"/>
      <c r="N171" s="21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3"/>
      <c r="AL171" s="21"/>
      <c r="AM171" s="21"/>
      <c r="AN171" s="21"/>
      <c r="AO171" s="21"/>
      <c r="AP171" s="21"/>
      <c r="AQ171" s="21"/>
      <c r="AR171" s="24"/>
    </row>
    <row r="172" spans="1:44" ht="15.75" customHeight="1" x14ac:dyDescent="0.3">
      <c r="A172" s="21"/>
      <c r="B172" s="22"/>
      <c r="C172" s="22"/>
      <c r="D172" s="22"/>
      <c r="E172" s="22"/>
      <c r="F172" s="21"/>
      <c r="G172" s="22"/>
      <c r="H172" s="22"/>
      <c r="I172" s="22"/>
      <c r="J172" s="22"/>
      <c r="K172" s="21"/>
      <c r="L172" s="21"/>
      <c r="M172" s="21"/>
      <c r="N172" s="21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3"/>
      <c r="AL172" s="21"/>
      <c r="AM172" s="21"/>
      <c r="AN172" s="21"/>
      <c r="AO172" s="21"/>
      <c r="AP172" s="21"/>
      <c r="AQ172" s="21"/>
      <c r="AR172" s="24"/>
    </row>
    <row r="173" spans="1:44" ht="15.75" customHeight="1" x14ac:dyDescent="0.3">
      <c r="A173" s="21"/>
      <c r="B173" s="22"/>
      <c r="C173" s="22"/>
      <c r="D173" s="22"/>
      <c r="E173" s="22"/>
      <c r="F173" s="21"/>
      <c r="G173" s="22"/>
      <c r="H173" s="22"/>
      <c r="I173" s="22"/>
      <c r="J173" s="22"/>
      <c r="K173" s="21"/>
      <c r="L173" s="21"/>
      <c r="M173" s="21"/>
      <c r="N173" s="21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3"/>
      <c r="AL173" s="21"/>
      <c r="AM173" s="21"/>
      <c r="AN173" s="21"/>
      <c r="AO173" s="21"/>
      <c r="AP173" s="21"/>
      <c r="AQ173" s="21"/>
      <c r="AR173" s="24"/>
    </row>
    <row r="174" spans="1:44" ht="15.75" customHeight="1" x14ac:dyDescent="0.3">
      <c r="A174" s="21"/>
      <c r="B174" s="22"/>
      <c r="C174" s="22"/>
      <c r="D174" s="22"/>
      <c r="E174" s="22"/>
      <c r="F174" s="21"/>
      <c r="G174" s="22"/>
      <c r="H174" s="22"/>
      <c r="I174" s="22"/>
      <c r="J174" s="22"/>
      <c r="K174" s="21"/>
      <c r="L174" s="21"/>
      <c r="M174" s="21"/>
      <c r="N174" s="21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3"/>
      <c r="AL174" s="21"/>
      <c r="AM174" s="21"/>
      <c r="AN174" s="21"/>
      <c r="AO174" s="21"/>
      <c r="AP174" s="21"/>
      <c r="AQ174" s="21"/>
      <c r="AR174" s="24"/>
    </row>
    <row r="175" spans="1:44" ht="15.75" customHeight="1" x14ac:dyDescent="0.3">
      <c r="A175" s="21"/>
      <c r="B175" s="22"/>
      <c r="C175" s="22"/>
      <c r="D175" s="22"/>
      <c r="E175" s="22"/>
      <c r="F175" s="21"/>
      <c r="G175" s="22"/>
      <c r="H175" s="22"/>
      <c r="I175" s="22"/>
      <c r="J175" s="22"/>
      <c r="K175" s="21"/>
      <c r="L175" s="21"/>
      <c r="M175" s="21"/>
      <c r="N175" s="21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3"/>
      <c r="AL175" s="21"/>
      <c r="AM175" s="21"/>
      <c r="AN175" s="21"/>
      <c r="AO175" s="21"/>
      <c r="AP175" s="21"/>
      <c r="AQ175" s="21"/>
      <c r="AR175" s="24"/>
    </row>
    <row r="176" spans="1:44" ht="15.75" customHeight="1" x14ac:dyDescent="0.3">
      <c r="A176" s="21"/>
      <c r="B176" s="22"/>
      <c r="C176" s="22"/>
      <c r="D176" s="22"/>
      <c r="E176" s="22"/>
      <c r="F176" s="21"/>
      <c r="G176" s="22"/>
      <c r="H176" s="22"/>
      <c r="I176" s="22"/>
      <c r="J176" s="22"/>
      <c r="K176" s="21"/>
      <c r="L176" s="21"/>
      <c r="M176" s="21"/>
      <c r="N176" s="21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3"/>
      <c r="AL176" s="21"/>
      <c r="AM176" s="21"/>
      <c r="AN176" s="21"/>
      <c r="AO176" s="21"/>
      <c r="AP176" s="21"/>
      <c r="AQ176" s="21"/>
      <c r="AR176" s="24"/>
    </row>
    <row r="177" spans="1:44" ht="15.75" customHeight="1" x14ac:dyDescent="0.3">
      <c r="A177" s="21"/>
      <c r="B177" s="22"/>
      <c r="C177" s="22"/>
      <c r="D177" s="22"/>
      <c r="E177" s="22"/>
      <c r="F177" s="21"/>
      <c r="G177" s="22"/>
      <c r="H177" s="22"/>
      <c r="I177" s="22"/>
      <c r="J177" s="22"/>
      <c r="K177" s="21"/>
      <c r="L177" s="21"/>
      <c r="M177" s="21"/>
      <c r="N177" s="21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3"/>
      <c r="AL177" s="21"/>
      <c r="AM177" s="21"/>
      <c r="AN177" s="21"/>
      <c r="AO177" s="21"/>
      <c r="AP177" s="21"/>
      <c r="AQ177" s="21"/>
      <c r="AR177" s="24"/>
    </row>
    <row r="178" spans="1:44" ht="15.75" customHeight="1" x14ac:dyDescent="0.3">
      <c r="A178" s="21"/>
      <c r="B178" s="22"/>
      <c r="C178" s="22"/>
      <c r="D178" s="22"/>
      <c r="E178" s="22"/>
      <c r="F178" s="21"/>
      <c r="G178" s="22"/>
      <c r="H178" s="22"/>
      <c r="I178" s="22"/>
      <c r="J178" s="22"/>
      <c r="K178" s="21"/>
      <c r="L178" s="21"/>
      <c r="M178" s="21"/>
      <c r="N178" s="21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3"/>
      <c r="AL178" s="21"/>
      <c r="AM178" s="21"/>
      <c r="AN178" s="21"/>
      <c r="AO178" s="21"/>
      <c r="AP178" s="21"/>
      <c r="AQ178" s="21"/>
      <c r="AR178" s="24"/>
    </row>
    <row r="179" spans="1:44" ht="15.75" customHeight="1" x14ac:dyDescent="0.3">
      <c r="A179" s="21"/>
      <c r="B179" s="22"/>
      <c r="C179" s="22"/>
      <c r="D179" s="22"/>
      <c r="E179" s="22"/>
      <c r="F179" s="21"/>
      <c r="G179" s="22"/>
      <c r="H179" s="22"/>
      <c r="I179" s="22"/>
      <c r="J179" s="22"/>
      <c r="K179" s="21"/>
      <c r="L179" s="21"/>
      <c r="M179" s="21"/>
      <c r="N179" s="21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3"/>
      <c r="AL179" s="21"/>
      <c r="AM179" s="21"/>
      <c r="AN179" s="21"/>
      <c r="AO179" s="21"/>
      <c r="AP179" s="21"/>
      <c r="AQ179" s="21"/>
      <c r="AR179" s="24"/>
    </row>
    <row r="180" spans="1:44" ht="15.75" customHeight="1" x14ac:dyDescent="0.3">
      <c r="A180" s="21"/>
      <c r="B180" s="22"/>
      <c r="C180" s="22"/>
      <c r="D180" s="22"/>
      <c r="E180" s="22"/>
      <c r="F180" s="21"/>
      <c r="G180" s="22"/>
      <c r="H180" s="22"/>
      <c r="I180" s="22"/>
      <c r="J180" s="22"/>
      <c r="K180" s="21"/>
      <c r="L180" s="21"/>
      <c r="M180" s="21"/>
      <c r="N180" s="21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3"/>
      <c r="AL180" s="21"/>
      <c r="AM180" s="21"/>
      <c r="AN180" s="21"/>
      <c r="AO180" s="21"/>
      <c r="AP180" s="21"/>
      <c r="AQ180" s="21"/>
      <c r="AR180" s="24"/>
    </row>
    <row r="181" spans="1:44" ht="15.75" customHeight="1" x14ac:dyDescent="0.3">
      <c r="A181" s="21"/>
      <c r="B181" s="22"/>
      <c r="C181" s="22"/>
      <c r="D181" s="22"/>
      <c r="E181" s="22"/>
      <c r="F181" s="21"/>
      <c r="G181" s="22"/>
      <c r="H181" s="22"/>
      <c r="I181" s="22"/>
      <c r="J181" s="22"/>
      <c r="K181" s="21"/>
      <c r="L181" s="21"/>
      <c r="M181" s="21"/>
      <c r="N181" s="21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3"/>
      <c r="AL181" s="21"/>
      <c r="AM181" s="21"/>
      <c r="AN181" s="21"/>
      <c r="AO181" s="21"/>
      <c r="AP181" s="21"/>
      <c r="AQ181" s="21"/>
      <c r="AR181" s="24"/>
    </row>
    <row r="182" spans="1:44" ht="15.75" customHeight="1" x14ac:dyDescent="0.3">
      <c r="A182" s="21"/>
      <c r="B182" s="22"/>
      <c r="C182" s="22"/>
      <c r="D182" s="22"/>
      <c r="E182" s="22"/>
      <c r="F182" s="21"/>
      <c r="G182" s="22"/>
      <c r="H182" s="22"/>
      <c r="I182" s="22"/>
      <c r="J182" s="22"/>
      <c r="K182" s="21"/>
      <c r="L182" s="21"/>
      <c r="M182" s="21"/>
      <c r="N182" s="21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3"/>
      <c r="AL182" s="21"/>
      <c r="AM182" s="21"/>
      <c r="AN182" s="21"/>
      <c r="AO182" s="21"/>
      <c r="AP182" s="21"/>
      <c r="AQ182" s="21"/>
      <c r="AR182" s="24"/>
    </row>
    <row r="183" spans="1:44" ht="15.75" customHeight="1" x14ac:dyDescent="0.3">
      <c r="A183" s="21"/>
      <c r="B183" s="22"/>
      <c r="C183" s="22"/>
      <c r="D183" s="22"/>
      <c r="E183" s="22"/>
      <c r="F183" s="21"/>
      <c r="G183" s="22"/>
      <c r="H183" s="22"/>
      <c r="I183" s="22"/>
      <c r="J183" s="22"/>
      <c r="K183" s="21"/>
      <c r="L183" s="21"/>
      <c r="M183" s="21"/>
      <c r="N183" s="21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3"/>
      <c r="AL183" s="21"/>
      <c r="AM183" s="21"/>
      <c r="AN183" s="21"/>
      <c r="AO183" s="21"/>
      <c r="AP183" s="21"/>
      <c r="AQ183" s="21"/>
      <c r="AR183" s="24"/>
    </row>
    <row r="184" spans="1:44" ht="15.75" customHeight="1" x14ac:dyDescent="0.3">
      <c r="A184" s="21"/>
      <c r="B184" s="22"/>
      <c r="C184" s="22"/>
      <c r="D184" s="22"/>
      <c r="E184" s="22"/>
      <c r="F184" s="21"/>
      <c r="G184" s="22"/>
      <c r="H184" s="22"/>
      <c r="I184" s="22"/>
      <c r="J184" s="22"/>
      <c r="K184" s="21"/>
      <c r="L184" s="21"/>
      <c r="M184" s="21"/>
      <c r="N184" s="21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3"/>
      <c r="AL184" s="21"/>
      <c r="AM184" s="21"/>
      <c r="AN184" s="21"/>
      <c r="AO184" s="21"/>
      <c r="AP184" s="21"/>
      <c r="AQ184" s="21"/>
      <c r="AR184" s="24"/>
    </row>
    <row r="185" spans="1:44" ht="15.75" customHeight="1" x14ac:dyDescent="0.3">
      <c r="A185" s="21"/>
      <c r="B185" s="22"/>
      <c r="C185" s="22"/>
      <c r="D185" s="22"/>
      <c r="E185" s="22"/>
      <c r="F185" s="21"/>
      <c r="G185" s="22"/>
      <c r="H185" s="22"/>
      <c r="I185" s="22"/>
      <c r="J185" s="22"/>
      <c r="K185" s="21"/>
      <c r="L185" s="21"/>
      <c r="M185" s="21"/>
      <c r="N185" s="21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3"/>
      <c r="AL185" s="21"/>
      <c r="AM185" s="21"/>
      <c r="AN185" s="21"/>
      <c r="AO185" s="21"/>
      <c r="AP185" s="21"/>
      <c r="AQ185" s="21"/>
      <c r="AR185" s="24"/>
    </row>
    <row r="186" spans="1:44" ht="15.75" customHeight="1" x14ac:dyDescent="0.3">
      <c r="A186" s="21"/>
      <c r="B186" s="22"/>
      <c r="C186" s="22"/>
      <c r="D186" s="22"/>
      <c r="E186" s="22"/>
      <c r="F186" s="21"/>
      <c r="G186" s="22"/>
      <c r="H186" s="22"/>
      <c r="I186" s="22"/>
      <c r="J186" s="22"/>
      <c r="K186" s="21"/>
      <c r="L186" s="21"/>
      <c r="M186" s="21"/>
      <c r="N186" s="21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3"/>
      <c r="AL186" s="21"/>
      <c r="AM186" s="21"/>
      <c r="AN186" s="21"/>
      <c r="AO186" s="21"/>
      <c r="AP186" s="21"/>
      <c r="AQ186" s="21"/>
      <c r="AR186" s="24"/>
    </row>
    <row r="187" spans="1:44" ht="15.75" customHeight="1" x14ac:dyDescent="0.3">
      <c r="A187" s="21"/>
      <c r="B187" s="22"/>
      <c r="C187" s="22"/>
      <c r="D187" s="22"/>
      <c r="E187" s="22"/>
      <c r="F187" s="21"/>
      <c r="G187" s="22"/>
      <c r="H187" s="22"/>
      <c r="I187" s="22"/>
      <c r="J187" s="22"/>
      <c r="K187" s="21"/>
      <c r="L187" s="21"/>
      <c r="M187" s="21"/>
      <c r="N187" s="21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3"/>
      <c r="AL187" s="21"/>
      <c r="AM187" s="21"/>
      <c r="AN187" s="21"/>
      <c r="AO187" s="21"/>
      <c r="AP187" s="21"/>
      <c r="AQ187" s="21"/>
      <c r="AR187" s="24"/>
    </row>
    <row r="188" spans="1:44" ht="15.75" customHeight="1" x14ac:dyDescent="0.3">
      <c r="A188" s="21"/>
      <c r="B188" s="22"/>
      <c r="C188" s="22"/>
      <c r="D188" s="22"/>
      <c r="E188" s="22"/>
      <c r="F188" s="21"/>
      <c r="G188" s="22"/>
      <c r="H188" s="22"/>
      <c r="I188" s="22"/>
      <c r="J188" s="22"/>
      <c r="K188" s="21"/>
      <c r="L188" s="21"/>
      <c r="M188" s="21"/>
      <c r="N188" s="21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3"/>
      <c r="AL188" s="21"/>
      <c r="AM188" s="21"/>
      <c r="AN188" s="21"/>
      <c r="AO188" s="21"/>
      <c r="AP188" s="21"/>
      <c r="AQ188" s="21"/>
      <c r="AR188" s="24"/>
    </row>
    <row r="189" spans="1:44" ht="15.75" customHeight="1" x14ac:dyDescent="0.3">
      <c r="A189" s="21"/>
      <c r="B189" s="22"/>
      <c r="C189" s="22"/>
      <c r="D189" s="22"/>
      <c r="E189" s="22"/>
      <c r="F189" s="21"/>
      <c r="G189" s="22"/>
      <c r="H189" s="22"/>
      <c r="I189" s="22"/>
      <c r="J189" s="22"/>
      <c r="K189" s="21"/>
      <c r="L189" s="21"/>
      <c r="M189" s="21"/>
      <c r="N189" s="21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3"/>
      <c r="AL189" s="21"/>
      <c r="AM189" s="21"/>
      <c r="AN189" s="21"/>
      <c r="AO189" s="21"/>
      <c r="AP189" s="21"/>
      <c r="AQ189" s="21"/>
      <c r="AR189" s="24"/>
    </row>
    <row r="190" spans="1:44" ht="15.75" customHeight="1" x14ac:dyDescent="0.3">
      <c r="A190" s="21"/>
      <c r="B190" s="22"/>
      <c r="C190" s="22"/>
      <c r="D190" s="22"/>
      <c r="E190" s="22"/>
      <c r="F190" s="21"/>
      <c r="G190" s="22"/>
      <c r="H190" s="22"/>
      <c r="I190" s="22"/>
      <c r="J190" s="22"/>
      <c r="K190" s="21"/>
      <c r="L190" s="21"/>
      <c r="M190" s="21"/>
      <c r="N190" s="21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3"/>
      <c r="AL190" s="21"/>
      <c r="AM190" s="21"/>
      <c r="AN190" s="21"/>
      <c r="AO190" s="21"/>
      <c r="AP190" s="21"/>
      <c r="AQ190" s="21"/>
      <c r="AR190" s="24"/>
    </row>
    <row r="191" spans="1:44" ht="15.75" customHeight="1" x14ac:dyDescent="0.3">
      <c r="A191" s="21"/>
      <c r="B191" s="22"/>
      <c r="C191" s="22"/>
      <c r="D191" s="22"/>
      <c r="E191" s="22"/>
      <c r="F191" s="21"/>
      <c r="G191" s="22"/>
      <c r="H191" s="22"/>
      <c r="I191" s="22"/>
      <c r="J191" s="22"/>
      <c r="K191" s="21"/>
      <c r="L191" s="21"/>
      <c r="M191" s="21"/>
      <c r="N191" s="21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3"/>
      <c r="AL191" s="21"/>
      <c r="AM191" s="21"/>
      <c r="AN191" s="21"/>
      <c r="AO191" s="21"/>
      <c r="AP191" s="21"/>
      <c r="AQ191" s="21"/>
      <c r="AR191" s="24"/>
    </row>
    <row r="192" spans="1:44" ht="15.75" customHeight="1" x14ac:dyDescent="0.3">
      <c r="A192" s="21"/>
      <c r="B192" s="22"/>
      <c r="C192" s="22"/>
      <c r="D192" s="22"/>
      <c r="E192" s="22"/>
      <c r="F192" s="21"/>
      <c r="G192" s="22"/>
      <c r="H192" s="22"/>
      <c r="I192" s="22"/>
      <c r="J192" s="22"/>
      <c r="K192" s="21"/>
      <c r="L192" s="21"/>
      <c r="M192" s="21"/>
      <c r="N192" s="21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3"/>
      <c r="AL192" s="21"/>
      <c r="AM192" s="21"/>
      <c r="AN192" s="21"/>
      <c r="AO192" s="21"/>
      <c r="AP192" s="21"/>
      <c r="AQ192" s="21"/>
      <c r="AR192" s="24"/>
    </row>
    <row r="193" spans="1:44" ht="15.75" customHeight="1" x14ac:dyDescent="0.3">
      <c r="A193" s="21"/>
      <c r="B193" s="22"/>
      <c r="C193" s="22"/>
      <c r="D193" s="22"/>
      <c r="E193" s="22"/>
      <c r="F193" s="21"/>
      <c r="G193" s="22"/>
      <c r="H193" s="22"/>
      <c r="I193" s="22"/>
      <c r="J193" s="22"/>
      <c r="K193" s="21"/>
      <c r="L193" s="21"/>
      <c r="M193" s="21"/>
      <c r="N193" s="21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3"/>
      <c r="AL193" s="21"/>
      <c r="AM193" s="21"/>
      <c r="AN193" s="21"/>
      <c r="AO193" s="21"/>
      <c r="AP193" s="21"/>
      <c r="AQ193" s="21"/>
      <c r="AR193" s="24"/>
    </row>
    <row r="194" spans="1:44" ht="15.75" customHeight="1" x14ac:dyDescent="0.3">
      <c r="A194" s="21"/>
      <c r="B194" s="22"/>
      <c r="C194" s="22"/>
      <c r="D194" s="22"/>
      <c r="E194" s="22"/>
      <c r="F194" s="21"/>
      <c r="G194" s="22"/>
      <c r="H194" s="22"/>
      <c r="I194" s="22"/>
      <c r="J194" s="22"/>
      <c r="K194" s="21"/>
      <c r="L194" s="21"/>
      <c r="M194" s="21"/>
      <c r="N194" s="21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3"/>
      <c r="AL194" s="21"/>
      <c r="AM194" s="21"/>
      <c r="AN194" s="21"/>
      <c r="AO194" s="21"/>
      <c r="AP194" s="21"/>
      <c r="AQ194" s="21"/>
      <c r="AR194" s="24"/>
    </row>
    <row r="195" spans="1:44" ht="15.75" customHeight="1" x14ac:dyDescent="0.3">
      <c r="A195" s="21"/>
      <c r="B195" s="22"/>
      <c r="C195" s="22"/>
      <c r="D195" s="22"/>
      <c r="E195" s="22"/>
      <c r="F195" s="21"/>
      <c r="G195" s="22"/>
      <c r="H195" s="22"/>
      <c r="I195" s="22"/>
      <c r="J195" s="22"/>
      <c r="K195" s="21"/>
      <c r="L195" s="21"/>
      <c r="M195" s="21"/>
      <c r="N195" s="21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3"/>
      <c r="AL195" s="21"/>
      <c r="AM195" s="21"/>
      <c r="AN195" s="21"/>
      <c r="AO195" s="21"/>
      <c r="AP195" s="21"/>
      <c r="AQ195" s="21"/>
      <c r="AR195" s="24"/>
    </row>
    <row r="196" spans="1:44" ht="15.75" customHeight="1" x14ac:dyDescent="0.3">
      <c r="A196" s="21"/>
      <c r="B196" s="22"/>
      <c r="C196" s="22"/>
      <c r="D196" s="22"/>
      <c r="E196" s="22"/>
      <c r="F196" s="21"/>
      <c r="G196" s="22"/>
      <c r="H196" s="22"/>
      <c r="I196" s="22"/>
      <c r="J196" s="22"/>
      <c r="K196" s="21"/>
      <c r="L196" s="21"/>
      <c r="M196" s="21"/>
      <c r="N196" s="21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3"/>
      <c r="AL196" s="21"/>
      <c r="AM196" s="21"/>
      <c r="AN196" s="21"/>
      <c r="AO196" s="21"/>
      <c r="AP196" s="21"/>
      <c r="AQ196" s="21"/>
      <c r="AR196" s="24"/>
    </row>
    <row r="197" spans="1:44" ht="15.75" customHeight="1" x14ac:dyDescent="0.3">
      <c r="A197" s="21"/>
      <c r="B197" s="22"/>
      <c r="C197" s="22"/>
      <c r="D197" s="22"/>
      <c r="E197" s="22"/>
      <c r="F197" s="21"/>
      <c r="G197" s="22"/>
      <c r="H197" s="22"/>
      <c r="I197" s="22"/>
      <c r="J197" s="22"/>
      <c r="K197" s="21"/>
      <c r="L197" s="21"/>
      <c r="M197" s="21"/>
      <c r="N197" s="21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3"/>
      <c r="AL197" s="21"/>
      <c r="AM197" s="21"/>
      <c r="AN197" s="21"/>
      <c r="AO197" s="21"/>
      <c r="AP197" s="21"/>
      <c r="AQ197" s="21"/>
      <c r="AR197" s="24"/>
    </row>
    <row r="198" spans="1:44" ht="15.75" customHeight="1" x14ac:dyDescent="0.3">
      <c r="A198" s="21"/>
      <c r="B198" s="22"/>
      <c r="C198" s="22"/>
      <c r="D198" s="22"/>
      <c r="E198" s="22"/>
      <c r="F198" s="21"/>
      <c r="G198" s="22"/>
      <c r="H198" s="22"/>
      <c r="I198" s="22"/>
      <c r="J198" s="22"/>
      <c r="K198" s="21"/>
      <c r="L198" s="21"/>
      <c r="M198" s="21"/>
      <c r="N198" s="21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3"/>
      <c r="AL198" s="21"/>
      <c r="AM198" s="21"/>
      <c r="AN198" s="21"/>
      <c r="AO198" s="21"/>
      <c r="AP198" s="21"/>
      <c r="AQ198" s="21"/>
      <c r="AR198" s="24"/>
    </row>
    <row r="199" spans="1:44" ht="15.75" customHeight="1" x14ac:dyDescent="0.3">
      <c r="A199" s="21"/>
      <c r="B199" s="22"/>
      <c r="C199" s="22"/>
      <c r="D199" s="22"/>
      <c r="E199" s="22"/>
      <c r="F199" s="21"/>
      <c r="G199" s="22"/>
      <c r="H199" s="22"/>
      <c r="I199" s="22"/>
      <c r="J199" s="22"/>
      <c r="K199" s="21"/>
      <c r="L199" s="21"/>
      <c r="M199" s="21"/>
      <c r="N199" s="21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3"/>
      <c r="AL199" s="21"/>
      <c r="AM199" s="21"/>
      <c r="AN199" s="21"/>
      <c r="AO199" s="21"/>
      <c r="AP199" s="21"/>
      <c r="AQ199" s="21"/>
      <c r="AR199" s="24"/>
    </row>
    <row r="200" spans="1:44" ht="15.75" customHeight="1" x14ac:dyDescent="0.3">
      <c r="A200" s="21"/>
      <c r="B200" s="22"/>
      <c r="C200" s="22"/>
      <c r="D200" s="22"/>
      <c r="E200" s="22"/>
      <c r="F200" s="21"/>
      <c r="G200" s="22"/>
      <c r="H200" s="22"/>
      <c r="I200" s="22"/>
      <c r="J200" s="22"/>
      <c r="K200" s="21"/>
      <c r="L200" s="21"/>
      <c r="M200" s="21"/>
      <c r="N200" s="21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3"/>
      <c r="AL200" s="21"/>
      <c r="AM200" s="21"/>
      <c r="AN200" s="21"/>
      <c r="AO200" s="21"/>
      <c r="AP200" s="21"/>
      <c r="AQ200" s="21"/>
      <c r="AR200" s="24"/>
    </row>
    <row r="201" spans="1:44" ht="15.75" customHeight="1" x14ac:dyDescent="0.3">
      <c r="A201" s="21"/>
      <c r="B201" s="22"/>
      <c r="C201" s="22"/>
      <c r="D201" s="22"/>
      <c r="E201" s="22"/>
      <c r="F201" s="21"/>
      <c r="G201" s="22"/>
      <c r="H201" s="22"/>
      <c r="I201" s="22"/>
      <c r="J201" s="22"/>
      <c r="K201" s="21"/>
      <c r="L201" s="21"/>
      <c r="M201" s="21"/>
      <c r="N201" s="21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3"/>
      <c r="AL201" s="21"/>
      <c r="AM201" s="21"/>
      <c r="AN201" s="21"/>
      <c r="AO201" s="21"/>
      <c r="AP201" s="21"/>
      <c r="AQ201" s="21"/>
      <c r="AR201" s="24"/>
    </row>
    <row r="202" spans="1:44" ht="15.75" customHeight="1" x14ac:dyDescent="0.3">
      <c r="A202" s="21"/>
      <c r="B202" s="22"/>
      <c r="C202" s="22"/>
      <c r="D202" s="22"/>
      <c r="E202" s="22"/>
      <c r="F202" s="21"/>
      <c r="G202" s="22"/>
      <c r="H202" s="22"/>
      <c r="I202" s="22"/>
      <c r="J202" s="22"/>
      <c r="K202" s="21"/>
      <c r="L202" s="21"/>
      <c r="M202" s="21"/>
      <c r="N202" s="21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3"/>
      <c r="AL202" s="21"/>
      <c r="AM202" s="21"/>
      <c r="AN202" s="21"/>
      <c r="AO202" s="21"/>
      <c r="AP202" s="21"/>
      <c r="AQ202" s="21"/>
      <c r="AR202" s="24"/>
    </row>
    <row r="203" spans="1:44" ht="15.75" customHeight="1" x14ac:dyDescent="0.3">
      <c r="A203" s="21"/>
      <c r="B203" s="22"/>
      <c r="C203" s="22"/>
      <c r="D203" s="22"/>
      <c r="E203" s="22"/>
      <c r="F203" s="21"/>
      <c r="G203" s="22"/>
      <c r="H203" s="22"/>
      <c r="I203" s="22"/>
      <c r="J203" s="22"/>
      <c r="K203" s="21"/>
      <c r="L203" s="21"/>
      <c r="M203" s="21"/>
      <c r="N203" s="21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3"/>
      <c r="AL203" s="21"/>
      <c r="AM203" s="21"/>
      <c r="AN203" s="21"/>
      <c r="AO203" s="21"/>
      <c r="AP203" s="21"/>
      <c r="AQ203" s="21"/>
      <c r="AR203" s="24"/>
    </row>
    <row r="204" spans="1:44" ht="15.75" customHeight="1" x14ac:dyDescent="0.3">
      <c r="A204" s="21"/>
      <c r="B204" s="22"/>
      <c r="C204" s="22"/>
      <c r="D204" s="22"/>
      <c r="E204" s="22"/>
      <c r="F204" s="21"/>
      <c r="G204" s="22"/>
      <c r="H204" s="22"/>
      <c r="I204" s="22"/>
      <c r="J204" s="22"/>
      <c r="K204" s="21"/>
      <c r="L204" s="21"/>
      <c r="M204" s="21"/>
      <c r="N204" s="21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3"/>
      <c r="AL204" s="21"/>
      <c r="AM204" s="21"/>
      <c r="AN204" s="21"/>
      <c r="AO204" s="21"/>
      <c r="AP204" s="21"/>
      <c r="AQ204" s="21"/>
      <c r="AR204" s="24"/>
    </row>
    <row r="205" spans="1:44" ht="15.75" customHeight="1" x14ac:dyDescent="0.3">
      <c r="A205" s="21"/>
      <c r="B205" s="22"/>
      <c r="C205" s="22"/>
      <c r="D205" s="22"/>
      <c r="E205" s="22"/>
      <c r="F205" s="21"/>
      <c r="G205" s="22"/>
      <c r="H205" s="22"/>
      <c r="I205" s="22"/>
      <c r="J205" s="22"/>
      <c r="K205" s="21"/>
      <c r="L205" s="21"/>
      <c r="M205" s="21"/>
      <c r="N205" s="21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3"/>
      <c r="AL205" s="21"/>
      <c r="AM205" s="21"/>
      <c r="AN205" s="21"/>
      <c r="AO205" s="21"/>
      <c r="AP205" s="21"/>
      <c r="AQ205" s="21"/>
      <c r="AR205" s="24"/>
    </row>
    <row r="206" spans="1:44" ht="15.75" customHeight="1" x14ac:dyDescent="0.3">
      <c r="A206" s="21"/>
      <c r="B206" s="22"/>
      <c r="C206" s="22"/>
      <c r="D206" s="22"/>
      <c r="E206" s="22"/>
      <c r="F206" s="21"/>
      <c r="G206" s="22"/>
      <c r="H206" s="22"/>
      <c r="I206" s="22"/>
      <c r="J206" s="22"/>
      <c r="K206" s="21"/>
      <c r="L206" s="21"/>
      <c r="M206" s="21"/>
      <c r="N206" s="21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3"/>
      <c r="AL206" s="21"/>
      <c r="AM206" s="21"/>
      <c r="AN206" s="21"/>
      <c r="AO206" s="21"/>
      <c r="AP206" s="21"/>
      <c r="AQ206" s="21"/>
      <c r="AR206" s="24"/>
    </row>
    <row r="207" spans="1:44" ht="15.75" customHeight="1" x14ac:dyDescent="0.3">
      <c r="A207" s="21"/>
      <c r="B207" s="22"/>
      <c r="C207" s="22"/>
      <c r="D207" s="22"/>
      <c r="E207" s="22"/>
      <c r="F207" s="21"/>
      <c r="G207" s="22"/>
      <c r="H207" s="22"/>
      <c r="I207" s="22"/>
      <c r="J207" s="22"/>
      <c r="K207" s="21"/>
      <c r="L207" s="21"/>
      <c r="M207" s="21"/>
      <c r="N207" s="21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3"/>
      <c r="AL207" s="21"/>
      <c r="AM207" s="21"/>
      <c r="AN207" s="21"/>
      <c r="AO207" s="21"/>
      <c r="AP207" s="21"/>
      <c r="AQ207" s="21"/>
      <c r="AR207" s="24"/>
    </row>
    <row r="208" spans="1:44" ht="15.75" customHeight="1" x14ac:dyDescent="0.3">
      <c r="A208" s="21"/>
      <c r="B208" s="22"/>
      <c r="C208" s="22"/>
      <c r="D208" s="22"/>
      <c r="E208" s="22"/>
      <c r="F208" s="21"/>
      <c r="G208" s="22"/>
      <c r="H208" s="22"/>
      <c r="I208" s="22"/>
      <c r="J208" s="22"/>
      <c r="K208" s="21"/>
      <c r="L208" s="21"/>
      <c r="M208" s="21"/>
      <c r="N208" s="21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3"/>
      <c r="AL208" s="21"/>
      <c r="AM208" s="21"/>
      <c r="AN208" s="21"/>
      <c r="AO208" s="21"/>
      <c r="AP208" s="21"/>
      <c r="AQ208" s="21"/>
      <c r="AR208" s="24"/>
    </row>
    <row r="209" spans="1:44" ht="15.75" customHeight="1" x14ac:dyDescent="0.3">
      <c r="A209" s="21"/>
      <c r="B209" s="22"/>
      <c r="C209" s="22"/>
      <c r="D209" s="22"/>
      <c r="E209" s="22"/>
      <c r="F209" s="21"/>
      <c r="G209" s="22"/>
      <c r="H209" s="22"/>
      <c r="I209" s="22"/>
      <c r="J209" s="22"/>
      <c r="K209" s="21"/>
      <c r="L209" s="21"/>
      <c r="M209" s="21"/>
      <c r="N209" s="21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3"/>
      <c r="AL209" s="21"/>
      <c r="AM209" s="21"/>
      <c r="AN209" s="21"/>
      <c r="AO209" s="21"/>
      <c r="AP209" s="21"/>
      <c r="AQ209" s="21"/>
      <c r="AR209" s="24"/>
    </row>
    <row r="210" spans="1:44" ht="15.75" customHeight="1" x14ac:dyDescent="0.3">
      <c r="A210" s="21"/>
      <c r="B210" s="22"/>
      <c r="C210" s="22"/>
      <c r="D210" s="22"/>
      <c r="E210" s="22"/>
      <c r="F210" s="21"/>
      <c r="G210" s="22"/>
      <c r="H210" s="22"/>
      <c r="I210" s="22"/>
      <c r="J210" s="22"/>
      <c r="K210" s="21"/>
      <c r="L210" s="21"/>
      <c r="M210" s="21"/>
      <c r="N210" s="21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3"/>
      <c r="AL210" s="21"/>
      <c r="AM210" s="21"/>
      <c r="AN210" s="21"/>
      <c r="AO210" s="21"/>
      <c r="AP210" s="21"/>
      <c r="AQ210" s="21"/>
      <c r="AR210" s="24"/>
    </row>
    <row r="211" spans="1:44" ht="15.75" customHeight="1" x14ac:dyDescent="0.3">
      <c r="A211" s="21"/>
      <c r="B211" s="22"/>
      <c r="C211" s="22"/>
      <c r="D211" s="22"/>
      <c r="E211" s="22"/>
      <c r="F211" s="21"/>
      <c r="G211" s="22"/>
      <c r="H211" s="22"/>
      <c r="I211" s="22"/>
      <c r="J211" s="22"/>
      <c r="K211" s="21"/>
      <c r="L211" s="21"/>
      <c r="M211" s="21"/>
      <c r="N211" s="21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3"/>
      <c r="AL211" s="21"/>
      <c r="AM211" s="21"/>
      <c r="AN211" s="21"/>
      <c r="AO211" s="21"/>
      <c r="AP211" s="21"/>
      <c r="AQ211" s="21"/>
      <c r="AR211" s="24"/>
    </row>
    <row r="212" spans="1:44" ht="15.75" customHeight="1" x14ac:dyDescent="0.3">
      <c r="A212" s="21"/>
      <c r="B212" s="22"/>
      <c r="C212" s="22"/>
      <c r="D212" s="22"/>
      <c r="E212" s="22"/>
      <c r="F212" s="21"/>
      <c r="G212" s="22"/>
      <c r="H212" s="22"/>
      <c r="I212" s="22"/>
      <c r="J212" s="22"/>
      <c r="K212" s="21"/>
      <c r="L212" s="21"/>
      <c r="M212" s="21"/>
      <c r="N212" s="21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3"/>
      <c r="AL212" s="21"/>
      <c r="AM212" s="21"/>
      <c r="AN212" s="21"/>
      <c r="AO212" s="21"/>
      <c r="AP212" s="21"/>
      <c r="AQ212" s="21"/>
      <c r="AR212" s="24"/>
    </row>
    <row r="213" spans="1:44" ht="15.75" customHeight="1" x14ac:dyDescent="0.3">
      <c r="A213" s="21"/>
      <c r="B213" s="22"/>
      <c r="C213" s="22"/>
      <c r="D213" s="22"/>
      <c r="E213" s="22"/>
      <c r="F213" s="21"/>
      <c r="G213" s="22"/>
      <c r="H213" s="22"/>
      <c r="I213" s="22"/>
      <c r="J213" s="22"/>
      <c r="K213" s="21"/>
      <c r="L213" s="21"/>
      <c r="M213" s="21"/>
      <c r="N213" s="21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3"/>
      <c r="AL213" s="21"/>
      <c r="AM213" s="21"/>
      <c r="AN213" s="21"/>
      <c r="AO213" s="21"/>
      <c r="AP213" s="21"/>
      <c r="AQ213" s="21"/>
      <c r="AR213" s="24"/>
    </row>
    <row r="214" spans="1:44" ht="15.75" customHeight="1" x14ac:dyDescent="0.3">
      <c r="A214" s="21"/>
      <c r="B214" s="22"/>
      <c r="C214" s="22"/>
      <c r="D214" s="22"/>
      <c r="E214" s="22"/>
      <c r="F214" s="21"/>
      <c r="G214" s="22"/>
      <c r="H214" s="22"/>
      <c r="I214" s="22"/>
      <c r="J214" s="22"/>
      <c r="K214" s="21"/>
      <c r="L214" s="21"/>
      <c r="M214" s="21"/>
      <c r="N214" s="21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3"/>
      <c r="AL214" s="21"/>
      <c r="AM214" s="21"/>
      <c r="AN214" s="21"/>
      <c r="AO214" s="21"/>
      <c r="AP214" s="21"/>
      <c r="AQ214" s="21"/>
      <c r="AR214" s="24"/>
    </row>
    <row r="215" spans="1:44" ht="15.75" customHeight="1" x14ac:dyDescent="0.3">
      <c r="A215" s="21"/>
      <c r="B215" s="22"/>
      <c r="C215" s="22"/>
      <c r="D215" s="22"/>
      <c r="E215" s="22"/>
      <c r="F215" s="21"/>
      <c r="G215" s="22"/>
      <c r="H215" s="22"/>
      <c r="I215" s="22"/>
      <c r="J215" s="22"/>
      <c r="K215" s="21"/>
      <c r="L215" s="21"/>
      <c r="M215" s="21"/>
      <c r="N215" s="21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3"/>
      <c r="AL215" s="21"/>
      <c r="AM215" s="21"/>
      <c r="AN215" s="21"/>
      <c r="AO215" s="21"/>
      <c r="AP215" s="21"/>
      <c r="AQ215" s="21"/>
      <c r="AR215" s="24"/>
    </row>
    <row r="216" spans="1:44" ht="15.75" customHeight="1" x14ac:dyDescent="0.3">
      <c r="A216" s="21"/>
      <c r="B216" s="22"/>
      <c r="C216" s="22"/>
      <c r="D216" s="22"/>
      <c r="E216" s="22"/>
      <c r="F216" s="21"/>
      <c r="G216" s="22"/>
      <c r="H216" s="22"/>
      <c r="I216" s="22"/>
      <c r="J216" s="22"/>
      <c r="K216" s="21"/>
      <c r="L216" s="21"/>
      <c r="M216" s="21"/>
      <c r="N216" s="21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3"/>
      <c r="AL216" s="21"/>
      <c r="AM216" s="21"/>
      <c r="AN216" s="21"/>
      <c r="AO216" s="21"/>
      <c r="AP216" s="21"/>
      <c r="AQ216" s="21"/>
      <c r="AR216" s="24"/>
    </row>
    <row r="217" spans="1:44" ht="15.75" customHeight="1" x14ac:dyDescent="0.3">
      <c r="A217" s="21"/>
      <c r="B217" s="22"/>
      <c r="C217" s="22"/>
      <c r="D217" s="22"/>
      <c r="E217" s="22"/>
      <c r="F217" s="21"/>
      <c r="G217" s="22"/>
      <c r="H217" s="22"/>
      <c r="I217" s="22"/>
      <c r="J217" s="22"/>
      <c r="K217" s="21"/>
      <c r="L217" s="21"/>
      <c r="M217" s="21"/>
      <c r="N217" s="21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3"/>
      <c r="AL217" s="21"/>
      <c r="AM217" s="21"/>
      <c r="AN217" s="21"/>
      <c r="AO217" s="21"/>
      <c r="AP217" s="21"/>
      <c r="AQ217" s="21"/>
      <c r="AR217" s="24"/>
    </row>
    <row r="218" spans="1:44" ht="15.75" customHeight="1" x14ac:dyDescent="0.3">
      <c r="A218" s="21"/>
      <c r="B218" s="22"/>
      <c r="C218" s="22"/>
      <c r="D218" s="22"/>
      <c r="E218" s="22"/>
      <c r="F218" s="21"/>
      <c r="G218" s="22"/>
      <c r="H218" s="22"/>
      <c r="I218" s="22"/>
      <c r="J218" s="22"/>
      <c r="K218" s="21"/>
      <c r="L218" s="21"/>
      <c r="M218" s="21"/>
      <c r="N218" s="21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3"/>
      <c r="AL218" s="21"/>
      <c r="AM218" s="21"/>
      <c r="AN218" s="21"/>
      <c r="AO218" s="21"/>
      <c r="AP218" s="21"/>
      <c r="AQ218" s="21"/>
      <c r="AR218" s="24"/>
    </row>
    <row r="219" spans="1:44" ht="15.75" customHeight="1" x14ac:dyDescent="0.3">
      <c r="A219" s="21"/>
      <c r="B219" s="22"/>
      <c r="C219" s="22"/>
      <c r="D219" s="22"/>
      <c r="E219" s="22"/>
      <c r="F219" s="21"/>
      <c r="G219" s="22"/>
      <c r="H219" s="22"/>
      <c r="I219" s="22"/>
      <c r="J219" s="22"/>
      <c r="K219" s="21"/>
      <c r="L219" s="21"/>
      <c r="M219" s="21"/>
      <c r="N219" s="21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3"/>
      <c r="AL219" s="21"/>
      <c r="AM219" s="21"/>
      <c r="AN219" s="21"/>
      <c r="AO219" s="21"/>
      <c r="AP219" s="21"/>
      <c r="AQ219" s="21"/>
      <c r="AR219" s="24"/>
    </row>
    <row r="220" spans="1:44" ht="15.75" customHeight="1" x14ac:dyDescent="0.3">
      <c r="A220" s="21"/>
      <c r="B220" s="22"/>
      <c r="C220" s="22"/>
      <c r="D220" s="22"/>
      <c r="E220" s="22"/>
      <c r="F220" s="21"/>
      <c r="G220" s="22"/>
      <c r="H220" s="22"/>
      <c r="I220" s="22"/>
      <c r="J220" s="22"/>
      <c r="K220" s="21"/>
      <c r="L220" s="21"/>
      <c r="M220" s="21"/>
      <c r="N220" s="21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3"/>
      <c r="AL220" s="21"/>
      <c r="AM220" s="21"/>
      <c r="AN220" s="21"/>
      <c r="AO220" s="21"/>
      <c r="AP220" s="21"/>
      <c r="AQ220" s="21"/>
      <c r="AR220" s="24"/>
    </row>
    <row r="221" spans="1:44" ht="15.75" customHeight="1" x14ac:dyDescent="0.3">
      <c r="A221" s="21"/>
      <c r="B221" s="22"/>
      <c r="C221" s="22"/>
      <c r="D221" s="22"/>
      <c r="E221" s="22"/>
      <c r="F221" s="21"/>
      <c r="G221" s="22"/>
      <c r="H221" s="22"/>
      <c r="I221" s="22"/>
      <c r="J221" s="22"/>
      <c r="K221" s="21"/>
      <c r="L221" s="21"/>
      <c r="M221" s="21"/>
      <c r="N221" s="21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3"/>
      <c r="AL221" s="21"/>
      <c r="AM221" s="21"/>
      <c r="AN221" s="21"/>
      <c r="AO221" s="21"/>
      <c r="AP221" s="21"/>
      <c r="AQ221" s="21"/>
      <c r="AR221" s="24"/>
    </row>
    <row r="222" spans="1:44" ht="15.75" customHeight="1" x14ac:dyDescent="0.3">
      <c r="A222" s="21"/>
      <c r="B222" s="22"/>
      <c r="C222" s="22"/>
      <c r="D222" s="22"/>
      <c r="E222" s="22"/>
      <c r="F222" s="21"/>
      <c r="G222" s="22"/>
      <c r="H222" s="22"/>
      <c r="I222" s="22"/>
      <c r="J222" s="22"/>
      <c r="K222" s="21"/>
      <c r="L222" s="21"/>
      <c r="M222" s="21"/>
      <c r="N222" s="21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3"/>
      <c r="AL222" s="21"/>
      <c r="AM222" s="21"/>
      <c r="AN222" s="21"/>
      <c r="AO222" s="21"/>
      <c r="AP222" s="21"/>
      <c r="AQ222" s="21"/>
      <c r="AR222" s="24"/>
    </row>
    <row r="223" spans="1:44" ht="15.75" customHeight="1" x14ac:dyDescent="0.3">
      <c r="A223" s="21"/>
      <c r="B223" s="22"/>
      <c r="C223" s="22"/>
      <c r="D223" s="22"/>
      <c r="E223" s="22"/>
      <c r="F223" s="21"/>
      <c r="G223" s="22"/>
      <c r="H223" s="22"/>
      <c r="I223" s="22"/>
      <c r="J223" s="22"/>
      <c r="K223" s="21"/>
      <c r="L223" s="21"/>
      <c r="M223" s="21"/>
      <c r="N223" s="21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3"/>
      <c r="AL223" s="21"/>
      <c r="AM223" s="21"/>
      <c r="AN223" s="21"/>
      <c r="AO223" s="21"/>
      <c r="AP223" s="21"/>
      <c r="AQ223" s="21"/>
      <c r="AR223" s="24"/>
    </row>
    <row r="224" spans="1:44" ht="15.75" customHeight="1" x14ac:dyDescent="0.3">
      <c r="A224" s="21"/>
      <c r="B224" s="22"/>
      <c r="C224" s="22"/>
      <c r="D224" s="22"/>
      <c r="E224" s="22"/>
      <c r="F224" s="21"/>
      <c r="G224" s="22"/>
      <c r="H224" s="22"/>
      <c r="I224" s="22"/>
      <c r="J224" s="22"/>
      <c r="K224" s="21"/>
      <c r="L224" s="21"/>
      <c r="M224" s="21"/>
      <c r="N224" s="21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3"/>
      <c r="AL224" s="21"/>
      <c r="AM224" s="21"/>
      <c r="AN224" s="21"/>
      <c r="AO224" s="21"/>
      <c r="AP224" s="21"/>
      <c r="AQ224" s="21"/>
      <c r="AR224" s="24"/>
    </row>
    <row r="225" spans="1:44" ht="15.75" customHeight="1" x14ac:dyDescent="0.3">
      <c r="A225" s="21"/>
      <c r="B225" s="22"/>
      <c r="C225" s="22"/>
      <c r="D225" s="22"/>
      <c r="E225" s="22"/>
      <c r="F225" s="21"/>
      <c r="G225" s="22"/>
      <c r="H225" s="22"/>
      <c r="I225" s="22"/>
      <c r="J225" s="22"/>
      <c r="K225" s="21"/>
      <c r="L225" s="21"/>
      <c r="M225" s="21"/>
      <c r="N225" s="21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3"/>
      <c r="AL225" s="21"/>
      <c r="AM225" s="21"/>
      <c r="AN225" s="21"/>
      <c r="AO225" s="21"/>
      <c r="AP225" s="21"/>
      <c r="AQ225" s="21"/>
      <c r="AR225" s="24"/>
    </row>
    <row r="226" spans="1:44" ht="15.75" customHeight="1" x14ac:dyDescent="0.3">
      <c r="A226" s="21"/>
      <c r="B226" s="22"/>
      <c r="C226" s="22"/>
      <c r="D226" s="22"/>
      <c r="E226" s="22"/>
      <c r="F226" s="21"/>
      <c r="G226" s="22"/>
      <c r="H226" s="22"/>
      <c r="I226" s="22"/>
      <c r="J226" s="22"/>
      <c r="K226" s="21"/>
      <c r="L226" s="21"/>
      <c r="M226" s="21"/>
      <c r="N226" s="21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3"/>
      <c r="AL226" s="21"/>
      <c r="AM226" s="21"/>
      <c r="AN226" s="21"/>
      <c r="AO226" s="21"/>
      <c r="AP226" s="21"/>
      <c r="AQ226" s="21"/>
      <c r="AR226" s="24"/>
    </row>
    <row r="227" spans="1:44" ht="15.75" customHeight="1" x14ac:dyDescent="0.3">
      <c r="A227" s="21"/>
      <c r="B227" s="22"/>
      <c r="C227" s="22"/>
      <c r="D227" s="22"/>
      <c r="E227" s="22"/>
      <c r="F227" s="21"/>
      <c r="G227" s="22"/>
      <c r="H227" s="22"/>
      <c r="I227" s="22"/>
      <c r="J227" s="22"/>
      <c r="K227" s="21"/>
      <c r="L227" s="21"/>
      <c r="M227" s="21"/>
      <c r="N227" s="21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3"/>
      <c r="AL227" s="21"/>
      <c r="AM227" s="21"/>
      <c r="AN227" s="21"/>
      <c r="AO227" s="21"/>
      <c r="AP227" s="21"/>
      <c r="AQ227" s="21"/>
      <c r="AR227" s="24"/>
    </row>
    <row r="228" spans="1:44" ht="15.75" customHeight="1" x14ac:dyDescent="0.3">
      <c r="A228" s="21"/>
      <c r="B228" s="22"/>
      <c r="C228" s="22"/>
      <c r="D228" s="22"/>
      <c r="E228" s="22"/>
      <c r="F228" s="21"/>
      <c r="G228" s="22"/>
      <c r="H228" s="22"/>
      <c r="I228" s="22"/>
      <c r="J228" s="22"/>
      <c r="K228" s="21"/>
      <c r="L228" s="21"/>
      <c r="M228" s="21"/>
      <c r="N228" s="21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3"/>
      <c r="AL228" s="21"/>
      <c r="AM228" s="21"/>
      <c r="AN228" s="21"/>
      <c r="AO228" s="21"/>
      <c r="AP228" s="21"/>
      <c r="AQ228" s="21"/>
      <c r="AR228" s="24"/>
    </row>
    <row r="229" spans="1:44" ht="15.75" customHeight="1" x14ac:dyDescent="0.3">
      <c r="A229" s="21"/>
      <c r="B229" s="22"/>
      <c r="C229" s="22"/>
      <c r="D229" s="22"/>
      <c r="E229" s="22"/>
      <c r="F229" s="21"/>
      <c r="G229" s="22"/>
      <c r="H229" s="22"/>
      <c r="I229" s="22"/>
      <c r="J229" s="22"/>
      <c r="K229" s="21"/>
      <c r="L229" s="21"/>
      <c r="M229" s="21"/>
      <c r="N229" s="21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3"/>
      <c r="AL229" s="21"/>
      <c r="AM229" s="21"/>
      <c r="AN229" s="21"/>
      <c r="AO229" s="21"/>
      <c r="AP229" s="21"/>
      <c r="AQ229" s="21"/>
      <c r="AR229" s="24"/>
    </row>
    <row r="230" spans="1:44" ht="15.75" customHeight="1" x14ac:dyDescent="0.3">
      <c r="A230" s="21"/>
      <c r="B230" s="22"/>
      <c r="C230" s="22"/>
      <c r="D230" s="22"/>
      <c r="E230" s="22"/>
      <c r="F230" s="21"/>
      <c r="G230" s="22"/>
      <c r="H230" s="22"/>
      <c r="I230" s="22"/>
      <c r="J230" s="22"/>
      <c r="K230" s="21"/>
      <c r="L230" s="21"/>
      <c r="M230" s="21"/>
      <c r="N230" s="21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3"/>
      <c r="AL230" s="21"/>
      <c r="AM230" s="21"/>
      <c r="AN230" s="21"/>
      <c r="AO230" s="21"/>
      <c r="AP230" s="21"/>
      <c r="AQ230" s="21"/>
      <c r="AR230" s="24"/>
    </row>
    <row r="231" spans="1:44" ht="15.75" customHeight="1" x14ac:dyDescent="0.3">
      <c r="A231" s="21"/>
      <c r="B231" s="22"/>
      <c r="C231" s="22"/>
      <c r="D231" s="22"/>
      <c r="E231" s="22"/>
      <c r="F231" s="21"/>
      <c r="G231" s="22"/>
      <c r="H231" s="22"/>
      <c r="I231" s="22"/>
      <c r="J231" s="22"/>
      <c r="K231" s="21"/>
      <c r="L231" s="21"/>
      <c r="M231" s="21"/>
      <c r="N231" s="21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3"/>
      <c r="AL231" s="21"/>
      <c r="AM231" s="21"/>
      <c r="AN231" s="21"/>
      <c r="AO231" s="21"/>
      <c r="AP231" s="21"/>
      <c r="AQ231" s="21"/>
      <c r="AR231" s="24"/>
    </row>
    <row r="232" spans="1:44" ht="15.75" customHeight="1" x14ac:dyDescent="0.3">
      <c r="A232" s="21"/>
      <c r="B232" s="22"/>
      <c r="C232" s="22"/>
      <c r="D232" s="22"/>
      <c r="E232" s="22"/>
      <c r="F232" s="21"/>
      <c r="G232" s="22"/>
      <c r="H232" s="22"/>
      <c r="I232" s="22"/>
      <c r="J232" s="22"/>
      <c r="K232" s="21"/>
      <c r="L232" s="21"/>
      <c r="M232" s="21"/>
      <c r="N232" s="21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3"/>
      <c r="AL232" s="21"/>
      <c r="AM232" s="21"/>
      <c r="AN232" s="21"/>
      <c r="AO232" s="21"/>
      <c r="AP232" s="21"/>
      <c r="AQ232" s="21"/>
      <c r="AR232" s="24"/>
    </row>
    <row r="233" spans="1:44" ht="15.75" customHeight="1" x14ac:dyDescent="0.3">
      <c r="A233" s="21"/>
      <c r="B233" s="22"/>
      <c r="C233" s="22"/>
      <c r="D233" s="22"/>
      <c r="E233" s="22"/>
      <c r="F233" s="21"/>
      <c r="G233" s="22"/>
      <c r="H233" s="22"/>
      <c r="I233" s="22"/>
      <c r="J233" s="22"/>
      <c r="K233" s="21"/>
      <c r="L233" s="21"/>
      <c r="M233" s="21"/>
      <c r="N233" s="21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3"/>
      <c r="AL233" s="21"/>
      <c r="AM233" s="21"/>
      <c r="AN233" s="21"/>
      <c r="AO233" s="21"/>
      <c r="AP233" s="21"/>
      <c r="AQ233" s="21"/>
      <c r="AR233" s="24"/>
    </row>
    <row r="234" spans="1:44" ht="15.75" customHeight="1" x14ac:dyDescent="0.3">
      <c r="A234" s="21"/>
      <c r="B234" s="22"/>
      <c r="C234" s="22"/>
      <c r="D234" s="22"/>
      <c r="E234" s="22"/>
      <c r="F234" s="21"/>
      <c r="G234" s="22"/>
      <c r="H234" s="22"/>
      <c r="I234" s="22"/>
      <c r="J234" s="22"/>
      <c r="K234" s="21"/>
      <c r="L234" s="21"/>
      <c r="M234" s="21"/>
      <c r="N234" s="21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3"/>
      <c r="AL234" s="21"/>
      <c r="AM234" s="21"/>
      <c r="AN234" s="21"/>
      <c r="AO234" s="21"/>
      <c r="AP234" s="21"/>
      <c r="AQ234" s="21"/>
      <c r="AR234" s="24"/>
    </row>
    <row r="235" spans="1:44" ht="15.75" customHeight="1" x14ac:dyDescent="0.3">
      <c r="A235" s="21"/>
      <c r="B235" s="22"/>
      <c r="C235" s="22"/>
      <c r="D235" s="22"/>
      <c r="E235" s="22"/>
      <c r="F235" s="21"/>
      <c r="G235" s="22"/>
      <c r="H235" s="22"/>
      <c r="I235" s="22"/>
      <c r="J235" s="22"/>
      <c r="K235" s="21"/>
      <c r="L235" s="21"/>
      <c r="M235" s="21"/>
      <c r="N235" s="21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3"/>
      <c r="AL235" s="21"/>
      <c r="AM235" s="21"/>
      <c r="AN235" s="21"/>
      <c r="AO235" s="21"/>
      <c r="AP235" s="21"/>
      <c r="AQ235" s="21"/>
      <c r="AR235" s="24"/>
    </row>
    <row r="236" spans="1:44" ht="15.75" customHeight="1" x14ac:dyDescent="0.3">
      <c r="A236" s="21"/>
      <c r="B236" s="22"/>
      <c r="C236" s="22"/>
      <c r="D236" s="22"/>
      <c r="E236" s="22"/>
      <c r="F236" s="21"/>
      <c r="G236" s="22"/>
      <c r="H236" s="22"/>
      <c r="I236" s="22"/>
      <c r="J236" s="22"/>
      <c r="K236" s="21"/>
      <c r="L236" s="21"/>
      <c r="M236" s="21"/>
      <c r="N236" s="21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3"/>
      <c r="AL236" s="21"/>
      <c r="AM236" s="21"/>
      <c r="AN236" s="21"/>
      <c r="AO236" s="21"/>
      <c r="AP236" s="21"/>
      <c r="AQ236" s="21"/>
      <c r="AR236" s="24"/>
    </row>
    <row r="237" spans="1:44" ht="15.75" customHeight="1" x14ac:dyDescent="0.3">
      <c r="A237" s="21"/>
      <c r="B237" s="22"/>
      <c r="C237" s="22"/>
      <c r="D237" s="22"/>
      <c r="E237" s="22"/>
      <c r="F237" s="21"/>
      <c r="G237" s="22"/>
      <c r="H237" s="22"/>
      <c r="I237" s="22"/>
      <c r="J237" s="22"/>
      <c r="K237" s="21"/>
      <c r="L237" s="21"/>
      <c r="M237" s="21"/>
      <c r="N237" s="21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3"/>
      <c r="AL237" s="21"/>
      <c r="AM237" s="21"/>
      <c r="AN237" s="21"/>
      <c r="AO237" s="21"/>
      <c r="AP237" s="21"/>
      <c r="AQ237" s="21"/>
      <c r="AR237" s="24"/>
    </row>
    <row r="238" spans="1:44" ht="15.75" customHeight="1" x14ac:dyDescent="0.3">
      <c r="A238" s="21"/>
      <c r="B238" s="22"/>
      <c r="C238" s="22"/>
      <c r="D238" s="22"/>
      <c r="E238" s="22"/>
      <c r="F238" s="21"/>
      <c r="G238" s="22"/>
      <c r="H238" s="22"/>
      <c r="I238" s="22"/>
      <c r="J238" s="22"/>
      <c r="K238" s="21"/>
      <c r="L238" s="21"/>
      <c r="M238" s="21"/>
      <c r="N238" s="21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3"/>
      <c r="AL238" s="21"/>
      <c r="AM238" s="21"/>
      <c r="AN238" s="21"/>
      <c r="AO238" s="21"/>
      <c r="AP238" s="21"/>
      <c r="AQ238" s="21"/>
      <c r="AR238" s="24"/>
    </row>
    <row r="239" spans="1:44" ht="15.75" customHeight="1" x14ac:dyDescent="0.3">
      <c r="A239" s="21"/>
      <c r="B239" s="22"/>
      <c r="C239" s="22"/>
      <c r="D239" s="22"/>
      <c r="E239" s="22"/>
      <c r="F239" s="21"/>
      <c r="G239" s="22"/>
      <c r="H239" s="22"/>
      <c r="I239" s="22"/>
      <c r="J239" s="22"/>
      <c r="K239" s="21"/>
      <c r="L239" s="21"/>
      <c r="M239" s="21"/>
      <c r="N239" s="21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3"/>
      <c r="AL239" s="21"/>
      <c r="AM239" s="21"/>
      <c r="AN239" s="21"/>
      <c r="AO239" s="21"/>
      <c r="AP239" s="21"/>
      <c r="AQ239" s="21"/>
      <c r="AR239" s="24"/>
    </row>
    <row r="240" spans="1:44" ht="15.75" customHeight="1" x14ac:dyDescent="0.3">
      <c r="A240" s="21"/>
      <c r="B240" s="22"/>
      <c r="C240" s="22"/>
      <c r="D240" s="22"/>
      <c r="E240" s="22"/>
      <c r="F240" s="21"/>
      <c r="G240" s="22"/>
      <c r="H240" s="22"/>
      <c r="I240" s="22"/>
      <c r="J240" s="22"/>
      <c r="K240" s="21"/>
      <c r="L240" s="21"/>
      <c r="M240" s="21"/>
      <c r="N240" s="21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3"/>
      <c r="AL240" s="21"/>
      <c r="AM240" s="21"/>
      <c r="AN240" s="21"/>
      <c r="AO240" s="21"/>
      <c r="AP240" s="21"/>
      <c r="AQ240" s="21"/>
      <c r="AR240" s="24"/>
    </row>
    <row r="241" spans="1:44" ht="15.75" customHeight="1" x14ac:dyDescent="0.3">
      <c r="A241" s="21"/>
      <c r="B241" s="22"/>
      <c r="C241" s="22"/>
      <c r="D241" s="22"/>
      <c r="E241" s="22"/>
      <c r="F241" s="21"/>
      <c r="G241" s="22"/>
      <c r="H241" s="22"/>
      <c r="I241" s="22"/>
      <c r="J241" s="22"/>
      <c r="K241" s="21"/>
      <c r="L241" s="21"/>
      <c r="M241" s="21"/>
      <c r="N241" s="21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3"/>
      <c r="AL241" s="21"/>
      <c r="AM241" s="21"/>
      <c r="AN241" s="21"/>
      <c r="AO241" s="21"/>
      <c r="AP241" s="21"/>
      <c r="AQ241" s="21"/>
      <c r="AR241" s="24"/>
    </row>
    <row r="242" spans="1:44" ht="15.75" customHeight="1" x14ac:dyDescent="0.25"/>
    <row r="243" spans="1:44" ht="15.75" customHeight="1" x14ac:dyDescent="0.25"/>
    <row r="244" spans="1:44" ht="15.75" customHeight="1" x14ac:dyDescent="0.25"/>
    <row r="245" spans="1:44" ht="15.75" customHeight="1" x14ac:dyDescent="0.25"/>
    <row r="246" spans="1:44" ht="15.75" customHeight="1" x14ac:dyDescent="0.25"/>
    <row r="247" spans="1:44" ht="15.75" customHeight="1" x14ac:dyDescent="0.25"/>
    <row r="248" spans="1:44" ht="15.75" customHeight="1" x14ac:dyDescent="0.25"/>
    <row r="249" spans="1:44" ht="15.75" customHeight="1" x14ac:dyDescent="0.25"/>
    <row r="250" spans="1:44" ht="15.75" customHeight="1" x14ac:dyDescent="0.25"/>
    <row r="251" spans="1:44" ht="15.75" customHeight="1" x14ac:dyDescent="0.25"/>
    <row r="252" spans="1:44" ht="15.75" customHeight="1" x14ac:dyDescent="0.25"/>
    <row r="253" spans="1:44" ht="15.75" customHeight="1" x14ac:dyDescent="0.25"/>
    <row r="254" spans="1:44" ht="15.75" customHeight="1" x14ac:dyDescent="0.25"/>
    <row r="255" spans="1:44" ht="15.75" customHeight="1" x14ac:dyDescent="0.25"/>
    <row r="256" spans="1:44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4">
    <mergeCell ref="O4:R4"/>
    <mergeCell ref="A4:A6"/>
    <mergeCell ref="B4:B6"/>
    <mergeCell ref="C4:F4"/>
    <mergeCell ref="G4:J4"/>
    <mergeCell ref="K4:N4"/>
    <mergeCell ref="V5:V6"/>
    <mergeCell ref="Z5:Z6"/>
    <mergeCell ref="AD5:AD6"/>
    <mergeCell ref="AH5:AH6"/>
    <mergeCell ref="F5:F6"/>
    <mergeCell ref="J5:J6"/>
    <mergeCell ref="N5:N6"/>
    <mergeCell ref="R5:R6"/>
    <mergeCell ref="W4:Z4"/>
    <mergeCell ref="AA4:AD4"/>
    <mergeCell ref="AE4:AH4"/>
    <mergeCell ref="AI4:AL4"/>
    <mergeCell ref="S4:V4"/>
    <mergeCell ref="AM4:AP4"/>
    <mergeCell ref="AQ4:AQ5"/>
    <mergeCell ref="AR4:AR6"/>
    <mergeCell ref="AP5:AP6"/>
    <mergeCell ref="AL5:AL6"/>
  </mergeCells>
  <printOptions horizontalCentered="1" verticalCentered="1" gridLines="1"/>
  <pageMargins left="0.7" right="0.7" top="0.75" bottom="0.75" header="0" footer="0"/>
  <pageSetup paperSize="8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8FC1-8A2F-4971-AF2E-249681EE99BA}">
  <dimension ref="A1:K23"/>
  <sheetViews>
    <sheetView showGridLines="0" tabSelected="1" zoomScale="170" zoomScaleNormal="170" workbookViewId="0">
      <selection activeCell="B25" sqref="B25"/>
    </sheetView>
  </sheetViews>
  <sheetFormatPr defaultRowHeight="12.5" x14ac:dyDescent="0.25"/>
  <cols>
    <col min="1" max="1" width="18.7265625" customWidth="1"/>
    <col min="2" max="2" width="10.08984375" customWidth="1"/>
    <col min="3" max="3" width="9.90625" customWidth="1"/>
    <col min="4" max="4" width="12.08984375" customWidth="1"/>
    <col min="6" max="6" width="12" customWidth="1"/>
    <col min="7" max="7" width="8.7265625" customWidth="1"/>
    <col min="11" max="11" width="4.08984375" customWidth="1"/>
  </cols>
  <sheetData>
    <row r="1" spans="1:11" ht="2" customHeight="1" x14ac:dyDescent="0.25"/>
    <row r="2" spans="1:11" ht="26.5" customHeight="1" x14ac:dyDescent="0.25">
      <c r="A2" s="84" t="s">
        <v>63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ht="4.5" customHeight="1" thickBot="1" x14ac:dyDescent="0.3"/>
    <row r="4" spans="1:11" ht="13.5" thickTop="1" thickBot="1" x14ac:dyDescent="0.3">
      <c r="A4" s="27" t="s">
        <v>57</v>
      </c>
      <c r="B4" s="86" t="s">
        <v>22</v>
      </c>
      <c r="C4" s="87"/>
      <c r="D4" s="98" t="str">
        <f>IF(AND(C8&gt;=24,C9&gt;=12,C10&gt;=24,C11&gt;=12,C12&gt;=12,C13&gt;=24,C14&gt;=24,C15&gt;=12,C16&gt;=30,C17&gt;=12),"Pass","Fail")</f>
        <v>Pass</v>
      </c>
      <c r="E4" s="99"/>
    </row>
    <row r="5" spans="1:11" ht="13.5" thickTop="1" thickBot="1" x14ac:dyDescent="0.3">
      <c r="A5" s="27" t="s">
        <v>58</v>
      </c>
      <c r="B5" s="86" t="s">
        <v>64</v>
      </c>
      <c r="C5" s="86"/>
      <c r="D5" s="100"/>
      <c r="E5" s="101"/>
    </row>
    <row r="6" spans="1:11" ht="7.5" customHeight="1" thickTop="1" x14ac:dyDescent="0.25">
      <c r="A6" s="25"/>
    </row>
    <row r="7" spans="1:11" ht="13.5" thickBot="1" x14ac:dyDescent="0.3">
      <c r="A7" s="39" t="s">
        <v>59</v>
      </c>
      <c r="B7" s="39" t="s">
        <v>60</v>
      </c>
      <c r="C7" s="39" t="s">
        <v>61</v>
      </c>
      <c r="D7" s="39" t="s">
        <v>62</v>
      </c>
      <c r="E7" s="40" t="s">
        <v>20</v>
      </c>
      <c r="F7" s="26"/>
    </row>
    <row r="8" spans="1:11" ht="14" customHeight="1" thickBot="1" x14ac:dyDescent="0.3">
      <c r="A8" s="28" t="s">
        <v>5</v>
      </c>
      <c r="B8" s="28">
        <f>INDEX(' third year o'!C:C,MATCH('Report Card'!$B$4,' third year o'!$B:$B,0))</f>
        <v>20</v>
      </c>
      <c r="C8" s="28">
        <f>INDEX(' third year o'!D:D,MATCH('Report Card'!$B$4,' third year o'!$B:$B,0))</f>
        <v>70</v>
      </c>
      <c r="D8" s="28">
        <f>INDEX(' third year o'!E:E,MATCH('Report Card'!$B$4,' third year o'!$B:$B,0))</f>
        <v>90</v>
      </c>
      <c r="E8" s="29" t="str">
        <f>INDEX(' third year o'!F:F,MATCH('Report Card'!$B$4,' third year o'!$B:$B,0))</f>
        <v>A+</v>
      </c>
    </row>
    <row r="9" spans="1:11" ht="13" thickBot="1" x14ac:dyDescent="0.3">
      <c r="A9" s="30" t="s">
        <v>6</v>
      </c>
      <c r="B9" s="30">
        <f>INDEX(' third year o'!G:G,MATCH('Report Card'!$B$4,' third year o'!$B:$B,0))</f>
        <v>8</v>
      </c>
      <c r="C9" s="30">
        <f>INDEX(' third year o'!H:H,MATCH('Report Card'!$B$4,' third year o'!$B:$B,0))</f>
        <v>18</v>
      </c>
      <c r="D9" s="30">
        <f>INDEX(' third year o'!I:I,MATCH('Report Card'!$B$4,' third year o'!$B:$B,0))</f>
        <v>16</v>
      </c>
      <c r="E9" s="31" t="str">
        <f>INDEX(' third year o'!J:J,MATCH('Report Card'!$B$4,' third year o'!$B:$B,0))</f>
        <v>D+</v>
      </c>
    </row>
    <row r="10" spans="1:11" ht="13" thickBot="1" x14ac:dyDescent="0.3">
      <c r="A10" s="32" t="s">
        <v>7</v>
      </c>
      <c r="B10" s="32">
        <f>INDEX(' third year o'!K:K,MATCH('Report Card'!$B$4,' third year o'!$B:$B,0))</f>
        <v>19</v>
      </c>
      <c r="C10" s="32">
        <f>INDEX(' third year o'!L:L,MATCH('Report Card'!$B$4,' third year o'!$B:$B,0))</f>
        <v>54</v>
      </c>
      <c r="D10" s="32">
        <f>INDEX(' third year o'!M:M,MATCH('Report Card'!$B$4,' third year o'!$B:$B,0))</f>
        <v>73</v>
      </c>
      <c r="E10" s="33" t="str">
        <f>INDEX(' third year o'!N:N,MATCH('Report Card'!$B$4,' third year o'!$B:$B,0))</f>
        <v>B+</v>
      </c>
    </row>
    <row r="11" spans="1:11" ht="13" thickBot="1" x14ac:dyDescent="0.3">
      <c r="A11" s="34" t="s">
        <v>8</v>
      </c>
      <c r="B11" s="30">
        <f>INDEX(' third year o'!O:O,MATCH('Report Card'!$B$4,' third year o'!$B:$B,0))</f>
        <v>8</v>
      </c>
      <c r="C11" s="30">
        <f>INDEX(' third year o'!P:P,MATCH('Report Card'!$B$4,' third year o'!$B:$B,0))</f>
        <v>25</v>
      </c>
      <c r="D11" s="30">
        <f>INDEX(' third year o'!Q:Q,MATCH('Report Card'!$B$4,' third year o'!$B:$B,0))</f>
        <v>33</v>
      </c>
      <c r="E11" s="31" t="str">
        <f>INDEX(' third year o'!R:R,MATCH('Report Card'!$B$4,' third year o'!$B:$B,0))</f>
        <v>B</v>
      </c>
    </row>
    <row r="12" spans="1:11" ht="13" thickBot="1" x14ac:dyDescent="0.3">
      <c r="A12" s="35" t="s">
        <v>9</v>
      </c>
      <c r="B12" s="35">
        <f>INDEX(' third year o'!S:S,MATCH('Report Card'!$B$4,' third year o'!$B:$B,0))</f>
        <v>8</v>
      </c>
      <c r="C12" s="35">
        <f>INDEX(' third year o'!T:T,MATCH('Report Card'!$B$4,' third year o'!$B:$B,0))</f>
        <v>13</v>
      </c>
      <c r="D12" s="35">
        <f>INDEX(' third year o'!U:U,MATCH('Report Card'!$B$4,' third year o'!$B:$B,0))</f>
        <v>21</v>
      </c>
      <c r="E12" s="36" t="str">
        <f>INDEX(' third year o'!V:V,MATCH('Report Card'!$B$4,' third year o'!$B:$B,0))</f>
        <v>C</v>
      </c>
    </row>
    <row r="13" spans="1:11" ht="13" thickBot="1" x14ac:dyDescent="0.3">
      <c r="A13" s="34" t="s">
        <v>10</v>
      </c>
      <c r="B13" s="34">
        <f>INDEX(' third year o'!W:W,MATCH('Report Card'!$B$4,' third year o'!$B:$B,0))</f>
        <v>18</v>
      </c>
      <c r="C13" s="34">
        <f>INDEX(' third year o'!X:X,MATCH('Report Card'!$B$4,' third year o'!$B:$B,0))</f>
        <v>40</v>
      </c>
      <c r="D13" s="34">
        <f>INDEX(' third year o'!Y:Y,MATCH('Report Card'!$B$4,' third year o'!$B:$B,0))</f>
        <v>58</v>
      </c>
      <c r="E13" s="37" t="str">
        <f>INDEX(' third year o'!Z:Z,MATCH('Report Card'!$B$4,' third year o'!$B:$B,0))</f>
        <v>C+</v>
      </c>
    </row>
    <row r="14" spans="1:11" ht="13" thickBot="1" x14ac:dyDescent="0.3">
      <c r="A14" s="35" t="s">
        <v>11</v>
      </c>
      <c r="B14" s="35">
        <f>INDEX(' third year o'!AA:AA,MATCH('Report Card'!$B$4,' third year o'!$B:$B,0))</f>
        <v>10</v>
      </c>
      <c r="C14" s="35">
        <f>INDEX(' third year o'!AB:AB,MATCH('Report Card'!$B$4,' third year o'!$B:$B,0))</f>
        <v>35</v>
      </c>
      <c r="D14" s="35">
        <f>INDEX(' third year o'!AC:AC,MATCH('Report Card'!$B$4,' third year o'!$B:$B,0))</f>
        <v>45</v>
      </c>
      <c r="E14" s="36" t="str">
        <f>INDEX(' third year o'!AD:AD,MATCH('Report Card'!$B$4,' third year o'!$B:$B,0))</f>
        <v>C</v>
      </c>
    </row>
    <row r="15" spans="1:11" ht="13" thickBot="1" x14ac:dyDescent="0.3">
      <c r="A15" s="34" t="s">
        <v>12</v>
      </c>
      <c r="B15" s="34">
        <f>INDEX(' third year o'!AE:AE,MATCH('Report Card'!$B$4,' third year o'!$B:$B,0))</f>
        <v>6</v>
      </c>
      <c r="C15" s="34">
        <f>INDEX(' third year o'!AF:AF,MATCH('Report Card'!$B$4,' third year o'!$B:$B,0))</f>
        <v>17</v>
      </c>
      <c r="D15" s="34">
        <f>INDEX(' third year o'!AG:AG,MATCH('Report Card'!$B$4,' third year o'!$B:$B,0))</f>
        <v>23</v>
      </c>
      <c r="E15" s="37" t="str">
        <f>INDEX(' third year o'!AH:AH,MATCH('Report Card'!$B$4,' third year o'!$B:$B,0))</f>
        <v>C</v>
      </c>
    </row>
    <row r="16" spans="1:11" ht="13" thickBot="1" x14ac:dyDescent="0.3">
      <c r="A16" s="35" t="s">
        <v>13</v>
      </c>
      <c r="B16" s="35">
        <f>INDEX(' third year o'!AI:AI,MATCH('Report Card'!$B$4,' third year o'!$B:$B,0))</f>
        <v>47</v>
      </c>
      <c r="C16" s="35">
        <f>INDEX(' third year o'!AJ:AJ,MATCH('Report Card'!$B$4,' third year o'!$B:$B,0))</f>
        <v>84</v>
      </c>
      <c r="D16" s="35">
        <f>INDEX(' third year o'!AK:AK,MATCH('Report Card'!$B$4,' third year o'!$B:$B,0))</f>
        <v>131</v>
      </c>
      <c r="E16" s="36" t="str">
        <f>INDEX(' third year o'!AL:AL,MATCH('Report Card'!$B$4,' third year o'!$B:$B,0))</f>
        <v>A</v>
      </c>
    </row>
    <row r="17" spans="1:7" ht="13" thickBot="1" x14ac:dyDescent="0.3">
      <c r="A17" s="34" t="s">
        <v>14</v>
      </c>
      <c r="B17" s="34">
        <f>INDEX(' third year o'!AM:AM,MATCH('Report Card'!$B$4,' third year o'!$B:$B,0))</f>
        <v>9</v>
      </c>
      <c r="C17" s="34">
        <f>INDEX(' third year o'!AN:AN,MATCH('Report Card'!$B$4,' third year o'!$B:$B,0))</f>
        <v>34</v>
      </c>
      <c r="D17" s="34">
        <f>INDEX(' third year o'!AO:AO,MATCH('Report Card'!$B$4,' third year o'!$B:$B,0))</f>
        <v>43</v>
      </c>
      <c r="E17" s="37" t="str">
        <f>INDEX(' third year o'!AP:AP,MATCH('Report Card'!$B$4,' third year o'!$B:$B,0))</f>
        <v>A</v>
      </c>
    </row>
    <row r="18" spans="1:7" ht="13" thickBot="1" x14ac:dyDescent="0.3">
      <c r="A18" s="93" t="s">
        <v>65</v>
      </c>
      <c r="B18" s="93"/>
      <c r="C18" s="93"/>
      <c r="D18" s="94">
        <f>SUM(D8:D17)</f>
        <v>533</v>
      </c>
      <c r="E18" s="94"/>
    </row>
    <row r="19" spans="1:7" ht="13" thickBot="1" x14ac:dyDescent="0.3">
      <c r="A19" s="93" t="s">
        <v>66</v>
      </c>
      <c r="B19" s="93"/>
      <c r="C19" s="93"/>
      <c r="D19" s="95">
        <f>D18/800*100</f>
        <v>66.625</v>
      </c>
      <c r="E19" s="95"/>
    </row>
    <row r="20" spans="1:7" ht="13.5" thickBot="1" x14ac:dyDescent="0.35">
      <c r="A20" s="96" t="s">
        <v>68</v>
      </c>
      <c r="B20" s="97"/>
      <c r="C20" s="97"/>
      <c r="D20" s="95">
        <f>AVERAGE(' third year o'!AQ7:AQ41)</f>
        <v>374.28571428571428</v>
      </c>
      <c r="E20" s="95"/>
    </row>
    <row r="21" spans="1:7" ht="13" thickBot="1" x14ac:dyDescent="0.3">
      <c r="A21" s="88" t="s">
        <v>67</v>
      </c>
      <c r="B21" s="89"/>
      <c r="C21" s="90"/>
      <c r="D21" s="91" t="str">
        <f>IF(D18&gt;$D$20,"Above Average","Below Average")</f>
        <v>Above Average</v>
      </c>
      <c r="E21" s="92"/>
    </row>
    <row r="23" spans="1:7" x14ac:dyDescent="0.25">
      <c r="G23" s="26"/>
    </row>
  </sheetData>
  <mergeCells count="12">
    <mergeCell ref="A2:K2"/>
    <mergeCell ref="B4:C4"/>
    <mergeCell ref="B5:C5"/>
    <mergeCell ref="A21:C21"/>
    <mergeCell ref="D21:E21"/>
    <mergeCell ref="A18:C18"/>
    <mergeCell ref="A19:C19"/>
    <mergeCell ref="D18:E18"/>
    <mergeCell ref="D19:E19"/>
    <mergeCell ref="A20:C20"/>
    <mergeCell ref="D20:E20"/>
    <mergeCell ref="D4:E5"/>
  </mergeCells>
  <conditionalFormatting sqref="C8">
    <cfRule type="cellIs" dxfId="9" priority="8" operator="lessThan">
      <formula>24</formula>
    </cfRule>
  </conditionalFormatting>
  <conditionalFormatting sqref="C9">
    <cfRule type="cellIs" dxfId="8" priority="7" stopIfTrue="1" operator="lessThan">
      <formula>12</formula>
    </cfRule>
  </conditionalFormatting>
  <conditionalFormatting sqref="C10">
    <cfRule type="cellIs" dxfId="7" priority="6" operator="lessThan">
      <formula>24</formula>
    </cfRule>
  </conditionalFormatting>
  <conditionalFormatting sqref="C11:C12">
    <cfRule type="cellIs" dxfId="6" priority="5" operator="lessThan">
      <formula>12</formula>
    </cfRule>
  </conditionalFormatting>
  <conditionalFormatting sqref="C13:C14">
    <cfRule type="cellIs" dxfId="5" priority="4" operator="lessThan">
      <formula>24</formula>
    </cfRule>
  </conditionalFormatting>
  <conditionalFormatting sqref="C15">
    <cfRule type="cellIs" dxfId="4" priority="3" operator="lessThan">
      <formula>12</formula>
    </cfRule>
  </conditionalFormatting>
  <conditionalFormatting sqref="C16">
    <cfRule type="cellIs" dxfId="3" priority="2" operator="lessThan">
      <formula>30</formula>
    </cfRule>
  </conditionalFormatting>
  <conditionalFormatting sqref="C17">
    <cfRule type="cellIs" dxfId="2" priority="1" operator="lessThan">
      <formula>12</formula>
    </cfRule>
  </conditionalFormatting>
  <conditionalFormatting sqref="D4:E5">
    <cfRule type="containsText" dxfId="1" priority="9" operator="containsText" text="Pass">
      <formula>NOT(ISERROR(SEARCH("Pass",D4)))</formula>
    </cfRule>
    <cfRule type="containsText" dxfId="0" priority="10" operator="containsText" text="Fail">
      <formula>NOT(ISERROR(SEARCH("Fail",D4)))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A0A42E-228F-443A-B13D-2AA7DEE07C85}">
          <x14:formula1>
            <xm:f>' third year o'!$B$7:$B$41</xm:f>
          </x14:formula1>
          <xm:sqref>B4:C4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A4B8-6019-4FEB-A5DC-346991269374}">
  <dimension ref="A1:Q31"/>
  <sheetViews>
    <sheetView showGridLines="0" zoomScale="110" zoomScaleNormal="110" workbookViewId="0">
      <selection activeCell="S14" sqref="S14"/>
    </sheetView>
  </sheetViews>
  <sheetFormatPr defaultRowHeight="12.5" x14ac:dyDescent="0.25"/>
  <cols>
    <col min="1" max="4" width="8.7265625" style="43"/>
    <col min="5" max="5" width="10.26953125" style="43" bestFit="1" customWidth="1"/>
    <col min="6" max="6" width="11.08984375" style="43" customWidth="1"/>
    <col min="7" max="7" width="11.26953125" style="43" customWidth="1"/>
    <col min="8" max="8" width="14.08984375" style="43" customWidth="1"/>
    <col min="9" max="9" width="11.7265625" style="43" customWidth="1"/>
    <col min="10" max="10" width="8.7265625" style="43"/>
    <col min="11" max="11" width="10" style="43" bestFit="1" customWidth="1"/>
    <col min="12" max="16384" width="8.7265625" style="43"/>
  </cols>
  <sheetData>
    <row r="1" spans="1:17" ht="12.5" customHeight="1" x14ac:dyDescent="0.25">
      <c r="A1" s="114" t="s">
        <v>113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7" ht="34" customHeight="1" thickBot="1" x14ac:dyDescent="0.3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3" spans="1:17" ht="16" customHeight="1" thickTop="1" x14ac:dyDescent="0.25">
      <c r="A3" s="115" t="s">
        <v>114</v>
      </c>
      <c r="B3" s="116"/>
      <c r="C3" s="116"/>
      <c r="D3" s="116"/>
      <c r="E3" s="121">
        <f>AVERAGE('Third year'!AQ6:AQ40)</f>
        <v>374.28571428571428</v>
      </c>
      <c r="F3" s="122"/>
      <c r="M3" s="65"/>
    </row>
    <row r="4" spans="1:17" ht="12.5" customHeight="1" x14ac:dyDescent="0.25">
      <c r="A4" s="117"/>
      <c r="B4" s="118"/>
      <c r="C4" s="118"/>
      <c r="D4" s="118"/>
      <c r="E4" s="123"/>
      <c r="F4" s="124"/>
    </row>
    <row r="5" spans="1:17" ht="12.5" customHeight="1" thickBot="1" x14ac:dyDescent="0.3">
      <c r="A5" s="119"/>
      <c r="B5" s="120"/>
      <c r="C5" s="120"/>
      <c r="D5" s="120"/>
      <c r="E5" s="125"/>
      <c r="F5" s="126"/>
    </row>
    <row r="6" spans="1:17" ht="12.5" customHeight="1" thickTop="1" x14ac:dyDescent="0.25">
      <c r="A6" s="127" t="s">
        <v>115</v>
      </c>
      <c r="B6" s="127"/>
      <c r="C6" s="127"/>
      <c r="D6" s="127"/>
      <c r="E6" s="127"/>
      <c r="F6" s="127"/>
    </row>
    <row r="7" spans="1:17" ht="20" customHeight="1" x14ac:dyDescent="0.25">
      <c r="A7" s="127"/>
      <c r="B7" s="127"/>
      <c r="C7" s="127"/>
      <c r="D7" s="127"/>
      <c r="E7" s="127"/>
      <c r="F7" s="127"/>
    </row>
    <row r="8" spans="1:17" ht="20" customHeight="1" x14ac:dyDescent="0.4">
      <c r="A8" s="128" t="s">
        <v>116</v>
      </c>
      <c r="B8" s="128"/>
      <c r="C8" s="128"/>
      <c r="D8" s="128"/>
      <c r="E8" s="66" t="s">
        <v>117</v>
      </c>
      <c r="F8" s="66"/>
      <c r="G8" s="67"/>
      <c r="H8" s="67"/>
    </row>
    <row r="9" spans="1:17" ht="20" customHeight="1" x14ac:dyDescent="0.25">
      <c r="A9" s="109" t="s">
        <v>52</v>
      </c>
      <c r="B9" s="109"/>
      <c r="C9" s="109"/>
      <c r="D9" s="109"/>
      <c r="E9" s="109">
        <v>756</v>
      </c>
      <c r="F9" s="109"/>
      <c r="G9" s="67"/>
      <c r="H9" s="67"/>
    </row>
    <row r="10" spans="1:17" ht="12.5" customHeight="1" x14ac:dyDescent="0.25">
      <c r="A10" s="103" t="s">
        <v>118</v>
      </c>
      <c r="B10" s="103"/>
      <c r="C10" s="103"/>
      <c r="D10" s="103"/>
      <c r="E10" s="103"/>
      <c r="F10" s="103"/>
      <c r="N10" s="111"/>
      <c r="O10" s="111"/>
      <c r="P10" s="111"/>
      <c r="Q10" s="111"/>
    </row>
    <row r="11" spans="1:17" ht="12.5" customHeight="1" x14ac:dyDescent="0.25">
      <c r="A11" s="103"/>
      <c r="B11" s="103"/>
      <c r="C11" s="103"/>
      <c r="D11" s="103"/>
      <c r="E11" s="103"/>
      <c r="F11" s="103"/>
      <c r="N11" s="111"/>
      <c r="O11" s="111"/>
      <c r="P11" s="111"/>
      <c r="Q11" s="111"/>
    </row>
    <row r="12" spans="1:17" ht="20" customHeight="1" x14ac:dyDescent="0.25">
      <c r="A12" s="112" t="s">
        <v>116</v>
      </c>
      <c r="B12" s="112"/>
      <c r="C12" s="112"/>
      <c r="D12" s="112"/>
      <c r="E12" s="113" t="s">
        <v>117</v>
      </c>
      <c r="F12" s="113"/>
      <c r="G12" s="67"/>
      <c r="H12" s="67"/>
    </row>
    <row r="13" spans="1:17" ht="18.5" customHeight="1" x14ac:dyDescent="0.25">
      <c r="A13" s="109" t="s">
        <v>43</v>
      </c>
      <c r="B13" s="109"/>
      <c r="C13" s="109"/>
      <c r="D13" s="109"/>
      <c r="E13" s="109">
        <v>213</v>
      </c>
      <c r="F13" s="109"/>
      <c r="G13" s="67"/>
      <c r="H13" s="67"/>
      <c r="K13" s="68"/>
    </row>
    <row r="14" spans="1:17" ht="12.5" customHeight="1" x14ac:dyDescent="0.25">
      <c r="A14" s="103" t="s">
        <v>122</v>
      </c>
      <c r="B14" s="103"/>
      <c r="C14" s="103"/>
      <c r="D14" s="103"/>
      <c r="E14" s="103"/>
      <c r="F14" s="103"/>
    </row>
    <row r="15" spans="1:17" ht="12.5" customHeight="1" thickBot="1" x14ac:dyDescent="0.3">
      <c r="A15" s="103"/>
      <c r="B15" s="103"/>
      <c r="C15" s="103"/>
      <c r="D15" s="103"/>
      <c r="E15" s="103"/>
      <c r="F15" s="103"/>
    </row>
    <row r="16" spans="1:17" ht="22" customHeight="1" thickBot="1" x14ac:dyDescent="0.3">
      <c r="A16" s="69" t="s">
        <v>59</v>
      </c>
      <c r="B16" s="69"/>
      <c r="C16" s="110" t="s">
        <v>119</v>
      </c>
      <c r="D16" s="110"/>
      <c r="E16" s="110" t="s">
        <v>120</v>
      </c>
      <c r="F16" s="110"/>
    </row>
    <row r="17" spans="1:6" ht="19.5" customHeight="1" thickBot="1" x14ac:dyDescent="0.3">
      <c r="A17" s="107" t="s">
        <v>5</v>
      </c>
      <c r="B17" s="107"/>
      <c r="C17" s="108">
        <f>COUNTIF('Third year'!D6:D40,"&gt;=24")</f>
        <v>17</v>
      </c>
      <c r="D17" s="108"/>
      <c r="E17" s="108">
        <f>COUNTIF('Third year'!D6:D40,"&lt;24")</f>
        <v>18</v>
      </c>
      <c r="F17" s="108"/>
    </row>
    <row r="18" spans="1:6" ht="19.5" customHeight="1" thickBot="1" x14ac:dyDescent="0.3">
      <c r="A18" s="107" t="s">
        <v>6</v>
      </c>
      <c r="B18" s="107"/>
      <c r="C18" s="108">
        <f>COUNTIF('Third year'!H6:H40,"&gt;=12")</f>
        <v>19</v>
      </c>
      <c r="D18" s="108"/>
      <c r="E18" s="108">
        <f>COUNTIF('Third year'!H6:H40,"&lt;12")</f>
        <v>16</v>
      </c>
      <c r="F18" s="108"/>
    </row>
    <row r="19" spans="1:6" ht="19.5" customHeight="1" thickBot="1" x14ac:dyDescent="0.3">
      <c r="A19" s="107" t="s">
        <v>7</v>
      </c>
      <c r="B19" s="107"/>
      <c r="C19" s="108">
        <f>COUNTIF('Third year'!L6:L40,"&gt;=24")</f>
        <v>16</v>
      </c>
      <c r="D19" s="108"/>
      <c r="E19" s="108">
        <f>COUNTIF('Third year'!L6:L40,"&lt;24")</f>
        <v>19</v>
      </c>
      <c r="F19" s="108"/>
    </row>
    <row r="20" spans="1:6" ht="19.5" customHeight="1" thickBot="1" x14ac:dyDescent="0.3">
      <c r="A20" s="107" t="s">
        <v>8</v>
      </c>
      <c r="B20" s="107"/>
      <c r="C20" s="108">
        <f>COUNTIF('Third year'!P6:P40,"&gt;12")</f>
        <v>11</v>
      </c>
      <c r="D20" s="108"/>
      <c r="E20" s="108">
        <f>COUNTIF('Third year'!P6:P40,"&lt;12")</f>
        <v>21</v>
      </c>
      <c r="F20" s="108"/>
    </row>
    <row r="21" spans="1:6" ht="19.5" customHeight="1" thickBot="1" x14ac:dyDescent="0.3">
      <c r="A21" s="107" t="s">
        <v>9</v>
      </c>
      <c r="B21" s="107"/>
      <c r="C21" s="108">
        <f>COUNTIF('Third year'!T6:T40,"&gt;=12")</f>
        <v>8</v>
      </c>
      <c r="D21" s="108"/>
      <c r="E21" s="108">
        <f>COUNTIF('Third year'!T6:T40,"&lt;12")</f>
        <v>27</v>
      </c>
      <c r="F21" s="108"/>
    </row>
    <row r="22" spans="1:6" ht="19.5" customHeight="1" thickBot="1" x14ac:dyDescent="0.3">
      <c r="A22" s="107" t="s">
        <v>10</v>
      </c>
      <c r="B22" s="107"/>
      <c r="C22" s="108">
        <f>COUNTIF('Third year'!X6:X40,"&gt;=24")</f>
        <v>8</v>
      </c>
      <c r="D22" s="108"/>
      <c r="E22" s="108">
        <f>COUNTIF('Third year'!X6:X40,"&lt;24")</f>
        <v>27</v>
      </c>
      <c r="F22" s="108"/>
    </row>
    <row r="23" spans="1:6" ht="19.5" customHeight="1" thickBot="1" x14ac:dyDescent="0.3">
      <c r="A23" s="107" t="s">
        <v>11</v>
      </c>
      <c r="B23" s="107"/>
      <c r="C23" s="108">
        <f>COUNTIF('Third year'!AB6:AB40,"&gt;=24")</f>
        <v>25</v>
      </c>
      <c r="D23" s="108"/>
      <c r="E23" s="108">
        <f>COUNTIF('Third year'!AB6:AB40,"&lt;24")</f>
        <v>10</v>
      </c>
      <c r="F23" s="108"/>
    </row>
    <row r="24" spans="1:6" ht="19.5" customHeight="1" thickBot="1" x14ac:dyDescent="0.3">
      <c r="A24" s="107" t="s">
        <v>12</v>
      </c>
      <c r="B24" s="107"/>
      <c r="C24" s="108">
        <f>COUNTIF('Third year'!AF6:AF40,"&gt;=12")</f>
        <v>21</v>
      </c>
      <c r="D24" s="108"/>
      <c r="E24" s="108">
        <f>COUNTIF('Third year'!AF6:AF40,"&lt;12")</f>
        <v>14</v>
      </c>
      <c r="F24" s="108"/>
    </row>
    <row r="25" spans="1:6" ht="19.5" customHeight="1" thickBot="1" x14ac:dyDescent="0.3">
      <c r="A25" s="107" t="s">
        <v>13</v>
      </c>
      <c r="B25" s="107"/>
      <c r="C25" s="108">
        <f>COUNTIF('Third year'!AJ6:AJ40,"&gt;=30")</f>
        <v>34</v>
      </c>
      <c r="D25" s="108"/>
      <c r="E25" s="108">
        <f>COUNTIF('Third year'!AJ6:AJ40,"&lt;30")</f>
        <v>1</v>
      </c>
      <c r="F25" s="108"/>
    </row>
    <row r="26" spans="1:6" ht="19.5" customHeight="1" thickBot="1" x14ac:dyDescent="0.3">
      <c r="A26" s="107" t="s">
        <v>14</v>
      </c>
      <c r="B26" s="107"/>
      <c r="C26" s="108">
        <f>COUNTIF('Third year'!AN6:AN40,"&gt;=12")</f>
        <v>32</v>
      </c>
      <c r="D26" s="108"/>
      <c r="E26" s="108">
        <f>COUNTIF('Third year'!AN6:AN40,"&lt;12")</f>
        <v>3</v>
      </c>
      <c r="F26" s="108"/>
    </row>
    <row r="27" spans="1:6" ht="7.5" customHeight="1" thickBot="1" x14ac:dyDescent="0.3"/>
    <row r="28" spans="1:6" ht="12.5" customHeight="1" x14ac:dyDescent="0.25">
      <c r="A28" s="102" t="s">
        <v>123</v>
      </c>
      <c r="B28" s="102"/>
      <c r="C28" s="102"/>
      <c r="D28" s="102"/>
      <c r="E28" s="102"/>
      <c r="F28" s="102"/>
    </row>
    <row r="29" spans="1:6" ht="12.5" customHeight="1" x14ac:dyDescent="0.25">
      <c r="A29" s="103"/>
      <c r="B29" s="103"/>
      <c r="C29" s="103"/>
      <c r="D29" s="103"/>
      <c r="E29" s="103"/>
      <c r="F29" s="103"/>
    </row>
    <row r="30" spans="1:6" x14ac:dyDescent="0.25">
      <c r="A30" s="104" t="s">
        <v>124</v>
      </c>
      <c r="B30" s="104"/>
      <c r="C30" s="105">
        <f>COUNTIF('Third year'!AS6:AS40,"Pass")</f>
        <v>7</v>
      </c>
      <c r="D30" s="104" t="s">
        <v>120</v>
      </c>
      <c r="E30" s="104"/>
      <c r="F30" s="106">
        <f>COUNTIF('Third year'!AS6:AS40,"Fail")</f>
        <v>28</v>
      </c>
    </row>
    <row r="31" spans="1:6" x14ac:dyDescent="0.25">
      <c r="A31" s="104"/>
      <c r="B31" s="104"/>
      <c r="C31" s="105"/>
      <c r="D31" s="104"/>
      <c r="E31" s="104"/>
      <c r="F31" s="106"/>
    </row>
  </sheetData>
  <mergeCells count="51">
    <mergeCell ref="A1:M2"/>
    <mergeCell ref="A3:D5"/>
    <mergeCell ref="E3:F5"/>
    <mergeCell ref="A6:F7"/>
    <mergeCell ref="A8:D8"/>
    <mergeCell ref="A9:D9"/>
    <mergeCell ref="E9:F9"/>
    <mergeCell ref="A10:F11"/>
    <mergeCell ref="N10:Q11"/>
    <mergeCell ref="A12:D12"/>
    <mergeCell ref="E12:F12"/>
    <mergeCell ref="A13:D13"/>
    <mergeCell ref="E13:F13"/>
    <mergeCell ref="A14:F15"/>
    <mergeCell ref="C16:D16"/>
    <mergeCell ref="E16:F16"/>
    <mergeCell ref="A17:B17"/>
    <mergeCell ref="C17:D17"/>
    <mergeCell ref="E17:F17"/>
    <mergeCell ref="A18:B18"/>
    <mergeCell ref="C18:D18"/>
    <mergeCell ref="E18:F18"/>
    <mergeCell ref="A19:B19"/>
    <mergeCell ref="C19:D19"/>
    <mergeCell ref="E19:F19"/>
    <mergeCell ref="A20:B20"/>
    <mergeCell ref="C20:D20"/>
    <mergeCell ref="E20:F20"/>
    <mergeCell ref="A21:B21"/>
    <mergeCell ref="C21:D21"/>
    <mergeCell ref="E21:F21"/>
    <mergeCell ref="A22:B22"/>
    <mergeCell ref="C22:D22"/>
    <mergeCell ref="E22:F22"/>
    <mergeCell ref="A23:B23"/>
    <mergeCell ref="C23:D23"/>
    <mergeCell ref="E23:F23"/>
    <mergeCell ref="A24:B24"/>
    <mergeCell ref="C24:D24"/>
    <mergeCell ref="E24:F24"/>
    <mergeCell ref="A25:B25"/>
    <mergeCell ref="C25:D25"/>
    <mergeCell ref="E25:F25"/>
    <mergeCell ref="A26:B26"/>
    <mergeCell ref="C26:D26"/>
    <mergeCell ref="E26:F26"/>
    <mergeCell ref="A28:F29"/>
    <mergeCell ref="A30:B31"/>
    <mergeCell ref="C30:C31"/>
    <mergeCell ref="D30:E31"/>
    <mergeCell ref="F30:F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BA9B-BF1E-4411-AA1A-B0D95BA29F44}">
  <dimension ref="A3:B14"/>
  <sheetViews>
    <sheetView workbookViewId="0">
      <selection activeCell="A7" sqref="A7"/>
    </sheetView>
  </sheetViews>
  <sheetFormatPr defaultRowHeight="12.5" x14ac:dyDescent="0.25"/>
  <cols>
    <col min="1" max="1" width="20.6328125" bestFit="1" customWidth="1"/>
    <col min="2" max="2" width="13.6328125" bestFit="1" customWidth="1"/>
  </cols>
  <sheetData>
    <row r="3" spans="1:2" x14ac:dyDescent="0.25">
      <c r="A3" s="41" t="s">
        <v>70</v>
      </c>
      <c r="B3" t="s">
        <v>112</v>
      </c>
    </row>
    <row r="4" spans="1:2" x14ac:dyDescent="0.25">
      <c r="A4" s="42" t="s">
        <v>52</v>
      </c>
      <c r="B4">
        <v>756</v>
      </c>
    </row>
    <row r="5" spans="1:2" x14ac:dyDescent="0.25">
      <c r="A5" s="42" t="s">
        <v>32</v>
      </c>
      <c r="B5">
        <v>611</v>
      </c>
    </row>
    <row r="6" spans="1:2" x14ac:dyDescent="0.25">
      <c r="A6" s="42" t="s">
        <v>38</v>
      </c>
      <c r="B6">
        <v>606</v>
      </c>
    </row>
    <row r="7" spans="1:2" x14ac:dyDescent="0.25">
      <c r="A7" s="42" t="s">
        <v>28</v>
      </c>
      <c r="B7">
        <v>555</v>
      </c>
    </row>
    <row r="8" spans="1:2" x14ac:dyDescent="0.25">
      <c r="A8" s="42" t="s">
        <v>45</v>
      </c>
      <c r="B8">
        <v>548</v>
      </c>
    </row>
    <row r="9" spans="1:2" x14ac:dyDescent="0.25">
      <c r="A9" s="42" t="s">
        <v>22</v>
      </c>
      <c r="B9">
        <v>533</v>
      </c>
    </row>
    <row r="10" spans="1:2" x14ac:dyDescent="0.25">
      <c r="A10" s="42" t="s">
        <v>39</v>
      </c>
      <c r="B10">
        <v>515</v>
      </c>
    </row>
    <row r="11" spans="1:2" x14ac:dyDescent="0.25">
      <c r="A11" s="42" t="s">
        <v>50</v>
      </c>
      <c r="B11">
        <v>452</v>
      </c>
    </row>
    <row r="12" spans="1:2" x14ac:dyDescent="0.25">
      <c r="A12" s="42" t="s">
        <v>51</v>
      </c>
      <c r="B12">
        <v>439</v>
      </c>
    </row>
    <row r="13" spans="1:2" x14ac:dyDescent="0.25">
      <c r="A13" s="42" t="s">
        <v>26</v>
      </c>
      <c r="B13">
        <v>435</v>
      </c>
    </row>
    <row r="14" spans="1:2" x14ac:dyDescent="0.25">
      <c r="A14" s="42" t="s">
        <v>71</v>
      </c>
      <c r="B14">
        <v>5450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3647-7B2A-436D-8CC4-E21C3BFB03AD}">
  <dimension ref="A3:B14"/>
  <sheetViews>
    <sheetView workbookViewId="0">
      <selection activeCell="B7" sqref="B7"/>
    </sheetView>
  </sheetViews>
  <sheetFormatPr defaultRowHeight="12.5" x14ac:dyDescent="0.25"/>
  <cols>
    <col min="1" max="1" width="18.1796875" bestFit="1" customWidth="1"/>
    <col min="2" max="2" width="13.6328125" bestFit="1" customWidth="1"/>
  </cols>
  <sheetData>
    <row r="3" spans="1:2" x14ac:dyDescent="0.25">
      <c r="A3" s="41" t="s">
        <v>70</v>
      </c>
      <c r="B3" t="s">
        <v>112</v>
      </c>
    </row>
    <row r="4" spans="1:2" x14ac:dyDescent="0.25">
      <c r="A4" s="42" t="s">
        <v>35</v>
      </c>
      <c r="B4">
        <v>294</v>
      </c>
    </row>
    <row r="5" spans="1:2" x14ac:dyDescent="0.25">
      <c r="A5" s="42" t="s">
        <v>53</v>
      </c>
      <c r="B5">
        <v>284</v>
      </c>
    </row>
    <row r="6" spans="1:2" x14ac:dyDescent="0.25">
      <c r="A6" s="42" t="s">
        <v>25</v>
      </c>
      <c r="B6">
        <v>267</v>
      </c>
    </row>
    <row r="7" spans="1:2" x14ac:dyDescent="0.25">
      <c r="A7" s="42" t="s">
        <v>34</v>
      </c>
      <c r="B7">
        <v>266</v>
      </c>
    </row>
    <row r="8" spans="1:2" x14ac:dyDescent="0.25">
      <c r="A8" s="42" t="s">
        <v>42</v>
      </c>
      <c r="B8">
        <v>263</v>
      </c>
    </row>
    <row r="9" spans="1:2" x14ac:dyDescent="0.25">
      <c r="A9" s="42" t="s">
        <v>24</v>
      </c>
      <c r="B9">
        <v>248</v>
      </c>
    </row>
    <row r="10" spans="1:2" x14ac:dyDescent="0.25">
      <c r="A10" s="42" t="s">
        <v>27</v>
      </c>
      <c r="B10">
        <v>231</v>
      </c>
    </row>
    <row r="11" spans="1:2" x14ac:dyDescent="0.25">
      <c r="A11" s="42" t="s">
        <v>30</v>
      </c>
      <c r="B11">
        <v>218</v>
      </c>
    </row>
    <row r="12" spans="1:2" x14ac:dyDescent="0.25">
      <c r="A12" s="42" t="s">
        <v>49</v>
      </c>
      <c r="B12">
        <v>215</v>
      </c>
    </row>
    <row r="13" spans="1:2" x14ac:dyDescent="0.25">
      <c r="A13" s="42" t="s">
        <v>43</v>
      </c>
      <c r="B13">
        <v>213</v>
      </c>
    </row>
    <row r="14" spans="1:2" x14ac:dyDescent="0.25">
      <c r="A14" s="42" t="s">
        <v>71</v>
      </c>
      <c r="B14">
        <v>2499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2D551-DD1F-4C3F-A6E2-62C93A1AF181}">
  <dimension ref="A3:B14"/>
  <sheetViews>
    <sheetView workbookViewId="0">
      <selection activeCell="B8" sqref="B8"/>
    </sheetView>
  </sheetViews>
  <sheetFormatPr defaultRowHeight="12.5" x14ac:dyDescent="0.25"/>
  <cols>
    <col min="1" max="1" width="13.7265625" bestFit="1" customWidth="1"/>
    <col min="2" max="2" width="17.81640625" bestFit="1" customWidth="1"/>
  </cols>
  <sheetData>
    <row r="3" spans="1:2" x14ac:dyDescent="0.25">
      <c r="A3" s="41" t="s">
        <v>70</v>
      </c>
      <c r="B3" t="s">
        <v>69</v>
      </c>
    </row>
    <row r="4" spans="1:2" x14ac:dyDescent="0.25">
      <c r="A4" s="42" t="s">
        <v>6</v>
      </c>
      <c r="B4" s="129">
        <v>16</v>
      </c>
    </row>
    <row r="5" spans="1:2" x14ac:dyDescent="0.25">
      <c r="A5" s="42" t="s">
        <v>9</v>
      </c>
      <c r="B5" s="129">
        <v>21</v>
      </c>
    </row>
    <row r="6" spans="1:2" x14ac:dyDescent="0.25">
      <c r="A6" s="42" t="s">
        <v>12</v>
      </c>
      <c r="B6" s="129">
        <v>23</v>
      </c>
    </row>
    <row r="7" spans="1:2" x14ac:dyDescent="0.25">
      <c r="A7" s="42" t="s">
        <v>8</v>
      </c>
      <c r="B7" s="129">
        <v>33</v>
      </c>
    </row>
    <row r="8" spans="1:2" x14ac:dyDescent="0.25">
      <c r="A8" s="42" t="s">
        <v>14</v>
      </c>
      <c r="B8" s="129">
        <v>43</v>
      </c>
    </row>
    <row r="9" spans="1:2" x14ac:dyDescent="0.25">
      <c r="A9" s="42" t="s">
        <v>11</v>
      </c>
      <c r="B9" s="129">
        <v>45</v>
      </c>
    </row>
    <row r="10" spans="1:2" x14ac:dyDescent="0.25">
      <c r="A10" s="42" t="s">
        <v>10</v>
      </c>
      <c r="B10" s="129">
        <v>58</v>
      </c>
    </row>
    <row r="11" spans="1:2" x14ac:dyDescent="0.25">
      <c r="A11" s="42" t="s">
        <v>7</v>
      </c>
      <c r="B11" s="129">
        <v>73</v>
      </c>
    </row>
    <row r="12" spans="1:2" x14ac:dyDescent="0.25">
      <c r="A12" s="42" t="s">
        <v>5</v>
      </c>
      <c r="B12" s="129">
        <v>90</v>
      </c>
    </row>
    <row r="13" spans="1:2" x14ac:dyDescent="0.25">
      <c r="A13" s="42" t="s">
        <v>13</v>
      </c>
      <c r="B13" s="129">
        <v>131</v>
      </c>
    </row>
    <row r="14" spans="1:2" x14ac:dyDescent="0.25">
      <c r="A14" s="42" t="s">
        <v>71</v>
      </c>
      <c r="B14" s="129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Third year</vt:lpstr>
      <vt:lpstr> third year o</vt:lpstr>
      <vt:lpstr>Report Card</vt:lpstr>
      <vt:lpstr>Class Performance</vt:lpstr>
      <vt:lpstr>top 10</vt:lpstr>
      <vt:lpstr>bottom 10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Amier Hamsa</dc:creator>
  <cp:lastModifiedBy>Ali B</cp:lastModifiedBy>
  <dcterms:created xsi:type="dcterms:W3CDTF">2025-09-14T07:01:56Z</dcterms:created>
  <dcterms:modified xsi:type="dcterms:W3CDTF">2025-09-21T14:06:02Z</dcterms:modified>
</cp:coreProperties>
</file>