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guerra/gpcrdb/protwis_vagrant_ubuntu2/shared/data/protwis/gpcr/g_protein_data/"/>
    </mc:Choice>
  </mc:AlternateContent>
  <xr:revisionPtr revIDLastSave="0" documentId="13_ncr:1_{DA6B61A9-99B6-4444-B942-0292F4D3BCC5}" xr6:coauthVersionLast="45" xr6:coauthVersionMax="45" xr10:uidLastSave="{00000000-0000-0000-0000-000000000000}"/>
  <bookViews>
    <workbookView xWindow="-35240" yWindow="6700" windowWidth="32860" windowHeight="19780" xr2:uid="{CC63D0C6-4BFA-F94F-B3FA-B3279E89F849}"/>
  </bookViews>
  <sheets>
    <sheet name="plain" sheetId="18" r:id="rId1"/>
    <sheet name="GPCRdb_import" sheetId="11" r:id="rId2"/>
    <sheet name="pEC50" sheetId="12" r:id="rId3"/>
    <sheet name="Emax" sheetId="13" r:id="rId4"/>
    <sheet name="RecNames" sheetId="15" r:id="rId5"/>
    <sheet name="Ligands" sheetId="17" r:id="rId6"/>
    <sheet name="DroplistTerms" sheetId="16" r:id="rId7"/>
  </sheets>
  <definedNames>
    <definedName name="dumbdeg" localSheetId="0">plain!$A$4:$A$103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1" l="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S59" i="11"/>
  <c r="T59" i="11"/>
  <c r="U59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T62" i="11"/>
  <c r="U62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S64" i="11"/>
  <c r="T64" i="11"/>
  <c r="U64" i="11"/>
  <c r="G65" i="11"/>
  <c r="H65" i="11"/>
  <c r="I65" i="11"/>
  <c r="J65" i="11"/>
  <c r="K65" i="11"/>
  <c r="L65" i="11"/>
  <c r="M65" i="11"/>
  <c r="N65" i="11"/>
  <c r="O65" i="11"/>
  <c r="P65" i="11"/>
  <c r="Q65" i="11"/>
  <c r="R65" i="11"/>
  <c r="S65" i="11"/>
  <c r="T65" i="11"/>
  <c r="U65" i="11"/>
  <c r="G66" i="11"/>
  <c r="H66" i="11"/>
  <c r="I66" i="11"/>
  <c r="J66" i="11"/>
  <c r="K66" i="11"/>
  <c r="L66" i="11"/>
  <c r="M66" i="11"/>
  <c r="N66" i="11"/>
  <c r="O66" i="11"/>
  <c r="P66" i="11"/>
  <c r="Q66" i="11"/>
  <c r="R66" i="11"/>
  <c r="S66" i="11"/>
  <c r="T66" i="11"/>
  <c r="U66" i="11"/>
  <c r="G67" i="11"/>
  <c r="H67" i="11"/>
  <c r="I67" i="11"/>
  <c r="J67" i="11"/>
  <c r="K67" i="11"/>
  <c r="L67" i="11"/>
  <c r="M67" i="11"/>
  <c r="N67" i="11"/>
  <c r="O67" i="11"/>
  <c r="P67" i="11"/>
  <c r="Q67" i="11"/>
  <c r="R67" i="11"/>
  <c r="S67" i="11"/>
  <c r="T67" i="11"/>
  <c r="U67" i="11"/>
  <c r="G68" i="11"/>
  <c r="H68" i="11"/>
  <c r="I68" i="11"/>
  <c r="J68" i="11"/>
  <c r="K68" i="11"/>
  <c r="L68" i="11"/>
  <c r="M68" i="11"/>
  <c r="N68" i="11"/>
  <c r="O68" i="11"/>
  <c r="P68" i="11"/>
  <c r="Q68" i="11"/>
  <c r="R68" i="11"/>
  <c r="S68" i="11"/>
  <c r="T68" i="11"/>
  <c r="U68" i="11"/>
  <c r="G69" i="11"/>
  <c r="H69" i="11"/>
  <c r="I69" i="11"/>
  <c r="J69" i="11"/>
  <c r="K69" i="11"/>
  <c r="L69" i="11"/>
  <c r="M69" i="11"/>
  <c r="N69" i="11"/>
  <c r="O69" i="11"/>
  <c r="P69" i="11"/>
  <c r="Q69" i="11"/>
  <c r="R69" i="11"/>
  <c r="S69" i="11"/>
  <c r="T69" i="11"/>
  <c r="U69" i="11"/>
  <c r="G70" i="11"/>
  <c r="H70" i="11"/>
  <c r="I70" i="11"/>
  <c r="J70" i="11"/>
  <c r="K70" i="11"/>
  <c r="L70" i="11"/>
  <c r="M70" i="11"/>
  <c r="N70" i="11"/>
  <c r="O70" i="11"/>
  <c r="P70" i="11"/>
  <c r="Q70" i="11"/>
  <c r="R70" i="11"/>
  <c r="S70" i="11"/>
  <c r="T70" i="11"/>
  <c r="U70" i="11"/>
  <c r="G71" i="11"/>
  <c r="H71" i="11"/>
  <c r="I71" i="11"/>
  <c r="J71" i="11"/>
  <c r="K71" i="11"/>
  <c r="L71" i="11"/>
  <c r="M71" i="11"/>
  <c r="N71" i="11"/>
  <c r="O71" i="11"/>
  <c r="P71" i="11"/>
  <c r="Q71" i="11"/>
  <c r="R71" i="11"/>
  <c r="S71" i="11"/>
  <c r="T71" i="11"/>
  <c r="U71" i="11"/>
  <c r="G72" i="11"/>
  <c r="H72" i="11"/>
  <c r="I72" i="11"/>
  <c r="J72" i="11"/>
  <c r="K72" i="11"/>
  <c r="L72" i="11"/>
  <c r="M72" i="11"/>
  <c r="N72" i="11"/>
  <c r="O72" i="11"/>
  <c r="P72" i="11"/>
  <c r="Q72" i="11"/>
  <c r="R72" i="11"/>
  <c r="S72" i="11"/>
  <c r="T72" i="11"/>
  <c r="U72" i="11"/>
  <c r="G73" i="11"/>
  <c r="H73" i="11"/>
  <c r="I73" i="11"/>
  <c r="J73" i="11"/>
  <c r="K73" i="11"/>
  <c r="L73" i="11"/>
  <c r="M73" i="11"/>
  <c r="N73" i="11"/>
  <c r="O73" i="11"/>
  <c r="P73" i="11"/>
  <c r="Q73" i="11"/>
  <c r="R73" i="11"/>
  <c r="S73" i="11"/>
  <c r="T73" i="11"/>
  <c r="U73" i="11"/>
  <c r="G74" i="11"/>
  <c r="H74" i="11"/>
  <c r="I74" i="11"/>
  <c r="J74" i="11"/>
  <c r="K74" i="11"/>
  <c r="L74" i="11"/>
  <c r="M74" i="11"/>
  <c r="N74" i="11"/>
  <c r="O74" i="11"/>
  <c r="P74" i="11"/>
  <c r="Q74" i="11"/>
  <c r="R74" i="11"/>
  <c r="S74" i="11"/>
  <c r="T74" i="11"/>
  <c r="U74" i="11"/>
  <c r="G75" i="11"/>
  <c r="H75" i="11"/>
  <c r="I75" i="11"/>
  <c r="J75" i="11"/>
  <c r="K75" i="11"/>
  <c r="L75" i="11"/>
  <c r="M75" i="11"/>
  <c r="N75" i="11"/>
  <c r="O75" i="11"/>
  <c r="P75" i="11"/>
  <c r="Q75" i="11"/>
  <c r="R75" i="11"/>
  <c r="S75" i="11"/>
  <c r="T75" i="11"/>
  <c r="U75" i="11"/>
  <c r="G76" i="11"/>
  <c r="H76" i="11"/>
  <c r="I76" i="11"/>
  <c r="J76" i="11"/>
  <c r="K76" i="11"/>
  <c r="L76" i="11"/>
  <c r="M76" i="11"/>
  <c r="N76" i="11"/>
  <c r="O76" i="11"/>
  <c r="P76" i="11"/>
  <c r="Q76" i="11"/>
  <c r="R76" i="11"/>
  <c r="S76" i="11"/>
  <c r="T76" i="11"/>
  <c r="U76" i="11"/>
  <c r="G77" i="11"/>
  <c r="H77" i="11"/>
  <c r="I77" i="11"/>
  <c r="J77" i="11"/>
  <c r="K77" i="11"/>
  <c r="L77" i="11"/>
  <c r="M77" i="11"/>
  <c r="N77" i="11"/>
  <c r="O77" i="11"/>
  <c r="P77" i="11"/>
  <c r="Q77" i="11"/>
  <c r="R77" i="11"/>
  <c r="S77" i="11"/>
  <c r="T77" i="11"/>
  <c r="U77" i="11"/>
  <c r="G78" i="11"/>
  <c r="H78" i="11"/>
  <c r="I78" i="11"/>
  <c r="J78" i="11"/>
  <c r="K78" i="11"/>
  <c r="L78" i="11"/>
  <c r="M78" i="11"/>
  <c r="N78" i="11"/>
  <c r="O78" i="11"/>
  <c r="P78" i="11"/>
  <c r="Q78" i="11"/>
  <c r="R78" i="11"/>
  <c r="S78" i="11"/>
  <c r="T78" i="11"/>
  <c r="U78" i="11"/>
  <c r="G79" i="11"/>
  <c r="H79" i="11"/>
  <c r="I79" i="11"/>
  <c r="J79" i="11"/>
  <c r="K79" i="11"/>
  <c r="L79" i="11"/>
  <c r="M79" i="11"/>
  <c r="N79" i="11"/>
  <c r="O79" i="11"/>
  <c r="P79" i="11"/>
  <c r="Q79" i="11"/>
  <c r="R79" i="11"/>
  <c r="S79" i="11"/>
  <c r="T79" i="11"/>
  <c r="U79" i="11"/>
  <c r="G80" i="11"/>
  <c r="H80" i="11"/>
  <c r="I80" i="11"/>
  <c r="J80" i="11"/>
  <c r="K80" i="11"/>
  <c r="L80" i="11"/>
  <c r="M80" i="11"/>
  <c r="N80" i="11"/>
  <c r="O80" i="11"/>
  <c r="P80" i="11"/>
  <c r="Q80" i="11"/>
  <c r="R80" i="11"/>
  <c r="S80" i="11"/>
  <c r="T80" i="11"/>
  <c r="U80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G82" i="11"/>
  <c r="H82" i="11"/>
  <c r="I82" i="11"/>
  <c r="J82" i="11"/>
  <c r="K82" i="11"/>
  <c r="L82" i="11"/>
  <c r="M82" i="11"/>
  <c r="N82" i="11"/>
  <c r="O82" i="11"/>
  <c r="P82" i="11"/>
  <c r="Q82" i="11"/>
  <c r="R82" i="11"/>
  <c r="S82" i="11"/>
  <c r="T82" i="11"/>
  <c r="U82" i="11"/>
  <c r="G83" i="11"/>
  <c r="H83" i="11"/>
  <c r="I83" i="11"/>
  <c r="J83" i="11"/>
  <c r="K83" i="11"/>
  <c r="L83" i="11"/>
  <c r="M83" i="11"/>
  <c r="N83" i="11"/>
  <c r="O83" i="11"/>
  <c r="P83" i="11"/>
  <c r="Q83" i="11"/>
  <c r="R83" i="11"/>
  <c r="S83" i="11"/>
  <c r="T83" i="11"/>
  <c r="U83" i="11"/>
  <c r="G84" i="11"/>
  <c r="H84" i="11"/>
  <c r="I84" i="11"/>
  <c r="J84" i="11"/>
  <c r="K84" i="11"/>
  <c r="L84" i="11"/>
  <c r="M84" i="11"/>
  <c r="N84" i="11"/>
  <c r="O84" i="11"/>
  <c r="P84" i="11"/>
  <c r="Q84" i="11"/>
  <c r="R84" i="11"/>
  <c r="S84" i="11"/>
  <c r="T84" i="11"/>
  <c r="U84" i="11"/>
  <c r="G85" i="11"/>
  <c r="H85" i="11"/>
  <c r="I85" i="11"/>
  <c r="J85" i="11"/>
  <c r="K85" i="11"/>
  <c r="L85" i="11"/>
  <c r="M85" i="11"/>
  <c r="N85" i="11"/>
  <c r="O85" i="11"/>
  <c r="P85" i="11"/>
  <c r="Q85" i="11"/>
  <c r="R85" i="11"/>
  <c r="S85" i="11"/>
  <c r="T85" i="11"/>
  <c r="U85" i="11"/>
  <c r="G86" i="11"/>
  <c r="H86" i="11"/>
  <c r="I86" i="11"/>
  <c r="J86" i="11"/>
  <c r="K86" i="11"/>
  <c r="L86" i="11"/>
  <c r="M86" i="11"/>
  <c r="N86" i="11"/>
  <c r="O86" i="11"/>
  <c r="P86" i="11"/>
  <c r="Q86" i="11"/>
  <c r="R86" i="11"/>
  <c r="S86" i="11"/>
  <c r="T86" i="11"/>
  <c r="U86" i="11"/>
  <c r="G87" i="11"/>
  <c r="H87" i="11"/>
  <c r="I87" i="11"/>
  <c r="J87" i="11"/>
  <c r="K87" i="11"/>
  <c r="L87" i="11"/>
  <c r="M87" i="11"/>
  <c r="N87" i="11"/>
  <c r="O87" i="11"/>
  <c r="P87" i="11"/>
  <c r="Q87" i="11"/>
  <c r="R87" i="11"/>
  <c r="S87" i="11"/>
  <c r="T87" i="11"/>
  <c r="U87" i="11"/>
  <c r="G88" i="11"/>
  <c r="H88" i="11"/>
  <c r="I88" i="11"/>
  <c r="J88" i="11"/>
  <c r="K88" i="11"/>
  <c r="L88" i="11"/>
  <c r="M88" i="11"/>
  <c r="N88" i="11"/>
  <c r="O88" i="11"/>
  <c r="P88" i="11"/>
  <c r="Q88" i="11"/>
  <c r="R88" i="11"/>
  <c r="S88" i="11"/>
  <c r="T88" i="11"/>
  <c r="U88" i="11"/>
  <c r="G89" i="11"/>
  <c r="H89" i="11"/>
  <c r="I89" i="11"/>
  <c r="J89" i="11"/>
  <c r="K89" i="11"/>
  <c r="L89" i="11"/>
  <c r="M89" i="11"/>
  <c r="N89" i="11"/>
  <c r="O89" i="11"/>
  <c r="P89" i="11"/>
  <c r="Q89" i="11"/>
  <c r="R89" i="11"/>
  <c r="S89" i="11"/>
  <c r="T89" i="11"/>
  <c r="U89" i="11"/>
  <c r="G90" i="11"/>
  <c r="H90" i="11"/>
  <c r="I90" i="11"/>
  <c r="J90" i="11"/>
  <c r="K90" i="11"/>
  <c r="L90" i="11"/>
  <c r="M90" i="11"/>
  <c r="N90" i="11"/>
  <c r="O90" i="11"/>
  <c r="P90" i="11"/>
  <c r="Q90" i="11"/>
  <c r="R90" i="11"/>
  <c r="S90" i="11"/>
  <c r="T90" i="11"/>
  <c r="U90" i="11"/>
  <c r="G91" i="11"/>
  <c r="H91" i="11"/>
  <c r="I91" i="11"/>
  <c r="J91" i="11"/>
  <c r="K91" i="11"/>
  <c r="L91" i="11"/>
  <c r="M91" i="11"/>
  <c r="N91" i="11"/>
  <c r="O91" i="11"/>
  <c r="P91" i="11"/>
  <c r="Q91" i="11"/>
  <c r="R91" i="11"/>
  <c r="S91" i="11"/>
  <c r="T91" i="11"/>
  <c r="U91" i="11"/>
  <c r="G92" i="11"/>
  <c r="H92" i="11"/>
  <c r="I92" i="11"/>
  <c r="J92" i="11"/>
  <c r="K92" i="11"/>
  <c r="L92" i="11"/>
  <c r="M92" i="11"/>
  <c r="N92" i="11"/>
  <c r="O92" i="11"/>
  <c r="P92" i="11"/>
  <c r="Q92" i="11"/>
  <c r="R92" i="11"/>
  <c r="S92" i="11"/>
  <c r="T92" i="11"/>
  <c r="U92" i="11"/>
  <c r="G93" i="11"/>
  <c r="H93" i="11"/>
  <c r="I93" i="11"/>
  <c r="J93" i="11"/>
  <c r="K93" i="11"/>
  <c r="L93" i="11"/>
  <c r="M93" i="11"/>
  <c r="N93" i="11"/>
  <c r="O93" i="11"/>
  <c r="P93" i="11"/>
  <c r="Q93" i="11"/>
  <c r="R93" i="11"/>
  <c r="S93" i="11"/>
  <c r="T93" i="11"/>
  <c r="U93" i="11"/>
  <c r="G94" i="11"/>
  <c r="H94" i="11"/>
  <c r="I94" i="11"/>
  <c r="J94" i="11"/>
  <c r="K94" i="11"/>
  <c r="L94" i="11"/>
  <c r="M94" i="11"/>
  <c r="N94" i="11"/>
  <c r="O94" i="11"/>
  <c r="P94" i="11"/>
  <c r="Q94" i="11"/>
  <c r="R94" i="11"/>
  <c r="S94" i="11"/>
  <c r="T94" i="11"/>
  <c r="U94" i="11"/>
  <c r="G95" i="11"/>
  <c r="H95" i="11"/>
  <c r="I95" i="11"/>
  <c r="J95" i="11"/>
  <c r="K95" i="11"/>
  <c r="L95" i="11"/>
  <c r="M95" i="11"/>
  <c r="N95" i="11"/>
  <c r="O95" i="11"/>
  <c r="P95" i="11"/>
  <c r="Q95" i="11"/>
  <c r="R95" i="11"/>
  <c r="S95" i="11"/>
  <c r="T95" i="11"/>
  <c r="U95" i="11"/>
  <c r="G96" i="11"/>
  <c r="H96" i="11"/>
  <c r="I96" i="11"/>
  <c r="J96" i="11"/>
  <c r="K96" i="11"/>
  <c r="L96" i="11"/>
  <c r="M96" i="11"/>
  <c r="N96" i="11"/>
  <c r="O96" i="11"/>
  <c r="P96" i="11"/>
  <c r="Q96" i="11"/>
  <c r="R96" i="11"/>
  <c r="S96" i="11"/>
  <c r="T96" i="11"/>
  <c r="U96" i="11"/>
  <c r="G97" i="11"/>
  <c r="H97" i="11"/>
  <c r="I97" i="11"/>
  <c r="J97" i="11"/>
  <c r="K97" i="11"/>
  <c r="L97" i="11"/>
  <c r="M97" i="11"/>
  <c r="N97" i="11"/>
  <c r="O97" i="11"/>
  <c r="P97" i="11"/>
  <c r="Q97" i="11"/>
  <c r="R97" i="11"/>
  <c r="S97" i="11"/>
  <c r="T97" i="11"/>
  <c r="U97" i="11"/>
  <c r="G98" i="11"/>
  <c r="H98" i="11"/>
  <c r="I98" i="11"/>
  <c r="J98" i="11"/>
  <c r="K98" i="11"/>
  <c r="L98" i="11"/>
  <c r="M98" i="11"/>
  <c r="N98" i="11"/>
  <c r="O98" i="11"/>
  <c r="P98" i="11"/>
  <c r="Q98" i="11"/>
  <c r="R98" i="11"/>
  <c r="S98" i="11"/>
  <c r="T98" i="11"/>
  <c r="U98" i="11"/>
  <c r="G99" i="11"/>
  <c r="H99" i="11"/>
  <c r="I99" i="11"/>
  <c r="J99" i="11"/>
  <c r="K99" i="11"/>
  <c r="L99" i="11"/>
  <c r="M99" i="11"/>
  <c r="N99" i="11"/>
  <c r="O99" i="11"/>
  <c r="P99" i="11"/>
  <c r="Q99" i="11"/>
  <c r="R99" i="11"/>
  <c r="S99" i="11"/>
  <c r="T99" i="11"/>
  <c r="U99" i="11"/>
  <c r="G100" i="11"/>
  <c r="H100" i="11"/>
  <c r="I100" i="11"/>
  <c r="J100" i="11"/>
  <c r="K100" i="11"/>
  <c r="L100" i="11"/>
  <c r="M100" i="11"/>
  <c r="N100" i="11"/>
  <c r="O100" i="11"/>
  <c r="P100" i="11"/>
  <c r="Q100" i="11"/>
  <c r="R100" i="11"/>
  <c r="S100" i="11"/>
  <c r="T100" i="11"/>
  <c r="U100" i="11"/>
  <c r="G101" i="11"/>
  <c r="H101" i="11"/>
  <c r="I101" i="11"/>
  <c r="J101" i="11"/>
  <c r="K101" i="11"/>
  <c r="L101" i="11"/>
  <c r="M101" i="11"/>
  <c r="N101" i="11"/>
  <c r="O101" i="11"/>
  <c r="P101" i="11"/>
  <c r="Q101" i="11"/>
  <c r="R101" i="11"/>
  <c r="S101" i="11"/>
  <c r="T101" i="11"/>
  <c r="U101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BD3" i="11"/>
  <c r="BE3" i="11"/>
  <c r="BF3" i="11"/>
  <c r="BG3" i="11"/>
  <c r="BH3" i="11"/>
  <c r="BI3" i="11"/>
  <c r="BJ3" i="11"/>
  <c r="BK3" i="11"/>
  <c r="BL3" i="11"/>
  <c r="BM3" i="11"/>
  <c r="BN3" i="11"/>
  <c r="BO3" i="11"/>
  <c r="BP3" i="11"/>
  <c r="BQ3" i="11"/>
  <c r="BR3" i="11"/>
  <c r="BS3" i="11"/>
  <c r="BT3" i="11"/>
  <c r="BD4" i="11"/>
  <c r="BE4" i="11"/>
  <c r="BF4" i="11"/>
  <c r="BG4" i="11"/>
  <c r="BH4" i="11"/>
  <c r="BI4" i="11"/>
  <c r="BJ4" i="11"/>
  <c r="BK4" i="11"/>
  <c r="BL4" i="11"/>
  <c r="BM4" i="11"/>
  <c r="BN4" i="11"/>
  <c r="BO4" i="11"/>
  <c r="BP4" i="11"/>
  <c r="BQ4" i="11"/>
  <c r="BR4" i="11"/>
  <c r="BS4" i="11"/>
  <c r="BT4" i="11"/>
  <c r="BD5" i="11"/>
  <c r="BE5" i="11"/>
  <c r="BF5" i="11"/>
  <c r="BG5" i="11"/>
  <c r="BH5" i="11"/>
  <c r="BI5" i="11"/>
  <c r="BJ5" i="11"/>
  <c r="BK5" i="11"/>
  <c r="BL5" i="11"/>
  <c r="BM5" i="11"/>
  <c r="BN5" i="11"/>
  <c r="BO5" i="11"/>
  <c r="BP5" i="11"/>
  <c r="BQ5" i="11"/>
  <c r="BR5" i="11"/>
  <c r="BS5" i="11"/>
  <c r="BT5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D7" i="11"/>
  <c r="BE7" i="11"/>
  <c r="BF7" i="11"/>
  <c r="BG7" i="11"/>
  <c r="BH7" i="11"/>
  <c r="BI7" i="11"/>
  <c r="BJ7" i="11"/>
  <c r="BK7" i="11"/>
  <c r="BL7" i="11"/>
  <c r="BM7" i="11"/>
  <c r="BN7" i="11"/>
  <c r="BO7" i="11"/>
  <c r="BP7" i="11"/>
  <c r="BQ7" i="11"/>
  <c r="BR7" i="11"/>
  <c r="BS7" i="11"/>
  <c r="BT7" i="11"/>
  <c r="BD8" i="11"/>
  <c r="BE8" i="11"/>
  <c r="BF8" i="11"/>
  <c r="BG8" i="11"/>
  <c r="BH8" i="11"/>
  <c r="BI8" i="11"/>
  <c r="BJ8" i="11"/>
  <c r="BK8" i="11"/>
  <c r="BL8" i="11"/>
  <c r="BM8" i="11"/>
  <c r="BN8" i="11"/>
  <c r="BO8" i="11"/>
  <c r="BP8" i="11"/>
  <c r="BQ8" i="11"/>
  <c r="BR8" i="11"/>
  <c r="BS8" i="11"/>
  <c r="BT8" i="11"/>
  <c r="BD9" i="11"/>
  <c r="BE9" i="11"/>
  <c r="BF9" i="11"/>
  <c r="BG9" i="11"/>
  <c r="BH9" i="11"/>
  <c r="BI9" i="11"/>
  <c r="BJ9" i="11"/>
  <c r="BK9" i="11"/>
  <c r="BL9" i="11"/>
  <c r="BM9" i="11"/>
  <c r="BN9" i="11"/>
  <c r="BO9" i="11"/>
  <c r="BP9" i="11"/>
  <c r="BQ9" i="11"/>
  <c r="BR9" i="11"/>
  <c r="BS9" i="11"/>
  <c r="BT9" i="11"/>
  <c r="BD10" i="11"/>
  <c r="BE10" i="11"/>
  <c r="BF10" i="11"/>
  <c r="BG10" i="11"/>
  <c r="BH10" i="11"/>
  <c r="BI10" i="11"/>
  <c r="BJ10" i="11"/>
  <c r="BK10" i="11"/>
  <c r="BL10" i="11"/>
  <c r="BM10" i="11"/>
  <c r="BN10" i="11"/>
  <c r="BO10" i="11"/>
  <c r="BP10" i="11"/>
  <c r="BQ10" i="11"/>
  <c r="BR10" i="11"/>
  <c r="BS10" i="11"/>
  <c r="BT10" i="11"/>
  <c r="BD11" i="11"/>
  <c r="BE11" i="11"/>
  <c r="BF11" i="11"/>
  <c r="BG11" i="11"/>
  <c r="BH11" i="11"/>
  <c r="BI11" i="11"/>
  <c r="BJ11" i="11"/>
  <c r="BK11" i="11"/>
  <c r="BL11" i="11"/>
  <c r="BM11" i="11"/>
  <c r="BN11" i="11"/>
  <c r="BO11" i="11"/>
  <c r="BP11" i="11"/>
  <c r="BQ11" i="11"/>
  <c r="BR11" i="11"/>
  <c r="BS11" i="11"/>
  <c r="BT11" i="11"/>
  <c r="BD12" i="11"/>
  <c r="BE12" i="11"/>
  <c r="BF12" i="11"/>
  <c r="BG12" i="11"/>
  <c r="BH12" i="11"/>
  <c r="BI12" i="11"/>
  <c r="BJ12" i="11"/>
  <c r="BK12" i="11"/>
  <c r="BL12" i="11"/>
  <c r="BM12" i="11"/>
  <c r="BN12" i="11"/>
  <c r="BO12" i="11"/>
  <c r="BP12" i="11"/>
  <c r="BQ12" i="11"/>
  <c r="BR12" i="11"/>
  <c r="BS12" i="11"/>
  <c r="BT12" i="11"/>
  <c r="BD13" i="11"/>
  <c r="BE13" i="11"/>
  <c r="BF13" i="11"/>
  <c r="BG13" i="11"/>
  <c r="BH13" i="11"/>
  <c r="BI13" i="11"/>
  <c r="BJ13" i="11"/>
  <c r="BK13" i="11"/>
  <c r="BL13" i="11"/>
  <c r="BM13" i="11"/>
  <c r="BN13" i="11"/>
  <c r="BO13" i="11"/>
  <c r="BP13" i="11"/>
  <c r="BQ13" i="11"/>
  <c r="BR13" i="11"/>
  <c r="BS13" i="11"/>
  <c r="BT13" i="11"/>
  <c r="BD14" i="11"/>
  <c r="BE14" i="11"/>
  <c r="BF14" i="11"/>
  <c r="BG14" i="11"/>
  <c r="BH14" i="11"/>
  <c r="BI14" i="11"/>
  <c r="BJ14" i="11"/>
  <c r="BK14" i="11"/>
  <c r="BL14" i="11"/>
  <c r="BM14" i="11"/>
  <c r="BN14" i="11"/>
  <c r="BO14" i="11"/>
  <c r="BP14" i="11"/>
  <c r="BQ14" i="11"/>
  <c r="BR14" i="11"/>
  <c r="BS14" i="11"/>
  <c r="BT14" i="11"/>
  <c r="BD15" i="11"/>
  <c r="BE15" i="11"/>
  <c r="BF15" i="11"/>
  <c r="BG15" i="11"/>
  <c r="BH15" i="11"/>
  <c r="BI15" i="11"/>
  <c r="BJ15" i="11"/>
  <c r="BK15" i="11"/>
  <c r="BL15" i="11"/>
  <c r="BM15" i="11"/>
  <c r="BN15" i="11"/>
  <c r="BO15" i="11"/>
  <c r="BP15" i="11"/>
  <c r="BQ15" i="11"/>
  <c r="BR15" i="11"/>
  <c r="BS15" i="11"/>
  <c r="BT15" i="11"/>
  <c r="BD16" i="11"/>
  <c r="BE16" i="11"/>
  <c r="BF16" i="11"/>
  <c r="BG16" i="11"/>
  <c r="BH16" i="11"/>
  <c r="BI16" i="11"/>
  <c r="BJ16" i="11"/>
  <c r="BK16" i="11"/>
  <c r="BL16" i="11"/>
  <c r="BM16" i="11"/>
  <c r="BN16" i="11"/>
  <c r="BO16" i="11"/>
  <c r="BP16" i="11"/>
  <c r="BQ16" i="11"/>
  <c r="BR16" i="11"/>
  <c r="BS16" i="11"/>
  <c r="BT16" i="11"/>
  <c r="BD17" i="11"/>
  <c r="BE17" i="11"/>
  <c r="BF17" i="11"/>
  <c r="BG17" i="11"/>
  <c r="BH17" i="11"/>
  <c r="BI17" i="11"/>
  <c r="BJ17" i="11"/>
  <c r="BK17" i="11"/>
  <c r="BL17" i="11"/>
  <c r="BM17" i="11"/>
  <c r="BN17" i="11"/>
  <c r="BO17" i="11"/>
  <c r="BP17" i="11"/>
  <c r="BQ17" i="11"/>
  <c r="BR17" i="11"/>
  <c r="BS17" i="11"/>
  <c r="BT17" i="11"/>
  <c r="BD18" i="11"/>
  <c r="BE18" i="11"/>
  <c r="BF18" i="11"/>
  <c r="BG18" i="11"/>
  <c r="BH18" i="11"/>
  <c r="BI18" i="11"/>
  <c r="BJ18" i="11"/>
  <c r="BK18" i="11"/>
  <c r="BL18" i="11"/>
  <c r="BM18" i="11"/>
  <c r="BN18" i="11"/>
  <c r="BO18" i="11"/>
  <c r="BP18" i="11"/>
  <c r="BQ18" i="11"/>
  <c r="BR18" i="11"/>
  <c r="BS18" i="11"/>
  <c r="BT18" i="11"/>
  <c r="BD19" i="11"/>
  <c r="BE19" i="11"/>
  <c r="BF19" i="11"/>
  <c r="BG19" i="11"/>
  <c r="BH19" i="11"/>
  <c r="BI19" i="11"/>
  <c r="BJ19" i="11"/>
  <c r="BK19" i="11"/>
  <c r="BL19" i="11"/>
  <c r="BM19" i="11"/>
  <c r="BN19" i="11"/>
  <c r="BO19" i="11"/>
  <c r="BP19" i="11"/>
  <c r="BQ19" i="11"/>
  <c r="BR19" i="11"/>
  <c r="BS19" i="11"/>
  <c r="BT19" i="11"/>
  <c r="BD20" i="11"/>
  <c r="BE20" i="11"/>
  <c r="BF20" i="11"/>
  <c r="BG20" i="11"/>
  <c r="BH20" i="11"/>
  <c r="BI20" i="11"/>
  <c r="BJ20" i="11"/>
  <c r="BK20" i="11"/>
  <c r="BL20" i="11"/>
  <c r="BM20" i="11"/>
  <c r="BN20" i="11"/>
  <c r="BO20" i="11"/>
  <c r="BP20" i="11"/>
  <c r="BQ20" i="11"/>
  <c r="BR20" i="11"/>
  <c r="BS20" i="11"/>
  <c r="BT20" i="11"/>
  <c r="BD21" i="11"/>
  <c r="BE21" i="11"/>
  <c r="BF21" i="11"/>
  <c r="BG21" i="11"/>
  <c r="BH21" i="11"/>
  <c r="BI21" i="11"/>
  <c r="BJ21" i="11"/>
  <c r="BK21" i="11"/>
  <c r="BL21" i="11"/>
  <c r="BM21" i="11"/>
  <c r="BN21" i="11"/>
  <c r="BO21" i="11"/>
  <c r="BP21" i="11"/>
  <c r="BQ21" i="11"/>
  <c r="BR21" i="11"/>
  <c r="BS21" i="11"/>
  <c r="BT21" i="11"/>
  <c r="BD22" i="11"/>
  <c r="BE22" i="11"/>
  <c r="BF22" i="11"/>
  <c r="BG22" i="11"/>
  <c r="BH22" i="11"/>
  <c r="BI22" i="11"/>
  <c r="BJ22" i="11"/>
  <c r="BK22" i="11"/>
  <c r="BL22" i="11"/>
  <c r="BM22" i="11"/>
  <c r="BN22" i="11"/>
  <c r="BO22" i="11"/>
  <c r="BP22" i="11"/>
  <c r="BQ22" i="11"/>
  <c r="BR22" i="11"/>
  <c r="BS22" i="11"/>
  <c r="BT22" i="11"/>
  <c r="BD23" i="11"/>
  <c r="BE23" i="11"/>
  <c r="BF23" i="11"/>
  <c r="BG23" i="11"/>
  <c r="BH23" i="11"/>
  <c r="BI23" i="11"/>
  <c r="BJ23" i="11"/>
  <c r="BK23" i="11"/>
  <c r="BL23" i="11"/>
  <c r="BM23" i="11"/>
  <c r="BN23" i="11"/>
  <c r="BO23" i="11"/>
  <c r="BP23" i="11"/>
  <c r="BQ23" i="11"/>
  <c r="BR23" i="11"/>
  <c r="BS23" i="11"/>
  <c r="BT23" i="11"/>
  <c r="BD24" i="11"/>
  <c r="BE24" i="11"/>
  <c r="BF24" i="11"/>
  <c r="BG24" i="11"/>
  <c r="BH24" i="11"/>
  <c r="BI24" i="11"/>
  <c r="BJ24" i="11"/>
  <c r="BK24" i="11"/>
  <c r="BL24" i="11"/>
  <c r="BM24" i="11"/>
  <c r="BN24" i="11"/>
  <c r="BO24" i="11"/>
  <c r="BP24" i="11"/>
  <c r="BQ24" i="11"/>
  <c r="BR24" i="11"/>
  <c r="BS24" i="11"/>
  <c r="BT24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D26" i="11"/>
  <c r="BE26" i="11"/>
  <c r="BF26" i="11"/>
  <c r="BG26" i="11"/>
  <c r="BH26" i="11"/>
  <c r="BI26" i="11"/>
  <c r="BJ26" i="11"/>
  <c r="BK26" i="11"/>
  <c r="BL26" i="11"/>
  <c r="BM26" i="11"/>
  <c r="BN26" i="11"/>
  <c r="BO26" i="11"/>
  <c r="BP26" i="11"/>
  <c r="BQ26" i="11"/>
  <c r="BR26" i="11"/>
  <c r="BS26" i="11"/>
  <c r="BT26" i="11"/>
  <c r="BD27" i="11"/>
  <c r="BE27" i="11"/>
  <c r="BF27" i="11"/>
  <c r="BG27" i="11"/>
  <c r="BH27" i="11"/>
  <c r="BI27" i="11"/>
  <c r="BJ27" i="11"/>
  <c r="BK27" i="11"/>
  <c r="BL27" i="11"/>
  <c r="BM27" i="11"/>
  <c r="BN27" i="11"/>
  <c r="BO27" i="11"/>
  <c r="BP27" i="11"/>
  <c r="BQ27" i="11"/>
  <c r="BR27" i="11"/>
  <c r="BS27" i="11"/>
  <c r="BT27" i="11"/>
  <c r="BD28" i="11"/>
  <c r="BE28" i="11"/>
  <c r="BF28" i="11"/>
  <c r="BG28" i="11"/>
  <c r="BH28" i="11"/>
  <c r="BI28" i="11"/>
  <c r="BJ28" i="11"/>
  <c r="BK28" i="11"/>
  <c r="BL28" i="11"/>
  <c r="BM28" i="11"/>
  <c r="BN28" i="11"/>
  <c r="BO28" i="11"/>
  <c r="BP28" i="11"/>
  <c r="BQ28" i="11"/>
  <c r="BR28" i="11"/>
  <c r="BS28" i="11"/>
  <c r="BT28" i="11"/>
  <c r="BD29" i="11"/>
  <c r="BE29" i="11"/>
  <c r="BF29" i="11"/>
  <c r="BG29" i="11"/>
  <c r="BH29" i="11"/>
  <c r="BI29" i="11"/>
  <c r="BJ29" i="11"/>
  <c r="BK29" i="11"/>
  <c r="BL29" i="11"/>
  <c r="BM29" i="11"/>
  <c r="BN29" i="11"/>
  <c r="BO29" i="11"/>
  <c r="BP29" i="11"/>
  <c r="BQ29" i="11"/>
  <c r="BR29" i="11"/>
  <c r="BS29" i="11"/>
  <c r="BT29" i="11"/>
  <c r="BD30" i="11"/>
  <c r="BE30" i="11"/>
  <c r="BF30" i="11"/>
  <c r="BG30" i="11"/>
  <c r="BH30" i="11"/>
  <c r="BI30" i="11"/>
  <c r="BJ30" i="11"/>
  <c r="BK30" i="11"/>
  <c r="BL30" i="11"/>
  <c r="BM30" i="11"/>
  <c r="BN30" i="11"/>
  <c r="BO30" i="11"/>
  <c r="BP30" i="11"/>
  <c r="BQ30" i="11"/>
  <c r="BR30" i="11"/>
  <c r="BS30" i="11"/>
  <c r="BT30" i="11"/>
  <c r="BD31" i="11"/>
  <c r="BE31" i="11"/>
  <c r="BF31" i="11"/>
  <c r="BG31" i="11"/>
  <c r="BH31" i="11"/>
  <c r="BI31" i="11"/>
  <c r="BJ31" i="11"/>
  <c r="BK31" i="11"/>
  <c r="BL31" i="11"/>
  <c r="BM31" i="11"/>
  <c r="BN31" i="11"/>
  <c r="BO31" i="11"/>
  <c r="BP31" i="11"/>
  <c r="BQ31" i="11"/>
  <c r="BR31" i="11"/>
  <c r="BS31" i="11"/>
  <c r="BT31" i="11"/>
  <c r="BD32" i="11"/>
  <c r="BE32" i="11"/>
  <c r="BF32" i="11"/>
  <c r="BG32" i="11"/>
  <c r="BH32" i="11"/>
  <c r="BI32" i="11"/>
  <c r="BJ32" i="11"/>
  <c r="BK32" i="11"/>
  <c r="BL32" i="11"/>
  <c r="BM32" i="11"/>
  <c r="BN32" i="11"/>
  <c r="BO32" i="11"/>
  <c r="BP32" i="11"/>
  <c r="BQ32" i="11"/>
  <c r="BR32" i="11"/>
  <c r="BS32" i="11"/>
  <c r="BT32" i="11"/>
  <c r="BD33" i="11"/>
  <c r="BE33" i="11"/>
  <c r="BF33" i="11"/>
  <c r="BG33" i="11"/>
  <c r="BH33" i="11"/>
  <c r="BI33" i="11"/>
  <c r="BJ33" i="11"/>
  <c r="BK33" i="11"/>
  <c r="BL33" i="11"/>
  <c r="BM33" i="11"/>
  <c r="BN33" i="11"/>
  <c r="BO33" i="11"/>
  <c r="BP33" i="11"/>
  <c r="BQ33" i="11"/>
  <c r="BR33" i="11"/>
  <c r="BS33" i="11"/>
  <c r="BT33" i="11"/>
  <c r="BD34" i="11"/>
  <c r="BE34" i="11"/>
  <c r="BF34" i="11"/>
  <c r="BG34" i="11"/>
  <c r="BH34" i="11"/>
  <c r="BI34" i="11"/>
  <c r="BJ34" i="11"/>
  <c r="BK34" i="11"/>
  <c r="BL34" i="11"/>
  <c r="BM34" i="11"/>
  <c r="BN34" i="11"/>
  <c r="BO34" i="11"/>
  <c r="BP34" i="11"/>
  <c r="BQ34" i="11"/>
  <c r="BR34" i="11"/>
  <c r="BS34" i="11"/>
  <c r="BT34" i="11"/>
  <c r="BD35" i="11"/>
  <c r="BE35" i="11"/>
  <c r="BF35" i="11"/>
  <c r="BG35" i="11"/>
  <c r="BH35" i="11"/>
  <c r="BI35" i="11"/>
  <c r="BJ35" i="11"/>
  <c r="BK35" i="11"/>
  <c r="BL35" i="11"/>
  <c r="BM35" i="11"/>
  <c r="BN35" i="11"/>
  <c r="BO35" i="11"/>
  <c r="BP35" i="11"/>
  <c r="BQ35" i="11"/>
  <c r="BR35" i="11"/>
  <c r="BS35" i="11"/>
  <c r="BT35" i="11"/>
  <c r="BD36" i="11"/>
  <c r="BE36" i="11"/>
  <c r="BF36" i="11"/>
  <c r="BG36" i="11"/>
  <c r="BH36" i="11"/>
  <c r="BI36" i="11"/>
  <c r="BJ36" i="11"/>
  <c r="BK36" i="11"/>
  <c r="BL36" i="11"/>
  <c r="BM36" i="11"/>
  <c r="BN36" i="11"/>
  <c r="BO36" i="11"/>
  <c r="BP36" i="11"/>
  <c r="BQ36" i="11"/>
  <c r="BR36" i="11"/>
  <c r="BS36" i="11"/>
  <c r="BT36" i="11"/>
  <c r="BD37" i="11"/>
  <c r="BE37" i="11"/>
  <c r="BF37" i="11"/>
  <c r="BG37" i="11"/>
  <c r="BH37" i="11"/>
  <c r="BI37" i="11"/>
  <c r="BJ37" i="11"/>
  <c r="BK37" i="11"/>
  <c r="BL37" i="11"/>
  <c r="BM37" i="11"/>
  <c r="BN37" i="11"/>
  <c r="BO37" i="11"/>
  <c r="BP37" i="11"/>
  <c r="BQ37" i="11"/>
  <c r="BR37" i="11"/>
  <c r="BS37" i="11"/>
  <c r="BT37" i="11"/>
  <c r="BD38" i="11"/>
  <c r="BE38" i="11"/>
  <c r="BF38" i="11"/>
  <c r="BG38" i="11"/>
  <c r="BH38" i="11"/>
  <c r="BI38" i="11"/>
  <c r="BJ38" i="11"/>
  <c r="BK38" i="11"/>
  <c r="BL38" i="11"/>
  <c r="BM38" i="11"/>
  <c r="BN38" i="11"/>
  <c r="BO38" i="11"/>
  <c r="BP38" i="11"/>
  <c r="BQ38" i="11"/>
  <c r="BR38" i="11"/>
  <c r="BS38" i="11"/>
  <c r="BT38" i="11"/>
  <c r="BD39" i="11"/>
  <c r="BE39" i="11"/>
  <c r="BF39" i="11"/>
  <c r="BG39" i="11"/>
  <c r="BH39" i="11"/>
  <c r="BI39" i="11"/>
  <c r="BJ39" i="11"/>
  <c r="BK39" i="11"/>
  <c r="BL39" i="11"/>
  <c r="BM39" i="11"/>
  <c r="BN39" i="11"/>
  <c r="BO39" i="11"/>
  <c r="BP39" i="11"/>
  <c r="BQ39" i="11"/>
  <c r="BR39" i="11"/>
  <c r="BS39" i="11"/>
  <c r="BT39" i="11"/>
  <c r="BD40" i="11"/>
  <c r="BE40" i="11"/>
  <c r="BF40" i="11"/>
  <c r="BG40" i="11"/>
  <c r="BH40" i="11"/>
  <c r="BI40" i="11"/>
  <c r="BJ40" i="11"/>
  <c r="BK40" i="11"/>
  <c r="BL40" i="11"/>
  <c r="BM40" i="11"/>
  <c r="BN40" i="11"/>
  <c r="BO40" i="11"/>
  <c r="BP40" i="11"/>
  <c r="BQ40" i="11"/>
  <c r="BR40" i="11"/>
  <c r="BS40" i="11"/>
  <c r="BT40" i="11"/>
  <c r="BD41" i="11"/>
  <c r="BE41" i="11"/>
  <c r="BF41" i="11"/>
  <c r="BG41" i="11"/>
  <c r="BH41" i="11"/>
  <c r="BI41" i="11"/>
  <c r="BJ41" i="11"/>
  <c r="BK41" i="11"/>
  <c r="BL41" i="11"/>
  <c r="BM41" i="11"/>
  <c r="BN41" i="11"/>
  <c r="BO41" i="11"/>
  <c r="BP41" i="11"/>
  <c r="BQ41" i="11"/>
  <c r="BR41" i="11"/>
  <c r="BS41" i="11"/>
  <c r="BT41" i="11"/>
  <c r="BD42" i="11"/>
  <c r="BE42" i="11"/>
  <c r="BF42" i="11"/>
  <c r="BG42" i="11"/>
  <c r="BH42" i="11"/>
  <c r="BI42" i="11"/>
  <c r="BJ42" i="11"/>
  <c r="BK42" i="11"/>
  <c r="BL42" i="11"/>
  <c r="BM42" i="11"/>
  <c r="BN42" i="11"/>
  <c r="BO42" i="11"/>
  <c r="BP42" i="11"/>
  <c r="BQ42" i="11"/>
  <c r="BR42" i="11"/>
  <c r="BS42" i="11"/>
  <c r="BT42" i="11"/>
  <c r="BD43" i="11"/>
  <c r="BE43" i="11"/>
  <c r="BF43" i="11"/>
  <c r="BG43" i="11"/>
  <c r="BH43" i="11"/>
  <c r="BI43" i="11"/>
  <c r="BJ43" i="11"/>
  <c r="BK43" i="11"/>
  <c r="BL43" i="11"/>
  <c r="BM43" i="11"/>
  <c r="BN43" i="11"/>
  <c r="BO43" i="11"/>
  <c r="BP43" i="11"/>
  <c r="BQ43" i="11"/>
  <c r="BR43" i="11"/>
  <c r="BS43" i="11"/>
  <c r="BT43" i="11"/>
  <c r="BD44" i="11"/>
  <c r="BE44" i="11"/>
  <c r="BF44" i="11"/>
  <c r="BG44" i="11"/>
  <c r="BH44" i="11"/>
  <c r="BI44" i="11"/>
  <c r="BJ44" i="11"/>
  <c r="BK44" i="11"/>
  <c r="BL44" i="11"/>
  <c r="BM44" i="11"/>
  <c r="BN44" i="11"/>
  <c r="BO44" i="11"/>
  <c r="BP44" i="11"/>
  <c r="BQ44" i="11"/>
  <c r="BR44" i="11"/>
  <c r="BS44" i="11"/>
  <c r="BT44" i="11"/>
  <c r="BD45" i="11"/>
  <c r="BE45" i="11"/>
  <c r="BF45" i="11"/>
  <c r="BG45" i="11"/>
  <c r="BH45" i="11"/>
  <c r="BI45" i="11"/>
  <c r="BJ45" i="11"/>
  <c r="BK45" i="11"/>
  <c r="BL45" i="11"/>
  <c r="BM45" i="11"/>
  <c r="BN45" i="11"/>
  <c r="BO45" i="11"/>
  <c r="BP45" i="11"/>
  <c r="BQ45" i="11"/>
  <c r="BR45" i="11"/>
  <c r="BS45" i="11"/>
  <c r="BT45" i="11"/>
  <c r="BD46" i="11"/>
  <c r="BE46" i="11"/>
  <c r="BF46" i="11"/>
  <c r="BG46" i="11"/>
  <c r="BH46" i="11"/>
  <c r="BI46" i="11"/>
  <c r="BJ46" i="11"/>
  <c r="BK46" i="11"/>
  <c r="BL46" i="11"/>
  <c r="BM46" i="11"/>
  <c r="BN46" i="11"/>
  <c r="BO46" i="11"/>
  <c r="BP46" i="11"/>
  <c r="BQ46" i="11"/>
  <c r="BR46" i="11"/>
  <c r="BS46" i="11"/>
  <c r="BT46" i="11"/>
  <c r="BD47" i="11"/>
  <c r="BE47" i="11"/>
  <c r="BF47" i="11"/>
  <c r="BG47" i="11"/>
  <c r="BH47" i="11"/>
  <c r="BI47" i="11"/>
  <c r="BJ47" i="11"/>
  <c r="BK47" i="11"/>
  <c r="BL47" i="11"/>
  <c r="BM47" i="11"/>
  <c r="BN47" i="11"/>
  <c r="BO47" i="11"/>
  <c r="BP47" i="11"/>
  <c r="BQ47" i="11"/>
  <c r="BR47" i="11"/>
  <c r="BS47" i="11"/>
  <c r="BT47" i="11"/>
  <c r="BD48" i="11"/>
  <c r="BE48" i="11"/>
  <c r="BF48" i="11"/>
  <c r="BG48" i="11"/>
  <c r="BH48" i="11"/>
  <c r="BI48" i="11"/>
  <c r="BJ48" i="11"/>
  <c r="BK48" i="11"/>
  <c r="BL48" i="11"/>
  <c r="BM48" i="11"/>
  <c r="BN48" i="11"/>
  <c r="BO48" i="11"/>
  <c r="BP48" i="11"/>
  <c r="BQ48" i="11"/>
  <c r="BR48" i="11"/>
  <c r="BS48" i="11"/>
  <c r="BT48" i="11"/>
  <c r="BD49" i="11"/>
  <c r="BE49" i="11"/>
  <c r="BF49" i="11"/>
  <c r="BG49" i="11"/>
  <c r="BH49" i="11"/>
  <c r="BI49" i="11"/>
  <c r="BJ49" i="11"/>
  <c r="BK49" i="11"/>
  <c r="BL49" i="11"/>
  <c r="BM49" i="11"/>
  <c r="BN49" i="11"/>
  <c r="BO49" i="11"/>
  <c r="BP49" i="11"/>
  <c r="BQ49" i="11"/>
  <c r="BR49" i="11"/>
  <c r="BS49" i="11"/>
  <c r="BT49" i="11"/>
  <c r="BD50" i="11"/>
  <c r="BE50" i="11"/>
  <c r="BF50" i="11"/>
  <c r="BG50" i="11"/>
  <c r="BH50" i="11"/>
  <c r="BI50" i="11"/>
  <c r="BJ50" i="11"/>
  <c r="BK50" i="11"/>
  <c r="BL50" i="11"/>
  <c r="BM50" i="11"/>
  <c r="BN50" i="11"/>
  <c r="BO50" i="11"/>
  <c r="BP50" i="11"/>
  <c r="BQ50" i="11"/>
  <c r="BR50" i="11"/>
  <c r="BS50" i="11"/>
  <c r="BT50" i="11"/>
  <c r="BD51" i="11"/>
  <c r="BE51" i="11"/>
  <c r="BF51" i="11"/>
  <c r="BG51" i="11"/>
  <c r="BH51" i="11"/>
  <c r="BI51" i="11"/>
  <c r="BJ51" i="11"/>
  <c r="BK51" i="11"/>
  <c r="BL51" i="11"/>
  <c r="BM51" i="11"/>
  <c r="BN51" i="11"/>
  <c r="BO51" i="11"/>
  <c r="BP51" i="11"/>
  <c r="BQ51" i="11"/>
  <c r="BR51" i="11"/>
  <c r="BS51" i="11"/>
  <c r="BT51" i="11"/>
  <c r="BD52" i="11"/>
  <c r="BE52" i="11"/>
  <c r="BF52" i="11"/>
  <c r="BG52" i="11"/>
  <c r="BH52" i="11"/>
  <c r="BI52" i="11"/>
  <c r="BJ52" i="11"/>
  <c r="BK52" i="11"/>
  <c r="BL52" i="11"/>
  <c r="BM52" i="11"/>
  <c r="BN52" i="11"/>
  <c r="BO52" i="11"/>
  <c r="BP52" i="11"/>
  <c r="BQ52" i="11"/>
  <c r="BR52" i="11"/>
  <c r="BS52" i="11"/>
  <c r="BT52" i="11"/>
  <c r="BD53" i="11"/>
  <c r="BE53" i="11"/>
  <c r="BF53" i="11"/>
  <c r="BG53" i="11"/>
  <c r="BH53" i="11"/>
  <c r="BI53" i="11"/>
  <c r="BJ53" i="11"/>
  <c r="BK53" i="11"/>
  <c r="BL53" i="11"/>
  <c r="BM53" i="11"/>
  <c r="BN53" i="11"/>
  <c r="BO53" i="11"/>
  <c r="BP53" i="11"/>
  <c r="BQ53" i="11"/>
  <c r="BR53" i="11"/>
  <c r="BS53" i="11"/>
  <c r="BT53" i="11"/>
  <c r="BD54" i="11"/>
  <c r="BE54" i="11"/>
  <c r="BF54" i="11"/>
  <c r="BG54" i="11"/>
  <c r="BH54" i="11"/>
  <c r="BI54" i="11"/>
  <c r="BJ54" i="11"/>
  <c r="BK54" i="11"/>
  <c r="BL54" i="11"/>
  <c r="BM54" i="11"/>
  <c r="BN54" i="11"/>
  <c r="BO54" i="11"/>
  <c r="BP54" i="11"/>
  <c r="BQ54" i="11"/>
  <c r="BR54" i="11"/>
  <c r="BS54" i="11"/>
  <c r="BT54" i="11"/>
  <c r="BD55" i="11"/>
  <c r="BE55" i="11"/>
  <c r="BF55" i="11"/>
  <c r="BG55" i="11"/>
  <c r="BH55" i="11"/>
  <c r="BI55" i="11"/>
  <c r="BJ55" i="11"/>
  <c r="BK55" i="11"/>
  <c r="BL55" i="11"/>
  <c r="BM55" i="11"/>
  <c r="BN55" i="11"/>
  <c r="BO55" i="11"/>
  <c r="BP55" i="11"/>
  <c r="BQ55" i="11"/>
  <c r="BR55" i="11"/>
  <c r="BS55" i="11"/>
  <c r="BT55" i="11"/>
  <c r="BD56" i="11"/>
  <c r="BE56" i="11"/>
  <c r="BF56" i="11"/>
  <c r="BG56" i="11"/>
  <c r="BH56" i="11"/>
  <c r="BI56" i="11"/>
  <c r="BJ56" i="11"/>
  <c r="BK56" i="11"/>
  <c r="BL56" i="11"/>
  <c r="BM56" i="11"/>
  <c r="BN56" i="11"/>
  <c r="BO56" i="11"/>
  <c r="BP56" i="11"/>
  <c r="BQ56" i="11"/>
  <c r="BR56" i="11"/>
  <c r="BS56" i="11"/>
  <c r="BT56" i="11"/>
  <c r="BD57" i="11"/>
  <c r="BE57" i="11"/>
  <c r="BF57" i="11"/>
  <c r="BG57" i="11"/>
  <c r="BH57" i="11"/>
  <c r="BI57" i="11"/>
  <c r="BJ57" i="11"/>
  <c r="BK57" i="11"/>
  <c r="BL57" i="11"/>
  <c r="BM57" i="11"/>
  <c r="BN57" i="11"/>
  <c r="BO57" i="11"/>
  <c r="BP57" i="11"/>
  <c r="BQ57" i="11"/>
  <c r="BR57" i="11"/>
  <c r="BS57" i="11"/>
  <c r="BT57" i="11"/>
  <c r="BD58" i="11"/>
  <c r="BE58" i="11"/>
  <c r="BF58" i="11"/>
  <c r="BG58" i="11"/>
  <c r="BH58" i="11"/>
  <c r="BI58" i="11"/>
  <c r="BJ58" i="11"/>
  <c r="BK58" i="11"/>
  <c r="BL58" i="11"/>
  <c r="BM58" i="11"/>
  <c r="BN58" i="11"/>
  <c r="BO58" i="11"/>
  <c r="BP58" i="11"/>
  <c r="BQ58" i="11"/>
  <c r="BR58" i="11"/>
  <c r="BS58" i="11"/>
  <c r="BT58" i="11"/>
  <c r="BD59" i="11"/>
  <c r="BE59" i="11"/>
  <c r="BF59" i="11"/>
  <c r="BG59" i="11"/>
  <c r="BH59" i="11"/>
  <c r="BI59" i="11"/>
  <c r="BJ59" i="11"/>
  <c r="BK59" i="11"/>
  <c r="BL59" i="11"/>
  <c r="BM59" i="11"/>
  <c r="BN59" i="11"/>
  <c r="BO59" i="11"/>
  <c r="BP59" i="11"/>
  <c r="BQ59" i="11"/>
  <c r="BR59" i="11"/>
  <c r="BS59" i="11"/>
  <c r="BT59" i="11"/>
  <c r="BD60" i="11"/>
  <c r="BE60" i="11"/>
  <c r="BF60" i="11"/>
  <c r="BG60" i="11"/>
  <c r="BH60" i="11"/>
  <c r="BI60" i="11"/>
  <c r="BJ60" i="11"/>
  <c r="BK60" i="11"/>
  <c r="BL60" i="11"/>
  <c r="BM60" i="11"/>
  <c r="BN60" i="11"/>
  <c r="BO60" i="11"/>
  <c r="BP60" i="11"/>
  <c r="BQ60" i="11"/>
  <c r="BR60" i="11"/>
  <c r="BS60" i="11"/>
  <c r="BT60" i="11"/>
  <c r="BD61" i="11"/>
  <c r="BE61" i="11"/>
  <c r="BF61" i="11"/>
  <c r="BG61" i="11"/>
  <c r="BH61" i="11"/>
  <c r="BI61" i="11"/>
  <c r="BJ61" i="11"/>
  <c r="BK61" i="11"/>
  <c r="BL61" i="11"/>
  <c r="BM61" i="11"/>
  <c r="BN61" i="11"/>
  <c r="BO61" i="11"/>
  <c r="BP61" i="11"/>
  <c r="BQ61" i="11"/>
  <c r="BR61" i="11"/>
  <c r="BS61" i="11"/>
  <c r="BT61" i="11"/>
  <c r="BD62" i="11"/>
  <c r="BE62" i="11"/>
  <c r="BF62" i="11"/>
  <c r="BG62" i="11"/>
  <c r="BH62" i="11"/>
  <c r="BI62" i="11"/>
  <c r="BJ62" i="11"/>
  <c r="BK62" i="11"/>
  <c r="BL62" i="11"/>
  <c r="BM62" i="11"/>
  <c r="BN62" i="11"/>
  <c r="BO62" i="11"/>
  <c r="BP62" i="11"/>
  <c r="BQ62" i="11"/>
  <c r="BR62" i="11"/>
  <c r="BS62" i="11"/>
  <c r="BT62" i="11"/>
  <c r="BD63" i="11"/>
  <c r="BE63" i="11"/>
  <c r="BF63" i="11"/>
  <c r="BG63" i="11"/>
  <c r="BH63" i="11"/>
  <c r="BI63" i="11"/>
  <c r="BJ63" i="11"/>
  <c r="BK63" i="11"/>
  <c r="BL63" i="11"/>
  <c r="BM63" i="11"/>
  <c r="BN63" i="11"/>
  <c r="BO63" i="11"/>
  <c r="BP63" i="11"/>
  <c r="BQ63" i="11"/>
  <c r="BR63" i="11"/>
  <c r="BS63" i="11"/>
  <c r="BT63" i="11"/>
  <c r="BD64" i="11"/>
  <c r="BE64" i="11"/>
  <c r="BF64" i="11"/>
  <c r="BG64" i="11"/>
  <c r="BH64" i="11"/>
  <c r="BI64" i="11"/>
  <c r="BJ64" i="11"/>
  <c r="BK64" i="11"/>
  <c r="BL64" i="11"/>
  <c r="BM64" i="11"/>
  <c r="BN64" i="11"/>
  <c r="BO64" i="11"/>
  <c r="BP64" i="11"/>
  <c r="BQ64" i="11"/>
  <c r="BR64" i="11"/>
  <c r="BS64" i="11"/>
  <c r="BT64" i="11"/>
  <c r="BD65" i="11"/>
  <c r="BE65" i="11"/>
  <c r="BF65" i="11"/>
  <c r="BG65" i="11"/>
  <c r="BH65" i="11"/>
  <c r="BI65" i="11"/>
  <c r="BJ65" i="11"/>
  <c r="BK65" i="11"/>
  <c r="BL65" i="11"/>
  <c r="BM65" i="11"/>
  <c r="BN65" i="11"/>
  <c r="BO65" i="11"/>
  <c r="BP65" i="11"/>
  <c r="BQ65" i="11"/>
  <c r="BR65" i="11"/>
  <c r="BS65" i="11"/>
  <c r="BT65" i="11"/>
  <c r="BD66" i="11"/>
  <c r="BE66" i="11"/>
  <c r="BF66" i="11"/>
  <c r="BG66" i="11"/>
  <c r="BH66" i="11"/>
  <c r="BI66" i="11"/>
  <c r="BJ66" i="11"/>
  <c r="BK66" i="11"/>
  <c r="BL66" i="11"/>
  <c r="BM66" i="11"/>
  <c r="BN66" i="11"/>
  <c r="BO66" i="11"/>
  <c r="BP66" i="11"/>
  <c r="BQ66" i="11"/>
  <c r="BR66" i="11"/>
  <c r="BS66" i="11"/>
  <c r="BT66" i="11"/>
  <c r="BD67" i="11"/>
  <c r="BE67" i="11"/>
  <c r="BF67" i="11"/>
  <c r="BG67" i="11"/>
  <c r="BH67" i="11"/>
  <c r="BI67" i="11"/>
  <c r="BJ67" i="11"/>
  <c r="BK67" i="11"/>
  <c r="BL67" i="11"/>
  <c r="BM67" i="11"/>
  <c r="BN67" i="11"/>
  <c r="BO67" i="11"/>
  <c r="BP67" i="11"/>
  <c r="BQ67" i="11"/>
  <c r="BR67" i="11"/>
  <c r="BS67" i="11"/>
  <c r="BT67" i="11"/>
  <c r="BD68" i="11"/>
  <c r="BE68" i="11"/>
  <c r="BF68" i="11"/>
  <c r="BG68" i="11"/>
  <c r="BH68" i="11"/>
  <c r="BI68" i="11"/>
  <c r="BJ68" i="11"/>
  <c r="BK68" i="11"/>
  <c r="BL68" i="11"/>
  <c r="BM68" i="11"/>
  <c r="BN68" i="11"/>
  <c r="BO68" i="11"/>
  <c r="BP68" i="11"/>
  <c r="BQ68" i="11"/>
  <c r="BR68" i="11"/>
  <c r="BS68" i="11"/>
  <c r="BT68" i="11"/>
  <c r="BD69" i="11"/>
  <c r="BE69" i="11"/>
  <c r="BF69" i="11"/>
  <c r="BG69" i="11"/>
  <c r="BH69" i="11"/>
  <c r="BI69" i="11"/>
  <c r="BJ69" i="11"/>
  <c r="BK69" i="11"/>
  <c r="BL69" i="11"/>
  <c r="BM69" i="11"/>
  <c r="BN69" i="11"/>
  <c r="BO69" i="11"/>
  <c r="BP69" i="11"/>
  <c r="BQ69" i="11"/>
  <c r="BR69" i="11"/>
  <c r="BS69" i="11"/>
  <c r="BT69" i="11"/>
  <c r="BD70" i="11"/>
  <c r="BE70" i="11"/>
  <c r="BF70" i="11"/>
  <c r="BG70" i="11"/>
  <c r="BH70" i="11"/>
  <c r="BI70" i="11"/>
  <c r="BJ70" i="11"/>
  <c r="BK70" i="11"/>
  <c r="BL70" i="11"/>
  <c r="BM70" i="11"/>
  <c r="BN70" i="11"/>
  <c r="BO70" i="11"/>
  <c r="BP70" i="11"/>
  <c r="BQ70" i="11"/>
  <c r="BR70" i="11"/>
  <c r="BS70" i="11"/>
  <c r="BT70" i="11"/>
  <c r="BD71" i="11"/>
  <c r="BE71" i="11"/>
  <c r="BF71" i="11"/>
  <c r="BG71" i="11"/>
  <c r="BH71" i="11"/>
  <c r="BI71" i="11"/>
  <c r="BJ71" i="11"/>
  <c r="BK71" i="11"/>
  <c r="BL71" i="11"/>
  <c r="BM71" i="11"/>
  <c r="BN71" i="11"/>
  <c r="BO71" i="11"/>
  <c r="BP71" i="11"/>
  <c r="BQ71" i="11"/>
  <c r="BR71" i="11"/>
  <c r="BS71" i="11"/>
  <c r="BT71" i="11"/>
  <c r="BD72" i="11"/>
  <c r="BE72" i="11"/>
  <c r="BF72" i="11"/>
  <c r="BG72" i="11"/>
  <c r="BH72" i="11"/>
  <c r="BI72" i="11"/>
  <c r="BJ72" i="11"/>
  <c r="BK72" i="11"/>
  <c r="BL72" i="11"/>
  <c r="BM72" i="11"/>
  <c r="BN72" i="11"/>
  <c r="BO72" i="11"/>
  <c r="BP72" i="11"/>
  <c r="BQ72" i="11"/>
  <c r="BR72" i="11"/>
  <c r="BS72" i="11"/>
  <c r="BT72" i="11"/>
  <c r="BD73" i="11"/>
  <c r="BE73" i="11"/>
  <c r="BF73" i="11"/>
  <c r="BG73" i="11"/>
  <c r="BH73" i="11"/>
  <c r="BI73" i="11"/>
  <c r="BJ73" i="11"/>
  <c r="BK73" i="11"/>
  <c r="BL73" i="11"/>
  <c r="BM73" i="11"/>
  <c r="BN73" i="11"/>
  <c r="BO73" i="11"/>
  <c r="BP73" i="11"/>
  <c r="BQ73" i="11"/>
  <c r="BR73" i="11"/>
  <c r="BS73" i="11"/>
  <c r="BT73" i="11"/>
  <c r="BD74" i="11"/>
  <c r="BE74" i="11"/>
  <c r="BF74" i="11"/>
  <c r="BG74" i="11"/>
  <c r="BH74" i="11"/>
  <c r="BI74" i="11"/>
  <c r="BJ74" i="11"/>
  <c r="BK74" i="11"/>
  <c r="BL74" i="11"/>
  <c r="BM74" i="11"/>
  <c r="BN74" i="11"/>
  <c r="BO74" i="11"/>
  <c r="BP74" i="11"/>
  <c r="BQ74" i="11"/>
  <c r="BR74" i="11"/>
  <c r="BS74" i="11"/>
  <c r="BT74" i="11"/>
  <c r="BD75" i="11"/>
  <c r="BE75" i="11"/>
  <c r="BF75" i="11"/>
  <c r="BG75" i="11"/>
  <c r="BH75" i="11"/>
  <c r="BI75" i="11"/>
  <c r="BJ75" i="11"/>
  <c r="BK75" i="11"/>
  <c r="BL75" i="11"/>
  <c r="BM75" i="11"/>
  <c r="BN75" i="11"/>
  <c r="BO75" i="11"/>
  <c r="BP75" i="11"/>
  <c r="BQ75" i="11"/>
  <c r="BR75" i="11"/>
  <c r="BS75" i="11"/>
  <c r="BT75" i="11"/>
  <c r="BD76" i="11"/>
  <c r="BE76" i="11"/>
  <c r="BF76" i="11"/>
  <c r="BG76" i="11"/>
  <c r="BH76" i="11"/>
  <c r="BI76" i="11"/>
  <c r="BJ76" i="11"/>
  <c r="BK76" i="11"/>
  <c r="BL76" i="11"/>
  <c r="BM76" i="11"/>
  <c r="BN76" i="11"/>
  <c r="BO76" i="11"/>
  <c r="BP76" i="11"/>
  <c r="BQ76" i="11"/>
  <c r="BR76" i="11"/>
  <c r="BS76" i="11"/>
  <c r="BT76" i="11"/>
  <c r="BD77" i="11"/>
  <c r="BE77" i="11"/>
  <c r="BF77" i="11"/>
  <c r="BG77" i="11"/>
  <c r="BH77" i="11"/>
  <c r="BI77" i="11"/>
  <c r="BJ77" i="11"/>
  <c r="BK77" i="11"/>
  <c r="BL77" i="11"/>
  <c r="BM77" i="11"/>
  <c r="BN77" i="11"/>
  <c r="BO77" i="11"/>
  <c r="BP77" i="11"/>
  <c r="BQ77" i="11"/>
  <c r="BR77" i="11"/>
  <c r="BS77" i="11"/>
  <c r="BT77" i="11"/>
  <c r="BD78" i="11"/>
  <c r="BE78" i="11"/>
  <c r="BF78" i="11"/>
  <c r="BG78" i="11"/>
  <c r="BH78" i="11"/>
  <c r="BI78" i="11"/>
  <c r="BJ78" i="11"/>
  <c r="BK78" i="11"/>
  <c r="BL78" i="11"/>
  <c r="BM78" i="11"/>
  <c r="BN78" i="11"/>
  <c r="BO78" i="11"/>
  <c r="BP78" i="11"/>
  <c r="BQ78" i="11"/>
  <c r="BR78" i="11"/>
  <c r="BS78" i="11"/>
  <c r="BT78" i="11"/>
  <c r="BD79" i="11"/>
  <c r="BE79" i="11"/>
  <c r="BF79" i="11"/>
  <c r="BG79" i="11"/>
  <c r="BH79" i="11"/>
  <c r="BI79" i="11"/>
  <c r="BJ79" i="11"/>
  <c r="BK79" i="11"/>
  <c r="BL79" i="11"/>
  <c r="BM79" i="11"/>
  <c r="BN79" i="11"/>
  <c r="BO79" i="11"/>
  <c r="BP79" i="11"/>
  <c r="BQ79" i="11"/>
  <c r="BR79" i="11"/>
  <c r="BS79" i="11"/>
  <c r="BT79" i="11"/>
  <c r="BD80" i="11"/>
  <c r="BE80" i="11"/>
  <c r="BF80" i="11"/>
  <c r="BG80" i="11"/>
  <c r="BH80" i="11"/>
  <c r="BI80" i="11"/>
  <c r="BJ80" i="11"/>
  <c r="BK80" i="11"/>
  <c r="BL80" i="11"/>
  <c r="BM80" i="11"/>
  <c r="BN80" i="11"/>
  <c r="BO80" i="11"/>
  <c r="BP80" i="11"/>
  <c r="BQ80" i="11"/>
  <c r="BR80" i="11"/>
  <c r="BS80" i="11"/>
  <c r="BT80" i="11"/>
  <c r="BD81" i="11"/>
  <c r="BE81" i="11"/>
  <c r="BF81" i="11"/>
  <c r="BG81" i="11"/>
  <c r="BH81" i="11"/>
  <c r="BI81" i="11"/>
  <c r="BJ81" i="11"/>
  <c r="BK81" i="11"/>
  <c r="BL81" i="11"/>
  <c r="BM81" i="11"/>
  <c r="BN81" i="11"/>
  <c r="BO81" i="11"/>
  <c r="BP81" i="11"/>
  <c r="BQ81" i="11"/>
  <c r="BR81" i="11"/>
  <c r="BS81" i="11"/>
  <c r="BT81" i="11"/>
  <c r="BD82" i="11"/>
  <c r="BE82" i="11"/>
  <c r="BF82" i="11"/>
  <c r="BG82" i="11"/>
  <c r="BH82" i="11"/>
  <c r="BI82" i="11"/>
  <c r="BJ82" i="11"/>
  <c r="BK82" i="11"/>
  <c r="BL82" i="11"/>
  <c r="BM82" i="11"/>
  <c r="BN82" i="11"/>
  <c r="BO82" i="11"/>
  <c r="BP82" i="11"/>
  <c r="BQ82" i="11"/>
  <c r="BR82" i="11"/>
  <c r="BS82" i="11"/>
  <c r="BT82" i="11"/>
  <c r="BD83" i="11"/>
  <c r="BE83" i="11"/>
  <c r="BF83" i="11"/>
  <c r="BG83" i="11"/>
  <c r="BH83" i="11"/>
  <c r="BI83" i="11"/>
  <c r="BJ83" i="11"/>
  <c r="BK83" i="11"/>
  <c r="BL83" i="11"/>
  <c r="BM83" i="11"/>
  <c r="BN83" i="11"/>
  <c r="BO83" i="11"/>
  <c r="BP83" i="11"/>
  <c r="BQ83" i="11"/>
  <c r="BR83" i="11"/>
  <c r="BS83" i="11"/>
  <c r="BT83" i="11"/>
  <c r="BD84" i="11"/>
  <c r="BE84" i="11"/>
  <c r="BF84" i="11"/>
  <c r="BG84" i="11"/>
  <c r="BH84" i="11"/>
  <c r="BI84" i="11"/>
  <c r="BJ84" i="11"/>
  <c r="BK84" i="11"/>
  <c r="BL84" i="11"/>
  <c r="BM84" i="11"/>
  <c r="BN84" i="11"/>
  <c r="BO84" i="11"/>
  <c r="BP84" i="11"/>
  <c r="BQ84" i="11"/>
  <c r="BR84" i="11"/>
  <c r="BS84" i="11"/>
  <c r="BT84" i="11"/>
  <c r="BD85" i="11"/>
  <c r="BE85" i="11"/>
  <c r="BF85" i="11"/>
  <c r="BG85" i="11"/>
  <c r="BH85" i="11"/>
  <c r="BI85" i="11"/>
  <c r="BJ85" i="11"/>
  <c r="BK85" i="11"/>
  <c r="BL85" i="11"/>
  <c r="BM85" i="11"/>
  <c r="BN85" i="11"/>
  <c r="BO85" i="11"/>
  <c r="BP85" i="11"/>
  <c r="BQ85" i="11"/>
  <c r="BR85" i="11"/>
  <c r="BS85" i="11"/>
  <c r="BT85" i="11"/>
  <c r="BD86" i="11"/>
  <c r="BE86" i="11"/>
  <c r="BF86" i="11"/>
  <c r="BG86" i="11"/>
  <c r="BH86" i="11"/>
  <c r="BI86" i="11"/>
  <c r="BJ86" i="11"/>
  <c r="BK86" i="11"/>
  <c r="BL86" i="11"/>
  <c r="BM86" i="11"/>
  <c r="BN86" i="11"/>
  <c r="BO86" i="11"/>
  <c r="BP86" i="11"/>
  <c r="BQ86" i="11"/>
  <c r="BR86" i="11"/>
  <c r="BS86" i="11"/>
  <c r="BT86" i="11"/>
  <c r="BD87" i="11"/>
  <c r="BE87" i="11"/>
  <c r="BF87" i="11"/>
  <c r="BG87" i="11"/>
  <c r="BH87" i="11"/>
  <c r="BI87" i="11"/>
  <c r="BJ87" i="11"/>
  <c r="BK87" i="11"/>
  <c r="BL87" i="11"/>
  <c r="BM87" i="11"/>
  <c r="BN87" i="11"/>
  <c r="BO87" i="11"/>
  <c r="BP87" i="11"/>
  <c r="BQ87" i="11"/>
  <c r="BR87" i="11"/>
  <c r="BS87" i="11"/>
  <c r="BT87" i="11"/>
  <c r="BD88" i="11"/>
  <c r="BE88" i="11"/>
  <c r="BF88" i="11"/>
  <c r="BG88" i="11"/>
  <c r="BH88" i="11"/>
  <c r="BI88" i="11"/>
  <c r="BJ88" i="11"/>
  <c r="BK88" i="11"/>
  <c r="BL88" i="11"/>
  <c r="BM88" i="11"/>
  <c r="BN88" i="11"/>
  <c r="BO88" i="11"/>
  <c r="BP88" i="11"/>
  <c r="BQ88" i="11"/>
  <c r="BR88" i="11"/>
  <c r="BS88" i="11"/>
  <c r="BT88" i="11"/>
  <c r="BD89" i="11"/>
  <c r="BE89" i="11"/>
  <c r="BF89" i="11"/>
  <c r="BG89" i="11"/>
  <c r="BH89" i="11"/>
  <c r="BI89" i="11"/>
  <c r="BJ89" i="11"/>
  <c r="BK89" i="11"/>
  <c r="BL89" i="11"/>
  <c r="BM89" i="11"/>
  <c r="BN89" i="11"/>
  <c r="BO89" i="11"/>
  <c r="BP89" i="11"/>
  <c r="BQ89" i="11"/>
  <c r="BR89" i="11"/>
  <c r="BS89" i="11"/>
  <c r="BT89" i="11"/>
  <c r="BD90" i="11"/>
  <c r="BE90" i="11"/>
  <c r="BF90" i="11"/>
  <c r="BG90" i="11"/>
  <c r="BH90" i="11"/>
  <c r="BI90" i="11"/>
  <c r="BJ90" i="11"/>
  <c r="BK90" i="11"/>
  <c r="BL90" i="11"/>
  <c r="BM90" i="11"/>
  <c r="BN90" i="11"/>
  <c r="BO90" i="11"/>
  <c r="BP90" i="11"/>
  <c r="BQ90" i="11"/>
  <c r="BR90" i="11"/>
  <c r="BS90" i="11"/>
  <c r="BT90" i="11"/>
  <c r="BD91" i="11"/>
  <c r="BE91" i="11"/>
  <c r="BF91" i="11"/>
  <c r="BG91" i="11"/>
  <c r="BH91" i="11"/>
  <c r="BI91" i="11"/>
  <c r="BJ91" i="11"/>
  <c r="BK91" i="11"/>
  <c r="BL91" i="11"/>
  <c r="BM91" i="11"/>
  <c r="BN91" i="11"/>
  <c r="BO91" i="11"/>
  <c r="BP91" i="11"/>
  <c r="BQ91" i="11"/>
  <c r="BR91" i="11"/>
  <c r="BS91" i="11"/>
  <c r="BT91" i="11"/>
  <c r="BD92" i="11"/>
  <c r="BE92" i="11"/>
  <c r="BF92" i="11"/>
  <c r="BG92" i="11"/>
  <c r="BH92" i="11"/>
  <c r="BI92" i="11"/>
  <c r="BJ92" i="11"/>
  <c r="BK92" i="11"/>
  <c r="BL92" i="11"/>
  <c r="BM92" i="11"/>
  <c r="BN92" i="11"/>
  <c r="BO92" i="11"/>
  <c r="BP92" i="11"/>
  <c r="BQ92" i="11"/>
  <c r="BR92" i="11"/>
  <c r="BS92" i="11"/>
  <c r="BT92" i="11"/>
  <c r="BD93" i="11"/>
  <c r="BE93" i="11"/>
  <c r="BF93" i="11"/>
  <c r="BG93" i="11"/>
  <c r="BH93" i="11"/>
  <c r="BI93" i="11"/>
  <c r="BJ93" i="11"/>
  <c r="BK93" i="11"/>
  <c r="BL93" i="11"/>
  <c r="BM93" i="11"/>
  <c r="BN93" i="11"/>
  <c r="BO93" i="11"/>
  <c r="BP93" i="11"/>
  <c r="BQ93" i="11"/>
  <c r="BR93" i="11"/>
  <c r="BS93" i="11"/>
  <c r="BT93" i="11"/>
  <c r="BD94" i="11"/>
  <c r="BE94" i="11"/>
  <c r="BF94" i="11"/>
  <c r="BG94" i="11"/>
  <c r="BH94" i="11"/>
  <c r="BI94" i="11"/>
  <c r="BJ94" i="11"/>
  <c r="BK94" i="11"/>
  <c r="BL94" i="11"/>
  <c r="BM94" i="11"/>
  <c r="BN94" i="11"/>
  <c r="BO94" i="11"/>
  <c r="BP94" i="11"/>
  <c r="BQ94" i="11"/>
  <c r="BR94" i="11"/>
  <c r="BS94" i="11"/>
  <c r="BT94" i="11"/>
  <c r="BD95" i="11"/>
  <c r="BE95" i="11"/>
  <c r="BF95" i="11"/>
  <c r="BG95" i="11"/>
  <c r="BH95" i="11"/>
  <c r="BI95" i="11"/>
  <c r="BJ95" i="11"/>
  <c r="BK95" i="11"/>
  <c r="BL95" i="11"/>
  <c r="BM95" i="11"/>
  <c r="BN95" i="11"/>
  <c r="BO95" i="11"/>
  <c r="BP95" i="11"/>
  <c r="BQ95" i="11"/>
  <c r="BR95" i="11"/>
  <c r="BS95" i="11"/>
  <c r="BT95" i="11"/>
  <c r="BD96" i="11"/>
  <c r="BE96" i="11"/>
  <c r="BF96" i="11"/>
  <c r="BG96" i="11"/>
  <c r="BH96" i="11"/>
  <c r="BI96" i="11"/>
  <c r="AA96" i="11" s="1" a="1"/>
  <c r="AA96" i="11" s="1"/>
  <c r="BJ96" i="11"/>
  <c r="BK96" i="11"/>
  <c r="BL96" i="11"/>
  <c r="BM96" i="11"/>
  <c r="BN96" i="11"/>
  <c r="BO96" i="11"/>
  <c r="BP96" i="11"/>
  <c r="BQ96" i="11"/>
  <c r="AI96" i="11" s="1" a="1"/>
  <c r="AI96" i="11" s="1"/>
  <c r="BR96" i="11"/>
  <c r="BS96" i="11"/>
  <c r="BT96" i="11"/>
  <c r="BD97" i="11"/>
  <c r="BE97" i="11"/>
  <c r="BF97" i="11"/>
  <c r="BG97" i="11"/>
  <c r="Y97" i="11" s="1" a="1"/>
  <c r="Y97" i="11" s="1"/>
  <c r="BH97" i="11"/>
  <c r="BI97" i="11"/>
  <c r="BJ97" i="11"/>
  <c r="BK97" i="11"/>
  <c r="BL97" i="11"/>
  <c r="BM97" i="11"/>
  <c r="AE97" i="11" s="1" a="1"/>
  <c r="AE97" i="11" s="1"/>
  <c r="BN97" i="11"/>
  <c r="BO97" i="11"/>
  <c r="BP97" i="11"/>
  <c r="BQ97" i="11"/>
  <c r="BR97" i="11"/>
  <c r="BS97" i="11"/>
  <c r="BT97" i="11"/>
  <c r="BD98" i="11"/>
  <c r="V98" i="11" s="1" a="1"/>
  <c r="V98" i="11" s="1"/>
  <c r="BE98" i="11"/>
  <c r="BF98" i="11"/>
  <c r="BG98" i="11"/>
  <c r="BH98" i="11"/>
  <c r="BI98" i="11"/>
  <c r="BJ98" i="11"/>
  <c r="BK98" i="11"/>
  <c r="BL98" i="11"/>
  <c r="BM98" i="11"/>
  <c r="BN98" i="11"/>
  <c r="BO98" i="11"/>
  <c r="BP98" i="11"/>
  <c r="BQ98" i="11"/>
  <c r="BR98" i="11"/>
  <c r="AJ98" i="11" s="1" a="1"/>
  <c r="AJ98" i="11" s="1"/>
  <c r="BS98" i="11"/>
  <c r="BT98" i="11"/>
  <c r="BD99" i="11"/>
  <c r="BE99" i="11"/>
  <c r="BF99" i="11"/>
  <c r="BG99" i="11"/>
  <c r="BH99" i="11"/>
  <c r="Z99" i="11" s="1" a="1"/>
  <c r="Z99" i="11" s="1"/>
  <c r="BI99" i="11"/>
  <c r="BJ99" i="11"/>
  <c r="BK99" i="11"/>
  <c r="BL99" i="11"/>
  <c r="BM99" i="11"/>
  <c r="BN99" i="11"/>
  <c r="BO99" i="11"/>
  <c r="BP99" i="11"/>
  <c r="AH99" i="11" s="1" a="1"/>
  <c r="AH99" i="11" s="1"/>
  <c r="BQ99" i="11"/>
  <c r="BR99" i="11"/>
  <c r="BS99" i="11"/>
  <c r="BT99" i="11"/>
  <c r="BD100" i="11"/>
  <c r="BE100" i="11"/>
  <c r="BF100" i="11"/>
  <c r="X100" i="11" s="1" a="1"/>
  <c r="X100" i="11" s="1"/>
  <c r="BG100" i="11"/>
  <c r="BH100" i="11"/>
  <c r="BI100" i="11"/>
  <c r="BJ100" i="11"/>
  <c r="BK100" i="11"/>
  <c r="BL100" i="11"/>
  <c r="AD100" i="11" s="1" a="1"/>
  <c r="AD100" i="11" s="1"/>
  <c r="BM100" i="11"/>
  <c r="BN100" i="11"/>
  <c r="BO100" i="11"/>
  <c r="BP100" i="11"/>
  <c r="BQ100" i="11"/>
  <c r="BR100" i="11"/>
  <c r="BS100" i="11"/>
  <c r="AK100" i="11" s="1" a="1"/>
  <c r="AK100" i="11" s="1"/>
  <c r="BT100" i="11"/>
  <c r="BD101" i="11"/>
  <c r="BE101" i="11"/>
  <c r="BF101" i="11"/>
  <c r="BG101" i="11"/>
  <c r="BH101" i="11"/>
  <c r="BI101" i="11"/>
  <c r="BJ101" i="11"/>
  <c r="AB101" i="11" s="1" a="1"/>
  <c r="AB101" i="11" s="1"/>
  <c r="BK101" i="11"/>
  <c r="BL101" i="11"/>
  <c r="BM101" i="11"/>
  <c r="BN101" i="11"/>
  <c r="BO101" i="11"/>
  <c r="BP101" i="11"/>
  <c r="BQ101" i="11"/>
  <c r="BR101" i="11"/>
  <c r="AJ101" i="11" s="1" a="1"/>
  <c r="AJ101" i="11" s="1"/>
  <c r="BS101" i="11"/>
  <c r="BT101" i="11"/>
  <c r="BE2" i="11"/>
  <c r="BF2" i="11"/>
  <c r="BG2" i="11"/>
  <c r="BH2" i="11"/>
  <c r="BI2" i="11"/>
  <c r="BJ2" i="11"/>
  <c r="BK2" i="11"/>
  <c r="BL2" i="11"/>
  <c r="BM2" i="11"/>
  <c r="BN2" i="11"/>
  <c r="BO2" i="11"/>
  <c r="BP2" i="11"/>
  <c r="BQ2" i="11"/>
  <c r="BR2" i="11"/>
  <c r="BS2" i="11"/>
  <c r="BT2" i="11"/>
  <c r="BD2" i="11"/>
  <c r="V42" i="11" a="1"/>
  <c r="V42" i="11" s="1"/>
  <c r="V3" i="11" a="1"/>
  <c r="V3" i="11" s="1"/>
  <c r="W3" i="11" a="1"/>
  <c r="W3" i="11" s="1"/>
  <c r="X3" i="11" a="1"/>
  <c r="X3" i="11" s="1"/>
  <c r="Y3" i="11" a="1"/>
  <c r="Y3" i="11" s="1"/>
  <c r="Z3" i="11" a="1"/>
  <c r="Z3" i="11" s="1"/>
  <c r="AA3" i="11" a="1"/>
  <c r="AA3" i="11" s="1"/>
  <c r="AB3" i="11" a="1"/>
  <c r="AB3" i="11" s="1"/>
  <c r="AC3" i="11" a="1"/>
  <c r="AC3" i="11" s="1"/>
  <c r="AD3" i="11" a="1"/>
  <c r="AD3" i="11" s="1"/>
  <c r="AE3" i="11" a="1"/>
  <c r="AE3" i="11" s="1"/>
  <c r="AF3" i="11" a="1"/>
  <c r="AF3" i="11" s="1"/>
  <c r="AG3" i="11" a="1"/>
  <c r="AG3" i="11" s="1"/>
  <c r="AH3" i="11" a="1"/>
  <c r="AH3" i="11" s="1"/>
  <c r="AI3" i="11" a="1"/>
  <c r="AI3" i="11" s="1"/>
  <c r="AJ3" i="11" a="1"/>
  <c r="AJ3" i="11" s="1"/>
  <c r="AK3" i="11" a="1"/>
  <c r="AK3" i="11" s="1"/>
  <c r="AL3" i="11" a="1"/>
  <c r="AL3" i="11" s="1"/>
  <c r="V4" i="11" a="1"/>
  <c r="V4" i="11" s="1"/>
  <c r="W4" i="11" a="1"/>
  <c r="W4" i="11" s="1"/>
  <c r="X4" i="11" a="1"/>
  <c r="X4" i="11" s="1"/>
  <c r="Y4" i="11" a="1"/>
  <c r="Y4" i="11" s="1"/>
  <c r="Z4" i="11" a="1"/>
  <c r="Z4" i="11" s="1"/>
  <c r="AA4" i="11" a="1"/>
  <c r="AA4" i="11"/>
  <c r="AB4" i="11" a="1"/>
  <c r="AB4" i="11" s="1"/>
  <c r="AC4" i="11" a="1"/>
  <c r="AC4" i="11" s="1"/>
  <c r="AD4" i="11" a="1"/>
  <c r="AD4" i="11" s="1"/>
  <c r="AE4" i="11" a="1"/>
  <c r="AE4" i="11" s="1"/>
  <c r="AF4" i="11" a="1"/>
  <c r="AF4" i="11" s="1"/>
  <c r="AG4" i="11" a="1"/>
  <c r="AG4" i="11" s="1"/>
  <c r="AH4" i="11" a="1"/>
  <c r="AH4" i="11" s="1"/>
  <c r="AI4" i="11" a="1"/>
  <c r="AI4" i="11" s="1"/>
  <c r="AJ4" i="11" a="1"/>
  <c r="AJ4" i="11" s="1"/>
  <c r="AK4" i="11" a="1"/>
  <c r="AK4" i="11" s="1"/>
  <c r="AL4" i="11" a="1"/>
  <c r="AL4" i="11" s="1"/>
  <c r="V5" i="11" a="1"/>
  <c r="V5" i="11" s="1"/>
  <c r="W5" i="11" a="1"/>
  <c r="W5" i="11" s="1"/>
  <c r="X5" i="11" a="1"/>
  <c r="X5" i="11" s="1"/>
  <c r="Y5" i="11" a="1"/>
  <c r="Y5" i="11" s="1"/>
  <c r="Z5" i="11" a="1"/>
  <c r="Z5" i="11" s="1"/>
  <c r="AA5" i="11" a="1"/>
  <c r="AA5" i="11" s="1"/>
  <c r="AB5" i="11" a="1"/>
  <c r="AB5" i="11" s="1"/>
  <c r="AC5" i="11" a="1"/>
  <c r="AC5" i="11" s="1"/>
  <c r="AD5" i="11" a="1"/>
  <c r="AD5" i="11"/>
  <c r="AE5" i="11" a="1"/>
  <c r="AE5" i="11" s="1"/>
  <c r="AF5" i="11" a="1"/>
  <c r="AF5" i="11" s="1"/>
  <c r="AG5" i="11" a="1"/>
  <c r="AG5" i="11" s="1"/>
  <c r="AH5" i="11" a="1"/>
  <c r="AH5" i="11" s="1"/>
  <c r="AI5" i="11" a="1"/>
  <c r="AI5" i="11" s="1"/>
  <c r="AJ5" i="11" a="1"/>
  <c r="AJ5" i="11" s="1"/>
  <c r="AK5" i="11" a="1"/>
  <c r="AK5" i="11" s="1"/>
  <c r="AL5" i="11" a="1"/>
  <c r="AL5" i="11" s="1"/>
  <c r="V6" i="11" a="1"/>
  <c r="V6" i="11" s="1"/>
  <c r="W6" i="11" a="1"/>
  <c r="W6" i="11" s="1"/>
  <c r="X6" i="11" a="1"/>
  <c r="X6" i="11" s="1"/>
  <c r="Y6" i="11" a="1"/>
  <c r="Y6" i="11" s="1"/>
  <c r="Z6" i="11" a="1"/>
  <c r="Z6" i="11" s="1"/>
  <c r="AA6" i="11" a="1"/>
  <c r="AA6" i="11" s="1"/>
  <c r="AB6" i="11" a="1"/>
  <c r="AB6" i="11" s="1"/>
  <c r="AC6" i="11" a="1"/>
  <c r="AC6" i="11" s="1"/>
  <c r="AD6" i="11" a="1"/>
  <c r="AD6" i="11" s="1"/>
  <c r="AE6" i="11" a="1"/>
  <c r="AE6" i="11" s="1"/>
  <c r="AF6" i="11" a="1"/>
  <c r="AF6" i="11" s="1"/>
  <c r="AG6" i="11" a="1"/>
  <c r="AG6" i="11" s="1"/>
  <c r="AH6" i="11" a="1"/>
  <c r="AH6" i="11" s="1"/>
  <c r="AI6" i="11" a="1"/>
  <c r="AI6" i="11" s="1"/>
  <c r="AJ6" i="11" a="1"/>
  <c r="AJ6" i="11" s="1"/>
  <c r="AK6" i="11" a="1"/>
  <c r="AK6" i="11" s="1"/>
  <c r="AL6" i="11" a="1"/>
  <c r="AL6" i="11" s="1"/>
  <c r="V7" i="11" a="1"/>
  <c r="V7" i="11" s="1"/>
  <c r="W7" i="11" a="1"/>
  <c r="W7" i="11" s="1"/>
  <c r="X7" i="11" a="1"/>
  <c r="X7" i="11" s="1"/>
  <c r="Y7" i="11" a="1"/>
  <c r="Y7" i="11" s="1"/>
  <c r="Z7" i="11" a="1"/>
  <c r="Z7" i="11" s="1"/>
  <c r="AA7" i="11" a="1"/>
  <c r="AA7" i="11" s="1"/>
  <c r="AB7" i="11" a="1"/>
  <c r="AB7" i="11" s="1"/>
  <c r="AC7" i="11" a="1"/>
  <c r="AC7" i="11" s="1"/>
  <c r="AD7" i="11" a="1"/>
  <c r="AD7" i="11" s="1"/>
  <c r="AE7" i="11" a="1"/>
  <c r="AE7" i="11" s="1"/>
  <c r="AF7" i="11" a="1"/>
  <c r="AF7" i="11" s="1"/>
  <c r="AG7" i="11" a="1"/>
  <c r="AG7" i="11" s="1"/>
  <c r="AH7" i="11" a="1"/>
  <c r="AH7" i="11" s="1"/>
  <c r="AI7" i="11" a="1"/>
  <c r="AI7" i="11" s="1"/>
  <c r="AJ7" i="11" a="1"/>
  <c r="AJ7" i="11" s="1"/>
  <c r="AK7" i="11" a="1"/>
  <c r="AK7" i="11" s="1"/>
  <c r="AL7" i="11" a="1"/>
  <c r="AL7" i="11" s="1"/>
  <c r="V8" i="11" a="1"/>
  <c r="V8" i="11" s="1"/>
  <c r="W8" i="11" a="1"/>
  <c r="W8" i="11" s="1"/>
  <c r="X8" i="11" a="1"/>
  <c r="X8" i="11" s="1"/>
  <c r="Y8" i="11" a="1"/>
  <c r="Y8" i="11" s="1"/>
  <c r="Z8" i="11" a="1"/>
  <c r="Z8" i="11" s="1"/>
  <c r="AA8" i="11" a="1"/>
  <c r="AA8" i="11" s="1"/>
  <c r="AB8" i="11" a="1"/>
  <c r="AB8" i="11" s="1"/>
  <c r="AC8" i="11" a="1"/>
  <c r="AC8" i="11" s="1"/>
  <c r="AD8" i="11" a="1"/>
  <c r="AD8" i="11" s="1"/>
  <c r="AE8" i="11" a="1"/>
  <c r="AE8" i="11" s="1"/>
  <c r="AF8" i="11" a="1"/>
  <c r="AF8" i="11" s="1"/>
  <c r="AG8" i="11" a="1"/>
  <c r="AG8" i="11" s="1"/>
  <c r="AH8" i="11" a="1"/>
  <c r="AH8" i="11" s="1"/>
  <c r="AI8" i="11" a="1"/>
  <c r="AI8" i="11" s="1"/>
  <c r="AJ8" i="11" a="1"/>
  <c r="AJ8" i="11" s="1"/>
  <c r="AK8" i="11" a="1"/>
  <c r="AK8" i="11" s="1"/>
  <c r="AL8" i="11" a="1"/>
  <c r="AL8" i="11" s="1"/>
  <c r="V9" i="11" a="1"/>
  <c r="V9" i="11" s="1"/>
  <c r="W9" i="11" a="1"/>
  <c r="W9" i="11" s="1"/>
  <c r="X9" i="11" a="1"/>
  <c r="X9" i="11" s="1"/>
  <c r="Y9" i="11" a="1"/>
  <c r="Y9" i="11" s="1"/>
  <c r="Z9" i="11" a="1"/>
  <c r="Z9" i="11" s="1"/>
  <c r="AA9" i="11" a="1"/>
  <c r="AA9" i="11" s="1"/>
  <c r="AB9" i="11" a="1"/>
  <c r="AB9" i="11" s="1"/>
  <c r="AC9" i="11" a="1"/>
  <c r="AC9" i="11" s="1"/>
  <c r="AD9" i="11" a="1"/>
  <c r="AD9" i="11" s="1"/>
  <c r="AE9" i="11" a="1"/>
  <c r="AE9" i="11" s="1"/>
  <c r="AF9" i="11" a="1"/>
  <c r="AF9" i="11" s="1"/>
  <c r="AG9" i="11" a="1"/>
  <c r="AG9" i="11" s="1"/>
  <c r="AH9" i="11" a="1"/>
  <c r="AH9" i="11" s="1"/>
  <c r="AI9" i="11" a="1"/>
  <c r="AI9" i="11" s="1"/>
  <c r="AJ9" i="11" a="1"/>
  <c r="AJ9" i="11" s="1"/>
  <c r="AK9" i="11" a="1"/>
  <c r="AK9" i="11" s="1"/>
  <c r="AL9" i="11" a="1"/>
  <c r="AL9" i="11" s="1"/>
  <c r="V10" i="11" a="1"/>
  <c r="V10" i="11" s="1"/>
  <c r="W10" i="11" a="1"/>
  <c r="W10" i="11" s="1"/>
  <c r="X10" i="11" a="1"/>
  <c r="X10" i="11" s="1"/>
  <c r="Y10" i="11" a="1"/>
  <c r="Y10" i="11" s="1"/>
  <c r="Z10" i="11" a="1"/>
  <c r="Z10" i="11" s="1"/>
  <c r="AA10" i="11" a="1"/>
  <c r="AA10" i="11" s="1"/>
  <c r="AB10" i="11" a="1"/>
  <c r="AB10" i="11" s="1"/>
  <c r="AC10" i="11" a="1"/>
  <c r="AC10" i="11" s="1"/>
  <c r="AD10" i="11" a="1"/>
  <c r="AD10" i="11" s="1"/>
  <c r="AE10" i="11" a="1"/>
  <c r="AE10" i="11" s="1"/>
  <c r="AF10" i="11" a="1"/>
  <c r="AF10" i="11" s="1"/>
  <c r="AG10" i="11" a="1"/>
  <c r="AG10" i="11" s="1"/>
  <c r="AH10" i="11" a="1"/>
  <c r="AH10" i="11" s="1"/>
  <c r="AI10" i="11" a="1"/>
  <c r="AI10" i="11" s="1"/>
  <c r="AJ10" i="11" a="1"/>
  <c r="AJ10" i="11" s="1"/>
  <c r="AK10" i="11" a="1"/>
  <c r="AK10" i="11" s="1"/>
  <c r="AL10" i="11" a="1"/>
  <c r="AL10" i="11" s="1"/>
  <c r="V11" i="11" a="1"/>
  <c r="V11" i="11" s="1"/>
  <c r="W11" i="11" a="1"/>
  <c r="W11" i="11" s="1"/>
  <c r="X11" i="11" a="1"/>
  <c r="X11" i="11" s="1"/>
  <c r="Y11" i="11" a="1"/>
  <c r="Y11" i="11" s="1"/>
  <c r="Z11" i="11" a="1"/>
  <c r="Z11" i="11" s="1"/>
  <c r="AA11" i="11" a="1"/>
  <c r="AA11" i="11" s="1"/>
  <c r="AB11" i="11" a="1"/>
  <c r="AB11" i="11" s="1"/>
  <c r="AC11" i="11" a="1"/>
  <c r="AC11" i="11" s="1"/>
  <c r="AD11" i="11" a="1"/>
  <c r="AD11" i="11" s="1"/>
  <c r="AE11" i="11" a="1"/>
  <c r="AE11" i="11" s="1"/>
  <c r="AF11" i="11" a="1"/>
  <c r="AF11" i="11" s="1"/>
  <c r="AG11" i="11" a="1"/>
  <c r="AG11" i="11" s="1"/>
  <c r="AH11" i="11" a="1"/>
  <c r="AH11" i="11" s="1"/>
  <c r="AI11" i="11" a="1"/>
  <c r="AI11" i="11" s="1"/>
  <c r="AJ11" i="11" a="1"/>
  <c r="AJ11" i="11" s="1"/>
  <c r="AK11" i="11" a="1"/>
  <c r="AK11" i="11" s="1"/>
  <c r="AL11" i="11" a="1"/>
  <c r="AL11" i="11" s="1"/>
  <c r="V12" i="11" a="1"/>
  <c r="V12" i="11" s="1"/>
  <c r="W12" i="11" a="1"/>
  <c r="W12" i="11" s="1"/>
  <c r="X12" i="11" a="1"/>
  <c r="X12" i="11" s="1"/>
  <c r="Y12" i="11" a="1"/>
  <c r="Y12" i="11" s="1"/>
  <c r="Z12" i="11" a="1"/>
  <c r="Z12" i="11" s="1"/>
  <c r="AA12" i="11" a="1"/>
  <c r="AA12" i="11" s="1"/>
  <c r="AB12" i="11" a="1"/>
  <c r="AB12" i="11" s="1"/>
  <c r="AC12" i="11" a="1"/>
  <c r="AC12" i="11" s="1"/>
  <c r="AD12" i="11" a="1"/>
  <c r="AD12" i="11" s="1"/>
  <c r="AE12" i="11" a="1"/>
  <c r="AE12" i="11" s="1"/>
  <c r="AF12" i="11" a="1"/>
  <c r="AF12" i="11" s="1"/>
  <c r="AG12" i="11" a="1"/>
  <c r="AG12" i="11" s="1"/>
  <c r="AH12" i="11" a="1"/>
  <c r="AH12" i="11" s="1"/>
  <c r="AI12" i="11" a="1"/>
  <c r="AI12" i="11" s="1"/>
  <c r="AJ12" i="11" a="1"/>
  <c r="AJ12" i="11" s="1"/>
  <c r="AK12" i="11" a="1"/>
  <c r="AK12" i="11" s="1"/>
  <c r="AL12" i="11" a="1"/>
  <c r="AL12" i="11" s="1"/>
  <c r="V13" i="11" a="1"/>
  <c r="V13" i="11" s="1"/>
  <c r="W13" i="11" a="1"/>
  <c r="W13" i="11" s="1"/>
  <c r="X13" i="11" a="1"/>
  <c r="X13" i="11" s="1"/>
  <c r="Y13" i="11" a="1"/>
  <c r="Y13" i="11" s="1"/>
  <c r="Z13" i="11" a="1"/>
  <c r="Z13" i="11" s="1"/>
  <c r="AA13" i="11" a="1"/>
  <c r="AA13" i="11" s="1"/>
  <c r="AB13" i="11" a="1"/>
  <c r="AB13" i="11" s="1"/>
  <c r="AC13" i="11" a="1"/>
  <c r="AC13" i="11" s="1"/>
  <c r="AD13" i="11" a="1"/>
  <c r="AD13" i="11" s="1"/>
  <c r="AE13" i="11" a="1"/>
  <c r="AE13" i="11" s="1"/>
  <c r="AF13" i="11" a="1"/>
  <c r="AF13" i="11" s="1"/>
  <c r="AG13" i="11" a="1"/>
  <c r="AG13" i="11" s="1"/>
  <c r="AH13" i="11" a="1"/>
  <c r="AH13" i="11" s="1"/>
  <c r="AI13" i="11" a="1"/>
  <c r="AI13" i="11" s="1"/>
  <c r="AJ13" i="11" a="1"/>
  <c r="AJ13" i="11" s="1"/>
  <c r="AK13" i="11" a="1"/>
  <c r="AK13" i="11" s="1"/>
  <c r="AL13" i="11" a="1"/>
  <c r="AL13" i="11" s="1"/>
  <c r="V14" i="11" a="1"/>
  <c r="V14" i="11" s="1"/>
  <c r="W14" i="11" a="1"/>
  <c r="W14" i="11" s="1"/>
  <c r="X14" i="11" a="1"/>
  <c r="X14" i="11" s="1"/>
  <c r="Y14" i="11" a="1"/>
  <c r="Y14" i="11" s="1"/>
  <c r="Z14" i="11" a="1"/>
  <c r="Z14" i="11" s="1"/>
  <c r="AA14" i="11" a="1"/>
  <c r="AA14" i="11" s="1"/>
  <c r="AB14" i="11" a="1"/>
  <c r="AB14" i="11" s="1"/>
  <c r="AC14" i="11" a="1"/>
  <c r="AC14" i="11" s="1"/>
  <c r="AD14" i="11" a="1"/>
  <c r="AD14" i="11" s="1"/>
  <c r="AE14" i="11" a="1"/>
  <c r="AE14" i="11" s="1"/>
  <c r="AF14" i="11" a="1"/>
  <c r="AF14" i="11" s="1"/>
  <c r="AG14" i="11" a="1"/>
  <c r="AG14" i="11" s="1"/>
  <c r="AH14" i="11" a="1"/>
  <c r="AH14" i="11" s="1"/>
  <c r="AI14" i="11" a="1"/>
  <c r="AI14" i="11" s="1"/>
  <c r="AJ14" i="11" a="1"/>
  <c r="AJ14" i="11"/>
  <c r="AK14" i="11" a="1"/>
  <c r="AK14" i="11" s="1"/>
  <c r="AL14" i="11" a="1"/>
  <c r="AL14" i="11" s="1"/>
  <c r="V15" i="11" a="1"/>
  <c r="V15" i="11" s="1"/>
  <c r="W15" i="11" a="1"/>
  <c r="W15" i="11" s="1"/>
  <c r="X15" i="11" a="1"/>
  <c r="X15" i="11" s="1"/>
  <c r="Y15" i="11" a="1"/>
  <c r="Y15" i="11" s="1"/>
  <c r="Z15" i="11" a="1"/>
  <c r="Z15" i="11" s="1"/>
  <c r="AA15" i="11" a="1"/>
  <c r="AA15" i="11" s="1"/>
  <c r="AB15" i="11" a="1"/>
  <c r="AB15" i="11" s="1"/>
  <c r="AC15" i="11" a="1"/>
  <c r="AC15" i="11" s="1"/>
  <c r="AD15" i="11" a="1"/>
  <c r="AD15" i="11" s="1"/>
  <c r="AE15" i="11" a="1"/>
  <c r="AE15" i="11" s="1"/>
  <c r="AF15" i="11" a="1"/>
  <c r="AF15" i="11" s="1"/>
  <c r="AG15" i="11" a="1"/>
  <c r="AG15" i="11" s="1"/>
  <c r="AH15" i="11" a="1"/>
  <c r="AH15" i="11" s="1"/>
  <c r="AI15" i="11" a="1"/>
  <c r="AI15" i="11" s="1"/>
  <c r="AJ15" i="11" a="1"/>
  <c r="AJ15" i="11" s="1"/>
  <c r="AK15" i="11" a="1"/>
  <c r="AK15" i="11" s="1"/>
  <c r="AL15" i="11" a="1"/>
  <c r="AL15" i="11" s="1"/>
  <c r="V16" i="11" a="1"/>
  <c r="V16" i="11" s="1"/>
  <c r="W16" i="11" a="1"/>
  <c r="W16" i="11" s="1"/>
  <c r="X16" i="11" a="1"/>
  <c r="X16" i="11" s="1"/>
  <c r="Y16" i="11" a="1"/>
  <c r="Y16" i="11" s="1"/>
  <c r="Z16" i="11" a="1"/>
  <c r="Z16" i="11" s="1"/>
  <c r="AA16" i="11" a="1"/>
  <c r="AA16" i="11" s="1"/>
  <c r="AB16" i="11" a="1"/>
  <c r="AB16" i="11" s="1"/>
  <c r="AC16" i="11" a="1"/>
  <c r="AC16" i="11" s="1"/>
  <c r="AD16" i="11" a="1"/>
  <c r="AD16" i="11" s="1"/>
  <c r="AE16" i="11" a="1"/>
  <c r="AE16" i="11" s="1"/>
  <c r="AF16" i="11" a="1"/>
  <c r="AF16" i="11" s="1"/>
  <c r="AG16" i="11" a="1"/>
  <c r="AG16" i="11" s="1"/>
  <c r="AH16" i="11" a="1"/>
  <c r="AH16" i="11" s="1"/>
  <c r="AI16" i="11" a="1"/>
  <c r="AI16" i="11" s="1"/>
  <c r="AJ16" i="11" a="1"/>
  <c r="AJ16" i="11" s="1"/>
  <c r="AK16" i="11" a="1"/>
  <c r="AK16" i="11" s="1"/>
  <c r="AL16" i="11" a="1"/>
  <c r="AL16" i="11" s="1"/>
  <c r="V17" i="11" a="1"/>
  <c r="V17" i="11" s="1"/>
  <c r="W17" i="11" a="1"/>
  <c r="W17" i="11" s="1"/>
  <c r="X17" i="11" a="1"/>
  <c r="X17" i="11" s="1"/>
  <c r="Y17" i="11" a="1"/>
  <c r="Y17" i="11" s="1"/>
  <c r="Z17" i="11" a="1"/>
  <c r="Z17" i="11"/>
  <c r="AA17" i="11" a="1"/>
  <c r="AA17" i="11" s="1"/>
  <c r="AB17" i="11" a="1"/>
  <c r="AB17" i="11" s="1"/>
  <c r="AC17" i="11" a="1"/>
  <c r="AC17" i="11" s="1"/>
  <c r="AD17" i="11" a="1"/>
  <c r="AD17" i="11" s="1"/>
  <c r="AE17" i="11" a="1"/>
  <c r="AE17" i="11" s="1"/>
  <c r="AF17" i="11" a="1"/>
  <c r="AF17" i="11" s="1"/>
  <c r="AG17" i="11" a="1"/>
  <c r="AG17" i="11"/>
  <c r="AH17" i="11" a="1"/>
  <c r="AH17" i="11"/>
  <c r="AI17" i="11" a="1"/>
  <c r="AI17" i="11" s="1"/>
  <c r="AJ17" i="11" a="1"/>
  <c r="AJ17" i="11" s="1"/>
  <c r="AK17" i="11" a="1"/>
  <c r="AK17" i="11" s="1"/>
  <c r="AL17" i="11" a="1"/>
  <c r="AL17" i="11" s="1"/>
  <c r="V18" i="11" a="1"/>
  <c r="V18" i="11" s="1"/>
  <c r="W18" i="11" a="1"/>
  <c r="W18" i="11" s="1"/>
  <c r="X18" i="11" a="1"/>
  <c r="X18" i="11" s="1"/>
  <c r="Y18" i="11" a="1"/>
  <c r="Y18" i="11" s="1"/>
  <c r="Z18" i="11" a="1"/>
  <c r="Z18" i="11" s="1"/>
  <c r="AA18" i="11" a="1"/>
  <c r="AA18" i="11" s="1"/>
  <c r="AB18" i="11" a="1"/>
  <c r="AB18" i="11" s="1"/>
  <c r="AC18" i="11" a="1"/>
  <c r="AC18" i="11" s="1"/>
  <c r="AD18" i="11" a="1"/>
  <c r="AD18" i="11" s="1"/>
  <c r="AE18" i="11" a="1"/>
  <c r="AE18" i="11" s="1"/>
  <c r="AF18" i="11" a="1"/>
  <c r="AF18" i="11" s="1"/>
  <c r="AG18" i="11" a="1"/>
  <c r="AG18" i="11" s="1"/>
  <c r="AH18" i="11" a="1"/>
  <c r="AH18" i="11" s="1"/>
  <c r="AI18" i="11" a="1"/>
  <c r="AI18" i="11" s="1"/>
  <c r="AJ18" i="11" a="1"/>
  <c r="AJ18" i="11" s="1"/>
  <c r="AK18" i="11" a="1"/>
  <c r="AK18" i="11" s="1"/>
  <c r="AL18" i="11" a="1"/>
  <c r="AL18" i="11" s="1"/>
  <c r="V19" i="11" a="1"/>
  <c r="V19" i="11" s="1"/>
  <c r="W19" i="11" a="1"/>
  <c r="W19" i="11" s="1"/>
  <c r="X19" i="11" a="1"/>
  <c r="X19" i="11"/>
  <c r="Y19" i="11" a="1"/>
  <c r="Y19" i="11" s="1"/>
  <c r="Z19" i="11" a="1"/>
  <c r="Z19" i="11" s="1"/>
  <c r="AA19" i="11" a="1"/>
  <c r="AA19" i="11" s="1"/>
  <c r="AB19" i="11" a="1"/>
  <c r="AB19" i="11" s="1"/>
  <c r="AC19" i="11" a="1"/>
  <c r="AC19" i="11" s="1"/>
  <c r="AD19" i="11" a="1"/>
  <c r="AD19" i="11" s="1"/>
  <c r="AE19" i="11" a="1"/>
  <c r="AE19" i="11"/>
  <c r="AF19" i="11" a="1"/>
  <c r="AF19" i="11" s="1"/>
  <c r="AG19" i="11" a="1"/>
  <c r="AG19" i="11" s="1"/>
  <c r="AH19" i="11" a="1"/>
  <c r="AH19" i="11" s="1"/>
  <c r="AI19" i="11" a="1"/>
  <c r="AI19" i="11" s="1"/>
  <c r="AJ19" i="11" a="1"/>
  <c r="AJ19" i="11" s="1"/>
  <c r="AK19" i="11" a="1"/>
  <c r="AK19" i="11" s="1"/>
  <c r="AL19" i="11" a="1"/>
  <c r="AL19" i="11" s="1"/>
  <c r="V20" i="11" a="1"/>
  <c r="V20" i="11" s="1"/>
  <c r="W20" i="11" a="1"/>
  <c r="W20" i="11" s="1"/>
  <c r="X20" i="11" a="1"/>
  <c r="X20" i="11" s="1"/>
  <c r="Y20" i="11" a="1"/>
  <c r="Y20" i="11" s="1"/>
  <c r="Z20" i="11" a="1"/>
  <c r="Z20" i="11" s="1"/>
  <c r="AA20" i="11" a="1"/>
  <c r="AA20" i="11" s="1"/>
  <c r="AB20" i="11" a="1"/>
  <c r="AB20" i="11" s="1"/>
  <c r="AC20" i="11" a="1"/>
  <c r="AC20" i="11" s="1"/>
  <c r="AD20" i="11" a="1"/>
  <c r="AD20" i="11"/>
  <c r="AE20" i="11" a="1"/>
  <c r="AE20" i="11" s="1"/>
  <c r="AF20" i="11" a="1"/>
  <c r="AF20" i="11"/>
  <c r="AG20" i="11" a="1"/>
  <c r="AG20" i="11" s="1"/>
  <c r="AH20" i="11" a="1"/>
  <c r="AH20" i="11" s="1"/>
  <c r="AI20" i="11" a="1"/>
  <c r="AI20" i="11" s="1"/>
  <c r="AJ20" i="11" a="1"/>
  <c r="AJ20" i="11" s="1"/>
  <c r="AK20" i="11" a="1"/>
  <c r="AK20" i="11" s="1"/>
  <c r="AL20" i="11" a="1"/>
  <c r="AL20" i="11" s="1"/>
  <c r="V21" i="11" a="1"/>
  <c r="V21" i="11" s="1"/>
  <c r="W21" i="11" a="1"/>
  <c r="W21" i="11" s="1"/>
  <c r="X21" i="11" a="1"/>
  <c r="X21" i="11" s="1"/>
  <c r="Y21" i="11" a="1"/>
  <c r="Y21" i="11" s="1"/>
  <c r="Z21" i="11" a="1"/>
  <c r="Z21" i="11" s="1"/>
  <c r="AA21" i="11" a="1"/>
  <c r="AA21" i="11" s="1"/>
  <c r="AB21" i="11" a="1"/>
  <c r="AB21" i="11" s="1"/>
  <c r="AC21" i="11" a="1"/>
  <c r="AC21" i="11" s="1"/>
  <c r="AD21" i="11" a="1"/>
  <c r="AD21" i="11" s="1"/>
  <c r="AE21" i="11" a="1"/>
  <c r="AE21" i="11" s="1"/>
  <c r="AF21" i="11" a="1"/>
  <c r="AF21" i="11" s="1"/>
  <c r="AG21" i="11" a="1"/>
  <c r="AG21" i="11" s="1"/>
  <c r="AH21" i="11" a="1"/>
  <c r="AH21" i="11" s="1"/>
  <c r="AI21" i="11" a="1"/>
  <c r="AI21" i="11" s="1"/>
  <c r="AJ21" i="11" a="1"/>
  <c r="AJ21" i="11" s="1"/>
  <c r="AK21" i="11" a="1"/>
  <c r="AK21" i="11" s="1"/>
  <c r="AL21" i="11" a="1"/>
  <c r="AL21" i="11" s="1"/>
  <c r="V22" i="11" a="1"/>
  <c r="V22" i="11" s="1"/>
  <c r="W22" i="11" a="1"/>
  <c r="W22" i="11" s="1"/>
  <c r="X22" i="11" a="1"/>
  <c r="X22" i="11" s="1"/>
  <c r="Y22" i="11" a="1"/>
  <c r="Y22" i="11" s="1"/>
  <c r="Z22" i="11" a="1"/>
  <c r="Z22" i="11" s="1"/>
  <c r="AA22" i="11" a="1"/>
  <c r="AA22" i="11" s="1"/>
  <c r="AB22" i="11" a="1"/>
  <c r="AB22" i="11" s="1"/>
  <c r="AC22" i="11" a="1"/>
  <c r="AC22" i="11" s="1"/>
  <c r="AD22" i="11" a="1"/>
  <c r="AD22" i="11" s="1"/>
  <c r="AE22" i="11" a="1"/>
  <c r="AE22" i="11" s="1"/>
  <c r="AF22" i="11" a="1"/>
  <c r="AF22" i="11" s="1"/>
  <c r="AG22" i="11" a="1"/>
  <c r="AG22" i="11" s="1"/>
  <c r="AH22" i="11" a="1"/>
  <c r="AH22" i="11" s="1"/>
  <c r="AI22" i="11" a="1"/>
  <c r="AI22" i="11" s="1"/>
  <c r="AJ22" i="11" a="1"/>
  <c r="AJ22" i="11"/>
  <c r="AK22" i="11" a="1"/>
  <c r="AK22" i="11" s="1"/>
  <c r="AL22" i="11" a="1"/>
  <c r="AL22" i="11" s="1"/>
  <c r="V23" i="11" a="1"/>
  <c r="V23" i="11" s="1"/>
  <c r="W23" i="11" a="1"/>
  <c r="W23" i="11" s="1"/>
  <c r="X23" i="11" a="1"/>
  <c r="X23" i="11" s="1"/>
  <c r="Y23" i="11" a="1"/>
  <c r="Y23" i="11" s="1"/>
  <c r="Z23" i="11" a="1"/>
  <c r="Z23" i="11"/>
  <c r="AA23" i="11" a="1"/>
  <c r="AA23" i="11" s="1"/>
  <c r="AB23" i="11" a="1"/>
  <c r="AB23" i="11" s="1"/>
  <c r="AC23" i="11" a="1"/>
  <c r="AC23" i="11" s="1"/>
  <c r="AD23" i="11" a="1"/>
  <c r="AD23" i="11" s="1"/>
  <c r="AE23" i="11" a="1"/>
  <c r="AE23" i="11" s="1"/>
  <c r="AF23" i="11" a="1"/>
  <c r="AF23" i="11" s="1"/>
  <c r="AG23" i="11" a="1"/>
  <c r="AG23" i="11" s="1"/>
  <c r="AH23" i="11" a="1"/>
  <c r="AH23" i="11" s="1"/>
  <c r="AI23" i="11" a="1"/>
  <c r="AI23" i="11" s="1"/>
  <c r="AJ23" i="11" a="1"/>
  <c r="AJ23" i="11" s="1"/>
  <c r="AK23" i="11" a="1"/>
  <c r="AK23" i="11" s="1"/>
  <c r="AL23" i="11" a="1"/>
  <c r="AL23" i="11" s="1"/>
  <c r="V24" i="11" a="1"/>
  <c r="V24" i="11" s="1"/>
  <c r="W24" i="11" a="1"/>
  <c r="W24" i="11" s="1"/>
  <c r="X24" i="11" a="1"/>
  <c r="X24" i="11" s="1"/>
  <c r="Y24" i="11" a="1"/>
  <c r="Y24" i="11" s="1"/>
  <c r="Z24" i="11" a="1"/>
  <c r="Z24" i="11"/>
  <c r="AA24" i="11" a="1"/>
  <c r="AA24" i="11" s="1"/>
  <c r="AB24" i="11" a="1"/>
  <c r="AB24" i="11" s="1"/>
  <c r="AC24" i="11" a="1"/>
  <c r="AC24" i="11" s="1"/>
  <c r="AD24" i="11" a="1"/>
  <c r="AD24" i="11" s="1"/>
  <c r="AE24" i="11" a="1"/>
  <c r="AE24" i="11" s="1"/>
  <c r="AF24" i="11" a="1"/>
  <c r="AF24" i="11" s="1"/>
  <c r="AG24" i="11" a="1"/>
  <c r="AG24" i="11" s="1"/>
  <c r="AH24" i="11" a="1"/>
  <c r="AH24" i="11" s="1"/>
  <c r="AI24" i="11" a="1"/>
  <c r="AI24" i="11"/>
  <c r="AJ24" i="11" a="1"/>
  <c r="AJ24" i="11" s="1"/>
  <c r="AK24" i="11" a="1"/>
  <c r="AK24" i="11" s="1"/>
  <c r="AL24" i="11" a="1"/>
  <c r="AL24" i="11" s="1"/>
  <c r="V25" i="11" a="1"/>
  <c r="V25" i="11" s="1"/>
  <c r="W25" i="11" a="1"/>
  <c r="W25" i="11" s="1"/>
  <c r="X25" i="11" a="1"/>
  <c r="X25" i="11" s="1"/>
  <c r="Y25" i="11" a="1"/>
  <c r="Y25" i="11" s="1"/>
  <c r="Z25" i="11" a="1"/>
  <c r="Z25" i="11" s="1"/>
  <c r="AA25" i="11" a="1"/>
  <c r="AA25" i="11" s="1"/>
  <c r="AB25" i="11" a="1"/>
  <c r="AB25" i="11" s="1"/>
  <c r="AC25" i="11" a="1"/>
  <c r="AC25" i="11" s="1"/>
  <c r="AD25" i="11" a="1"/>
  <c r="AD25" i="11" s="1"/>
  <c r="AE25" i="11" a="1"/>
  <c r="AE25" i="11" s="1"/>
  <c r="AF25" i="11" a="1"/>
  <c r="AF25" i="11" s="1"/>
  <c r="AG25" i="11" a="1"/>
  <c r="AG25" i="11" s="1"/>
  <c r="AH25" i="11" a="1"/>
  <c r="AH25" i="11" s="1"/>
  <c r="AI25" i="11" a="1"/>
  <c r="AI25" i="11" s="1"/>
  <c r="AJ25" i="11" a="1"/>
  <c r="AJ25" i="11" s="1"/>
  <c r="AK25" i="11" a="1"/>
  <c r="AK25" i="11" s="1"/>
  <c r="AL25" i="11" a="1"/>
  <c r="AL25" i="11" s="1"/>
  <c r="V26" i="11" a="1"/>
  <c r="V26" i="11" s="1"/>
  <c r="W26" i="11" a="1"/>
  <c r="W26" i="11"/>
  <c r="X26" i="11" a="1"/>
  <c r="X26" i="11"/>
  <c r="Y26" i="11" a="1"/>
  <c r="Y26" i="11" s="1"/>
  <c r="Z26" i="11" a="1"/>
  <c r="Z26" i="11" s="1"/>
  <c r="AA26" i="11" a="1"/>
  <c r="AA26" i="11" s="1"/>
  <c r="AB26" i="11" a="1"/>
  <c r="AB26" i="11" s="1"/>
  <c r="AC26" i="11" a="1"/>
  <c r="AC26" i="11" s="1"/>
  <c r="AD26" i="11" a="1"/>
  <c r="AD26" i="11" s="1"/>
  <c r="AE26" i="11" a="1"/>
  <c r="AE26" i="11" s="1"/>
  <c r="AF26" i="11" a="1"/>
  <c r="AF26" i="11" s="1"/>
  <c r="AG26" i="11" a="1"/>
  <c r="AG26" i="11"/>
  <c r="AH26" i="11" a="1"/>
  <c r="AH26" i="11" s="1"/>
  <c r="AI26" i="11" a="1"/>
  <c r="AI26" i="11" s="1"/>
  <c r="AJ26" i="11" a="1"/>
  <c r="AJ26" i="11" s="1"/>
  <c r="AK26" i="11" a="1"/>
  <c r="AK26" i="11" s="1"/>
  <c r="AL26" i="11" a="1"/>
  <c r="AL26" i="11" s="1"/>
  <c r="V27" i="11" a="1"/>
  <c r="V27" i="11" s="1"/>
  <c r="W27" i="11" a="1"/>
  <c r="W27" i="11" s="1"/>
  <c r="X27" i="11" a="1"/>
  <c r="X27" i="11" s="1"/>
  <c r="Y27" i="11" a="1"/>
  <c r="Y27" i="11" s="1"/>
  <c r="Z27" i="11" a="1"/>
  <c r="Z27" i="11" s="1"/>
  <c r="AA27" i="11" a="1"/>
  <c r="AA27" i="11" s="1"/>
  <c r="AB27" i="11" a="1"/>
  <c r="AB27" i="11" s="1"/>
  <c r="AC27" i="11" a="1"/>
  <c r="AC27" i="11" s="1"/>
  <c r="AD27" i="11" a="1"/>
  <c r="AD27" i="11"/>
  <c r="AE27" i="11" a="1"/>
  <c r="AE27" i="11" s="1"/>
  <c r="AF27" i="11" a="1"/>
  <c r="AF27" i="11" s="1"/>
  <c r="AG27" i="11" a="1"/>
  <c r="AG27" i="11" s="1"/>
  <c r="AH27" i="11" a="1"/>
  <c r="AH27" i="11" s="1"/>
  <c r="AI27" i="11" a="1"/>
  <c r="AI27" i="11" s="1"/>
  <c r="AJ27" i="11" a="1"/>
  <c r="AJ27" i="11" s="1"/>
  <c r="AK27" i="11" a="1"/>
  <c r="AK27" i="11" s="1"/>
  <c r="AL27" i="11" a="1"/>
  <c r="AL27" i="11" s="1"/>
  <c r="V28" i="11" a="1"/>
  <c r="V28" i="11" s="1"/>
  <c r="W28" i="11" a="1"/>
  <c r="W28" i="11" s="1"/>
  <c r="X28" i="11" a="1"/>
  <c r="X28" i="11" s="1"/>
  <c r="Y28" i="11" a="1"/>
  <c r="Y28" i="11" s="1"/>
  <c r="Z28" i="11" a="1"/>
  <c r="Z28" i="11" s="1"/>
  <c r="AA28" i="11" a="1"/>
  <c r="AA28" i="11" s="1"/>
  <c r="AB28" i="11" a="1"/>
  <c r="AB28" i="11" s="1"/>
  <c r="AC28" i="11" a="1"/>
  <c r="AC28" i="11"/>
  <c r="AD28" i="11" a="1"/>
  <c r="AD28" i="11" s="1"/>
  <c r="AE28" i="11" a="1"/>
  <c r="AE28" i="11" s="1"/>
  <c r="AF28" i="11" a="1"/>
  <c r="AF28" i="11" s="1"/>
  <c r="AG28" i="11" a="1"/>
  <c r="AG28" i="11"/>
  <c r="AH28" i="11" a="1"/>
  <c r="AH28" i="11"/>
  <c r="AI28" i="11" a="1"/>
  <c r="AI28" i="11" s="1"/>
  <c r="AJ28" i="11" a="1"/>
  <c r="AJ28" i="11" s="1"/>
  <c r="AK28" i="11" a="1"/>
  <c r="AK28" i="11" s="1"/>
  <c r="AL28" i="11" a="1"/>
  <c r="AL28" i="11" s="1"/>
  <c r="V29" i="11" a="1"/>
  <c r="V29" i="11" s="1"/>
  <c r="W29" i="11" a="1"/>
  <c r="W29" i="11" s="1"/>
  <c r="X29" i="11" a="1"/>
  <c r="X29" i="11" s="1"/>
  <c r="Y29" i="11" a="1"/>
  <c r="Y29" i="11" s="1"/>
  <c r="Z29" i="11" a="1"/>
  <c r="Z29" i="11" s="1"/>
  <c r="AA29" i="11" a="1"/>
  <c r="AA29" i="11" s="1"/>
  <c r="AB29" i="11" a="1"/>
  <c r="AB29" i="11"/>
  <c r="AC29" i="11" a="1"/>
  <c r="AC29" i="11" s="1"/>
  <c r="AD29" i="11" a="1"/>
  <c r="AD29" i="11" s="1"/>
  <c r="AE29" i="11" a="1"/>
  <c r="AE29" i="11" s="1"/>
  <c r="AF29" i="11" a="1"/>
  <c r="AF29" i="11" s="1"/>
  <c r="AG29" i="11" a="1"/>
  <c r="AG29" i="11" s="1"/>
  <c r="AH29" i="11" a="1"/>
  <c r="AH29" i="11"/>
  <c r="AI29" i="11" a="1"/>
  <c r="AI29" i="11" s="1"/>
  <c r="AJ29" i="11" a="1"/>
  <c r="AJ29" i="11" s="1"/>
  <c r="AK29" i="11" a="1"/>
  <c r="AK29" i="11" s="1"/>
  <c r="AL29" i="11" a="1"/>
  <c r="AL29" i="11" s="1"/>
  <c r="V30" i="11" a="1"/>
  <c r="V30" i="11" s="1"/>
  <c r="W30" i="11" a="1"/>
  <c r="W30" i="11"/>
  <c r="X30" i="11" a="1"/>
  <c r="X30" i="11" s="1"/>
  <c r="Y30" i="11" a="1"/>
  <c r="Y30" i="11" s="1"/>
  <c r="Z30" i="11" a="1"/>
  <c r="Z30" i="11" s="1"/>
  <c r="AA30" i="11" a="1"/>
  <c r="AA30" i="11" s="1"/>
  <c r="AB30" i="11" a="1"/>
  <c r="AB30" i="11" s="1"/>
  <c r="AC30" i="11" a="1"/>
  <c r="AC30" i="11" s="1"/>
  <c r="AD30" i="11" a="1"/>
  <c r="AD30" i="11" s="1"/>
  <c r="AE30" i="11" a="1"/>
  <c r="AE30" i="11" s="1"/>
  <c r="AF30" i="11" a="1"/>
  <c r="AF30" i="11" s="1"/>
  <c r="AG30" i="11" a="1"/>
  <c r="AG30" i="11" s="1"/>
  <c r="AH30" i="11" a="1"/>
  <c r="AH30" i="11" s="1"/>
  <c r="AI30" i="11" a="1"/>
  <c r="AI30" i="11" s="1"/>
  <c r="AJ30" i="11" a="1"/>
  <c r="AJ30" i="11" s="1"/>
  <c r="AK30" i="11" a="1"/>
  <c r="AK30" i="11" s="1"/>
  <c r="AL30" i="11" a="1"/>
  <c r="AL30" i="11" s="1"/>
  <c r="V31" i="11" a="1"/>
  <c r="V31" i="11" s="1"/>
  <c r="W31" i="11" a="1"/>
  <c r="W31" i="11" s="1"/>
  <c r="X31" i="11" a="1"/>
  <c r="X31" i="11" s="1"/>
  <c r="Y31" i="11" a="1"/>
  <c r="Y31" i="11" s="1"/>
  <c r="Z31" i="11" a="1"/>
  <c r="Z31" i="11" s="1"/>
  <c r="AA31" i="11" a="1"/>
  <c r="AA31" i="11" s="1"/>
  <c r="AB31" i="11" a="1"/>
  <c r="AB31" i="11" s="1"/>
  <c r="AC31" i="11" a="1"/>
  <c r="AC31" i="11" s="1"/>
  <c r="AD31" i="11" a="1"/>
  <c r="AD31" i="11" s="1"/>
  <c r="AE31" i="11" a="1"/>
  <c r="AE31" i="11" s="1"/>
  <c r="AF31" i="11" a="1"/>
  <c r="AF31" i="11" s="1"/>
  <c r="AG31" i="11" a="1"/>
  <c r="AG31" i="11" s="1"/>
  <c r="AH31" i="11" a="1"/>
  <c r="AH31" i="11" s="1"/>
  <c r="AI31" i="11" a="1"/>
  <c r="AI31" i="11" s="1"/>
  <c r="AJ31" i="11" a="1"/>
  <c r="AJ31" i="11" s="1"/>
  <c r="AK31" i="11" a="1"/>
  <c r="AK31" i="11" s="1"/>
  <c r="AL31" i="11" a="1"/>
  <c r="AL31" i="11" s="1"/>
  <c r="V32" i="11" a="1"/>
  <c r="V32" i="11" s="1"/>
  <c r="W32" i="11" a="1"/>
  <c r="W32" i="11" s="1"/>
  <c r="X32" i="11" a="1"/>
  <c r="X32" i="11" s="1"/>
  <c r="Y32" i="11" a="1"/>
  <c r="Y32" i="11" s="1"/>
  <c r="Z32" i="11" a="1"/>
  <c r="Z32" i="11" s="1"/>
  <c r="AA32" i="11" a="1"/>
  <c r="AA32" i="11"/>
  <c r="AB32" i="11" a="1"/>
  <c r="AB32" i="11" s="1"/>
  <c r="AC32" i="11" a="1"/>
  <c r="AC32" i="11" s="1"/>
  <c r="AD32" i="11" a="1"/>
  <c r="AD32" i="11" s="1"/>
  <c r="AE32" i="11" a="1"/>
  <c r="AE32" i="11" s="1"/>
  <c r="AF32" i="11" a="1"/>
  <c r="AF32" i="11" s="1"/>
  <c r="AG32" i="11" a="1"/>
  <c r="AG32" i="11" s="1"/>
  <c r="AH32" i="11" a="1"/>
  <c r="AH32" i="11" s="1"/>
  <c r="AI32" i="11" a="1"/>
  <c r="AI32" i="11" s="1"/>
  <c r="AJ32" i="11" a="1"/>
  <c r="AJ32" i="11" s="1"/>
  <c r="AK32" i="11" a="1"/>
  <c r="AK32" i="11" s="1"/>
  <c r="AL32" i="11" a="1"/>
  <c r="AL32" i="11"/>
  <c r="V33" i="11" a="1"/>
  <c r="V33" i="11" s="1"/>
  <c r="W33" i="11" a="1"/>
  <c r="W33" i="11" s="1"/>
  <c r="X33" i="11" a="1"/>
  <c r="X33" i="11" s="1"/>
  <c r="Y33" i="11" a="1"/>
  <c r="Y33" i="11" s="1"/>
  <c r="Z33" i="11" a="1"/>
  <c r="Z33" i="11" s="1"/>
  <c r="AA33" i="11" a="1"/>
  <c r="AA33" i="11" s="1"/>
  <c r="AB33" i="11" a="1"/>
  <c r="AB33" i="11" s="1"/>
  <c r="AC33" i="11" a="1"/>
  <c r="AC33" i="11" s="1"/>
  <c r="AD33" i="11" a="1"/>
  <c r="AD33" i="11" s="1"/>
  <c r="AE33" i="11" a="1"/>
  <c r="AE33" i="11" s="1"/>
  <c r="AF33" i="11" a="1"/>
  <c r="AF33" i="11" s="1"/>
  <c r="AG33" i="11" a="1"/>
  <c r="AG33" i="11" s="1"/>
  <c r="AH33" i="11" a="1"/>
  <c r="AH33" i="11" s="1"/>
  <c r="AI33" i="11" a="1"/>
  <c r="AI33" i="11" s="1"/>
  <c r="AJ33" i="11" a="1"/>
  <c r="AJ33" i="11" s="1"/>
  <c r="AK33" i="11" a="1"/>
  <c r="AK33" i="11" s="1"/>
  <c r="AL33" i="11" a="1"/>
  <c r="AL33" i="11" s="1"/>
  <c r="V34" i="11" a="1"/>
  <c r="V34" i="11" s="1"/>
  <c r="W34" i="11" a="1"/>
  <c r="W34" i="11" s="1"/>
  <c r="X34" i="11" a="1"/>
  <c r="X34" i="11" s="1"/>
  <c r="Y34" i="11" a="1"/>
  <c r="Y34" i="11" s="1"/>
  <c r="Z34" i="11" a="1"/>
  <c r="Z34" i="11" s="1"/>
  <c r="AA34" i="11" a="1"/>
  <c r="AA34" i="11"/>
  <c r="AB34" i="11" a="1"/>
  <c r="AB34" i="11"/>
  <c r="AC34" i="11" a="1"/>
  <c r="AC34" i="11" s="1"/>
  <c r="AD34" i="11" a="1"/>
  <c r="AD34" i="11" s="1"/>
  <c r="AE34" i="11" a="1"/>
  <c r="AE34" i="11" s="1"/>
  <c r="AF34" i="11" a="1"/>
  <c r="AF34" i="11" s="1"/>
  <c r="AG34" i="11" a="1"/>
  <c r="AG34" i="11" s="1"/>
  <c r="AH34" i="11" a="1"/>
  <c r="AH34" i="11" s="1"/>
  <c r="AI34" i="11" a="1"/>
  <c r="AI34" i="11" s="1"/>
  <c r="AJ34" i="11" a="1"/>
  <c r="AJ34" i="11" s="1"/>
  <c r="AK34" i="11" a="1"/>
  <c r="AK34" i="11" s="1"/>
  <c r="AL34" i="11" a="1"/>
  <c r="AL34" i="11" s="1"/>
  <c r="V35" i="11" a="1"/>
  <c r="V35" i="11" s="1"/>
  <c r="W35" i="11" a="1"/>
  <c r="W35" i="11" s="1"/>
  <c r="X35" i="11" a="1"/>
  <c r="X35" i="11" s="1"/>
  <c r="Y35" i="11" a="1"/>
  <c r="Y35" i="11" s="1"/>
  <c r="Z35" i="11" a="1"/>
  <c r="Z35" i="11" s="1"/>
  <c r="AA35" i="11" a="1"/>
  <c r="AA35" i="11" s="1"/>
  <c r="AB35" i="11" a="1"/>
  <c r="AB35" i="11"/>
  <c r="AC35" i="11" a="1"/>
  <c r="AC35" i="11" s="1"/>
  <c r="AD35" i="11" a="1"/>
  <c r="AD35" i="11" s="1"/>
  <c r="AE35" i="11" a="1"/>
  <c r="AE35" i="11" s="1"/>
  <c r="AF35" i="11" a="1"/>
  <c r="AF35" i="11" s="1"/>
  <c r="AG35" i="11" a="1"/>
  <c r="AG35" i="11" s="1"/>
  <c r="AH35" i="11" a="1"/>
  <c r="AH35" i="11" s="1"/>
  <c r="AI35" i="11" a="1"/>
  <c r="AI35" i="11" s="1"/>
  <c r="AJ35" i="11" a="1"/>
  <c r="AJ35" i="11" s="1"/>
  <c r="AK35" i="11" a="1"/>
  <c r="AK35" i="11" s="1"/>
  <c r="AL35" i="11" a="1"/>
  <c r="AL35" i="11" s="1"/>
  <c r="V36" i="11" a="1"/>
  <c r="V36" i="11" s="1"/>
  <c r="W36" i="11" a="1"/>
  <c r="W36" i="11" s="1"/>
  <c r="X36" i="11" a="1"/>
  <c r="X36" i="11" s="1"/>
  <c r="Y36" i="11" a="1"/>
  <c r="Y36" i="11"/>
  <c r="Z36" i="11" a="1"/>
  <c r="Z36" i="11"/>
  <c r="AA36" i="11" a="1"/>
  <c r="AA36" i="11" s="1"/>
  <c r="AB36" i="11" a="1"/>
  <c r="AB36" i="11" s="1"/>
  <c r="AC36" i="11" a="1"/>
  <c r="AC36" i="11" s="1"/>
  <c r="AD36" i="11" a="1"/>
  <c r="AD36" i="11" s="1"/>
  <c r="AE36" i="11" a="1"/>
  <c r="AE36" i="11"/>
  <c r="AF36" i="11" a="1"/>
  <c r="AF36" i="11" s="1"/>
  <c r="AG36" i="11" a="1"/>
  <c r="AG36" i="11" s="1"/>
  <c r="AH36" i="11" a="1"/>
  <c r="AH36" i="11" s="1"/>
  <c r="AI36" i="11" a="1"/>
  <c r="AI36" i="11"/>
  <c r="AJ36" i="11" a="1"/>
  <c r="AJ36" i="11" s="1"/>
  <c r="AK36" i="11" a="1"/>
  <c r="AK36" i="11" s="1"/>
  <c r="AL36" i="11" a="1"/>
  <c r="AL36" i="11" s="1"/>
  <c r="V37" i="11" a="1"/>
  <c r="V37" i="11" s="1"/>
  <c r="W37" i="11" a="1"/>
  <c r="W37" i="11" s="1"/>
  <c r="X37" i="11" a="1"/>
  <c r="X37" i="11"/>
  <c r="Y37" i="11" a="1"/>
  <c r="Y37" i="11" s="1"/>
  <c r="Z37" i="11" a="1"/>
  <c r="Z37" i="11" s="1"/>
  <c r="AA37" i="11" a="1"/>
  <c r="AA37" i="11" s="1"/>
  <c r="AB37" i="11" a="1"/>
  <c r="AB37" i="11" s="1"/>
  <c r="AC37" i="11" a="1"/>
  <c r="AC37" i="11"/>
  <c r="AD37" i="11" a="1"/>
  <c r="AD37" i="11" s="1"/>
  <c r="AE37" i="11" a="1"/>
  <c r="AE37" i="11" s="1"/>
  <c r="AF37" i="11" a="1"/>
  <c r="AF37" i="11" s="1"/>
  <c r="AG37" i="11" a="1"/>
  <c r="AG37" i="11" s="1"/>
  <c r="AH37" i="11" a="1"/>
  <c r="AH37" i="11" s="1"/>
  <c r="AI37" i="11" a="1"/>
  <c r="AI37" i="11" s="1"/>
  <c r="AJ37" i="11" a="1"/>
  <c r="AJ37" i="11" s="1"/>
  <c r="AK37" i="11" a="1"/>
  <c r="AK37" i="11" s="1"/>
  <c r="AL37" i="11" a="1"/>
  <c r="AL37" i="11" s="1"/>
  <c r="V38" i="11" a="1"/>
  <c r="V38" i="11" s="1"/>
  <c r="W38" i="11" a="1"/>
  <c r="W38" i="11" s="1"/>
  <c r="X38" i="11" a="1"/>
  <c r="X38" i="11" s="1"/>
  <c r="Y38" i="11" a="1"/>
  <c r="Y38" i="11" s="1"/>
  <c r="Z38" i="11" a="1"/>
  <c r="Z38" i="11" s="1"/>
  <c r="AA38" i="11" a="1"/>
  <c r="AA38" i="11" s="1"/>
  <c r="AB38" i="11" a="1"/>
  <c r="AB38" i="11" s="1"/>
  <c r="AC38" i="11" a="1"/>
  <c r="AC38" i="11"/>
  <c r="AD38" i="11" a="1"/>
  <c r="AD38" i="11" s="1"/>
  <c r="AE38" i="11" a="1"/>
  <c r="AE38" i="11" s="1"/>
  <c r="AF38" i="11" a="1"/>
  <c r="AF38" i="11"/>
  <c r="AG38" i="11" a="1"/>
  <c r="AG38" i="11" s="1"/>
  <c r="AH38" i="11" a="1"/>
  <c r="AH38" i="11" s="1"/>
  <c r="AI38" i="11" a="1"/>
  <c r="AI38" i="11"/>
  <c r="AJ38" i="11" a="1"/>
  <c r="AJ38" i="11" s="1"/>
  <c r="AK38" i="11" a="1"/>
  <c r="AK38" i="11" s="1"/>
  <c r="AL38" i="11" a="1"/>
  <c r="AL38" i="11" s="1"/>
  <c r="V39" i="11" a="1"/>
  <c r="V39" i="11" s="1"/>
  <c r="W39" i="11" a="1"/>
  <c r="W39" i="11" s="1"/>
  <c r="X39" i="11" a="1"/>
  <c r="X39" i="11"/>
  <c r="Y39" i="11" a="1"/>
  <c r="Y39" i="11" s="1"/>
  <c r="Z39" i="11" a="1"/>
  <c r="Z39" i="11" s="1"/>
  <c r="AA39" i="11" a="1"/>
  <c r="AA39" i="11" s="1"/>
  <c r="AB39" i="11" a="1"/>
  <c r="AB39" i="11" s="1"/>
  <c r="AC39" i="11" a="1"/>
  <c r="AC39" i="11" s="1"/>
  <c r="AD39" i="11" a="1"/>
  <c r="AD39" i="11" s="1"/>
  <c r="AE39" i="11" a="1"/>
  <c r="AE39" i="11" s="1"/>
  <c r="AF39" i="11" a="1"/>
  <c r="AF39" i="11" s="1"/>
  <c r="AG39" i="11" a="1"/>
  <c r="AG39" i="11" s="1"/>
  <c r="AH39" i="11" a="1"/>
  <c r="AH39" i="11" s="1"/>
  <c r="AI39" i="11" a="1"/>
  <c r="AI39" i="11" s="1"/>
  <c r="AJ39" i="11" a="1"/>
  <c r="AJ39" i="11" s="1"/>
  <c r="AK39" i="11" a="1"/>
  <c r="AK39" i="11" s="1"/>
  <c r="AL39" i="11" a="1"/>
  <c r="AL39" i="11" s="1"/>
  <c r="V40" i="11" a="1"/>
  <c r="V40" i="11" s="1"/>
  <c r="W40" i="11" a="1"/>
  <c r="W40" i="11" s="1"/>
  <c r="X40" i="11" a="1"/>
  <c r="X40" i="11" s="1"/>
  <c r="Y40" i="11" a="1"/>
  <c r="Y40" i="11" s="1"/>
  <c r="Z40" i="11" a="1"/>
  <c r="Z40" i="11"/>
  <c r="AA40" i="11" a="1"/>
  <c r="AA40" i="11"/>
  <c r="AB40" i="11" a="1"/>
  <c r="AB40" i="11" s="1"/>
  <c r="AC40" i="11" a="1"/>
  <c r="AC40" i="11" s="1"/>
  <c r="AD40" i="11" a="1"/>
  <c r="AD40" i="11" s="1"/>
  <c r="AE40" i="11" a="1"/>
  <c r="AE40" i="11" s="1"/>
  <c r="AF40" i="11" a="1"/>
  <c r="AF40" i="11" s="1"/>
  <c r="AG40" i="11" a="1"/>
  <c r="AG40" i="11" s="1"/>
  <c r="AH40" i="11" a="1"/>
  <c r="AH40" i="11" s="1"/>
  <c r="AI40" i="11" a="1"/>
  <c r="AI40" i="11" s="1"/>
  <c r="AJ40" i="11" a="1"/>
  <c r="AJ40" i="11" s="1"/>
  <c r="AK40" i="11" a="1"/>
  <c r="AK40" i="11" s="1"/>
  <c r="AL40" i="11" a="1"/>
  <c r="AL40" i="11" s="1"/>
  <c r="V41" i="11" a="1"/>
  <c r="V41" i="11" s="1"/>
  <c r="W41" i="11" a="1"/>
  <c r="W41" i="11" s="1"/>
  <c r="X41" i="11" a="1"/>
  <c r="X41" i="11" s="1"/>
  <c r="Y41" i="11" a="1"/>
  <c r="Y41" i="11" s="1"/>
  <c r="Z41" i="11" a="1"/>
  <c r="Z41" i="11" s="1"/>
  <c r="AA41" i="11" a="1"/>
  <c r="AA41" i="11" s="1"/>
  <c r="AB41" i="11" a="1"/>
  <c r="AB41" i="11" s="1"/>
  <c r="AC41" i="11" a="1"/>
  <c r="AC41" i="11" s="1"/>
  <c r="AD41" i="11" a="1"/>
  <c r="AD41" i="11" s="1"/>
  <c r="AE41" i="11" a="1"/>
  <c r="AE41" i="11" s="1"/>
  <c r="AF41" i="11" a="1"/>
  <c r="AF41" i="11" s="1"/>
  <c r="AG41" i="11" a="1"/>
  <c r="AG41" i="11" s="1"/>
  <c r="AH41" i="11" a="1"/>
  <c r="AH41" i="11" s="1"/>
  <c r="AI41" i="11" a="1"/>
  <c r="AI41" i="11" s="1"/>
  <c r="AJ41" i="11" a="1"/>
  <c r="AJ41" i="11" s="1"/>
  <c r="AK41" i="11" a="1"/>
  <c r="AK41" i="11" s="1"/>
  <c r="AL41" i="11" a="1"/>
  <c r="AL41" i="11" s="1"/>
  <c r="W42" i="11" a="1"/>
  <c r="W42" i="11" s="1"/>
  <c r="X42" i="11" a="1"/>
  <c r="X42" i="11" s="1"/>
  <c r="Y42" i="11" a="1"/>
  <c r="Y42" i="11" s="1"/>
  <c r="Z42" i="11" a="1"/>
  <c r="Z42" i="11" s="1"/>
  <c r="AA42" i="11" a="1"/>
  <c r="AA42" i="11" s="1"/>
  <c r="AB42" i="11" a="1"/>
  <c r="AB42" i="11" s="1"/>
  <c r="AC42" i="11" a="1"/>
  <c r="AC42" i="11" s="1"/>
  <c r="AD42" i="11" a="1"/>
  <c r="AD42" i="11" s="1"/>
  <c r="AE42" i="11" a="1"/>
  <c r="AE42" i="11" s="1"/>
  <c r="AF42" i="11" a="1"/>
  <c r="AF42" i="11" s="1"/>
  <c r="AG42" i="11" a="1"/>
  <c r="AG42" i="11" s="1"/>
  <c r="AH42" i="11" a="1"/>
  <c r="AH42" i="11" s="1"/>
  <c r="AI42" i="11" a="1"/>
  <c r="AI42" i="11" s="1"/>
  <c r="AJ42" i="11" a="1"/>
  <c r="AJ42" i="11" s="1"/>
  <c r="AK42" i="11" a="1"/>
  <c r="AK42" i="11" s="1"/>
  <c r="AL42" i="11" a="1"/>
  <c r="AL42" i="11" s="1"/>
  <c r="V43" i="11" a="1"/>
  <c r="V43" i="11" s="1"/>
  <c r="W43" i="11" a="1"/>
  <c r="W43" i="11" s="1"/>
  <c r="X43" i="11" a="1"/>
  <c r="X43" i="11" s="1"/>
  <c r="Y43" i="11" a="1"/>
  <c r="Y43" i="11" s="1"/>
  <c r="Z43" i="11" a="1"/>
  <c r="Z43" i="11" s="1"/>
  <c r="AA43" i="11" a="1"/>
  <c r="AA43" i="11" s="1"/>
  <c r="AB43" i="11" a="1"/>
  <c r="AB43" i="11" s="1"/>
  <c r="AC43" i="11" a="1"/>
  <c r="AC43" i="11" s="1"/>
  <c r="AD43" i="11" a="1"/>
  <c r="AD43" i="11" s="1"/>
  <c r="AE43" i="11" a="1"/>
  <c r="AE43" i="11" s="1"/>
  <c r="AF43" i="11" a="1"/>
  <c r="AF43" i="11" s="1"/>
  <c r="AG43" i="11" a="1"/>
  <c r="AG43" i="11" s="1"/>
  <c r="AH43" i="11" a="1"/>
  <c r="AH43" i="11" s="1"/>
  <c r="AI43" i="11" a="1"/>
  <c r="AI43" i="11" s="1"/>
  <c r="AJ43" i="11" a="1"/>
  <c r="AJ43" i="11"/>
  <c r="AK43" i="11" a="1"/>
  <c r="AK43" i="11" s="1"/>
  <c r="AL43" i="11" a="1"/>
  <c r="AL43" i="11" s="1"/>
  <c r="V44" i="11" a="1"/>
  <c r="V44" i="11" s="1"/>
  <c r="W44" i="11" a="1"/>
  <c r="W44" i="11" s="1"/>
  <c r="X44" i="11" a="1"/>
  <c r="X44" i="11" s="1"/>
  <c r="Y44" i="11" a="1"/>
  <c r="Y44" i="11" s="1"/>
  <c r="Z44" i="11" a="1"/>
  <c r="Z44" i="11" s="1"/>
  <c r="AA44" i="11" a="1"/>
  <c r="AA44" i="11" s="1"/>
  <c r="AB44" i="11" a="1"/>
  <c r="AB44" i="11" s="1"/>
  <c r="AC44" i="11" a="1"/>
  <c r="AC44" i="11" s="1"/>
  <c r="AD44" i="11" a="1"/>
  <c r="AD44" i="11" s="1"/>
  <c r="AE44" i="11" a="1"/>
  <c r="AE44" i="11" s="1"/>
  <c r="AF44" i="11" a="1"/>
  <c r="AF44" i="11" s="1"/>
  <c r="AG44" i="11" a="1"/>
  <c r="AG44" i="11" s="1"/>
  <c r="AH44" i="11" a="1"/>
  <c r="AH44" i="11" s="1"/>
  <c r="AI44" i="11" a="1"/>
  <c r="AI44" i="11" s="1"/>
  <c r="AJ44" i="11" a="1"/>
  <c r="AJ44" i="11" s="1"/>
  <c r="AK44" i="11" a="1"/>
  <c r="AK44" i="11" s="1"/>
  <c r="AL44" i="11" a="1"/>
  <c r="AL44" i="11" s="1"/>
  <c r="V45" i="11" a="1"/>
  <c r="V45" i="11" s="1"/>
  <c r="W45" i="11" a="1"/>
  <c r="W45" i="11" s="1"/>
  <c r="X45" i="11" a="1"/>
  <c r="X45" i="11" s="1"/>
  <c r="Y45" i="11" a="1"/>
  <c r="Y45" i="11" s="1"/>
  <c r="Z45" i="11" a="1"/>
  <c r="Z45" i="11" s="1"/>
  <c r="AA45" i="11" a="1"/>
  <c r="AA45" i="11" s="1"/>
  <c r="AB45" i="11" a="1"/>
  <c r="AB45" i="11" s="1"/>
  <c r="AC45" i="11" a="1"/>
  <c r="AC45" i="11" s="1"/>
  <c r="AD45" i="11" a="1"/>
  <c r="AD45" i="11" s="1"/>
  <c r="AE45" i="11" a="1"/>
  <c r="AE45" i="11" s="1"/>
  <c r="AF45" i="11" a="1"/>
  <c r="AF45" i="11"/>
  <c r="AG45" i="11" a="1"/>
  <c r="AG45" i="11" s="1"/>
  <c r="AH45" i="11" a="1"/>
  <c r="AH45" i="11" s="1"/>
  <c r="AI45" i="11" a="1"/>
  <c r="AI45" i="11" s="1"/>
  <c r="AJ45" i="11" a="1"/>
  <c r="AJ45" i="11" s="1"/>
  <c r="AK45" i="11" a="1"/>
  <c r="AK45" i="11" s="1"/>
  <c r="AL45" i="11" a="1"/>
  <c r="AL45" i="11" s="1"/>
  <c r="V46" i="11" a="1"/>
  <c r="V46" i="11" s="1"/>
  <c r="W46" i="11" a="1"/>
  <c r="W46" i="11"/>
  <c r="X46" i="11" a="1"/>
  <c r="X46" i="11"/>
  <c r="Y46" i="11" a="1"/>
  <c r="Y46" i="11" s="1"/>
  <c r="Z46" i="11" a="1"/>
  <c r="Z46" i="11" s="1"/>
  <c r="AA46" i="11" a="1"/>
  <c r="AA46" i="11" s="1"/>
  <c r="AB46" i="11" a="1"/>
  <c r="AB46" i="11" s="1"/>
  <c r="AC46" i="11" a="1"/>
  <c r="AC46" i="11" s="1"/>
  <c r="AD46" i="11" a="1"/>
  <c r="AD46" i="11" s="1"/>
  <c r="AE46" i="11" a="1"/>
  <c r="AE46" i="11"/>
  <c r="AF46" i="11" a="1"/>
  <c r="AF46" i="11" s="1"/>
  <c r="AG46" i="11" a="1"/>
  <c r="AG46" i="11" s="1"/>
  <c r="AH46" i="11" a="1"/>
  <c r="AH46" i="11" s="1"/>
  <c r="AI46" i="11" a="1"/>
  <c r="AI46" i="11" s="1"/>
  <c r="AJ46" i="11" a="1"/>
  <c r="AJ46" i="11" s="1"/>
  <c r="AK46" i="11" a="1"/>
  <c r="AK46" i="11" s="1"/>
  <c r="AL46" i="11" a="1"/>
  <c r="AL46" i="11" s="1"/>
  <c r="V47" i="11" a="1"/>
  <c r="V47" i="11" s="1"/>
  <c r="W47" i="11" a="1"/>
  <c r="W47" i="11" s="1"/>
  <c r="X47" i="11" a="1"/>
  <c r="X47" i="11" s="1"/>
  <c r="Y47" i="11" a="1"/>
  <c r="Y47" i="11" s="1"/>
  <c r="Z47" i="11" a="1"/>
  <c r="Z47" i="11" s="1"/>
  <c r="AA47" i="11" a="1"/>
  <c r="AA47" i="11" s="1"/>
  <c r="AB47" i="11" a="1"/>
  <c r="AB47" i="11" s="1"/>
  <c r="AC47" i="11" a="1"/>
  <c r="AC47" i="11" s="1"/>
  <c r="AD47" i="11" a="1"/>
  <c r="AD47" i="11" s="1"/>
  <c r="AE47" i="11" a="1"/>
  <c r="AE47" i="11" s="1"/>
  <c r="AF47" i="11" a="1"/>
  <c r="AF47" i="11"/>
  <c r="AG47" i="11" a="1"/>
  <c r="AG47" i="11" s="1"/>
  <c r="AH47" i="11" a="1"/>
  <c r="AH47" i="11" s="1"/>
  <c r="AI47" i="11" a="1"/>
  <c r="AI47" i="11" s="1"/>
  <c r="AJ47" i="11" a="1"/>
  <c r="AJ47" i="11" s="1"/>
  <c r="AK47" i="11" a="1"/>
  <c r="AK47" i="11" s="1"/>
  <c r="AL47" i="11" a="1"/>
  <c r="AL47" i="11" s="1"/>
  <c r="V48" i="11" a="1"/>
  <c r="V48" i="11" s="1"/>
  <c r="W48" i="11" a="1"/>
  <c r="W48" i="11" s="1"/>
  <c r="X48" i="11" a="1"/>
  <c r="X48" i="11" s="1"/>
  <c r="Y48" i="11" a="1"/>
  <c r="Y48" i="11" s="1"/>
  <c r="Z48" i="11" a="1"/>
  <c r="Z48" i="11" s="1"/>
  <c r="AA48" i="11" a="1"/>
  <c r="AA48" i="11" s="1"/>
  <c r="AB48" i="11" a="1"/>
  <c r="AB48" i="11" s="1"/>
  <c r="AC48" i="11" a="1"/>
  <c r="AC48" i="11"/>
  <c r="AD48" i="11" a="1"/>
  <c r="AD48" i="11" s="1"/>
  <c r="AE48" i="11" a="1"/>
  <c r="AE48" i="11" s="1"/>
  <c r="AF48" i="11" a="1"/>
  <c r="AF48" i="11" s="1"/>
  <c r="AG48" i="11" a="1"/>
  <c r="AG48" i="11" s="1"/>
  <c r="AH48" i="11" a="1"/>
  <c r="AH48" i="11" s="1"/>
  <c r="AI48" i="11" a="1"/>
  <c r="AI48" i="11" s="1"/>
  <c r="AJ48" i="11" a="1"/>
  <c r="AJ48" i="11" s="1"/>
  <c r="AK48" i="11" a="1"/>
  <c r="AK48" i="11" s="1"/>
  <c r="AL48" i="11" a="1"/>
  <c r="AL48" i="11"/>
  <c r="V49" i="11" a="1"/>
  <c r="V49" i="11" s="1"/>
  <c r="W49" i="11" a="1"/>
  <c r="W49" i="11" s="1"/>
  <c r="X49" i="11" a="1"/>
  <c r="X49" i="11" s="1"/>
  <c r="Y49" i="11" a="1"/>
  <c r="Y49" i="11" s="1"/>
  <c r="Z49" i="11" a="1"/>
  <c r="Z49" i="11" s="1"/>
  <c r="AA49" i="11" a="1"/>
  <c r="AA49" i="11" s="1"/>
  <c r="AB49" i="11" a="1"/>
  <c r="AB49" i="11" s="1"/>
  <c r="AC49" i="11" a="1"/>
  <c r="AC49" i="11" s="1"/>
  <c r="AD49" i="11" a="1"/>
  <c r="AD49" i="11" s="1"/>
  <c r="AE49" i="11" a="1"/>
  <c r="AE49" i="11" s="1"/>
  <c r="AF49" i="11" a="1"/>
  <c r="AF49" i="11" s="1"/>
  <c r="AG49" i="11" a="1"/>
  <c r="AG49" i="11"/>
  <c r="AH49" i="11" a="1"/>
  <c r="AH49" i="11"/>
  <c r="AI49" i="11" a="1"/>
  <c r="AI49" i="11" s="1"/>
  <c r="AJ49" i="11" a="1"/>
  <c r="AJ49" i="11" s="1"/>
  <c r="AK49" i="11" a="1"/>
  <c r="AK49" i="11" s="1"/>
  <c r="AL49" i="11" a="1"/>
  <c r="AL49" i="11" s="1"/>
  <c r="V50" i="11" a="1"/>
  <c r="V50" i="11" s="1"/>
  <c r="W50" i="11" a="1"/>
  <c r="W50" i="11" s="1"/>
  <c r="X50" i="11" a="1"/>
  <c r="X50" i="11" s="1"/>
  <c r="Y50" i="11" a="1"/>
  <c r="Y50" i="11" s="1"/>
  <c r="Z50" i="11" a="1"/>
  <c r="Z50" i="11" s="1"/>
  <c r="AA50" i="11" a="1"/>
  <c r="AA50" i="11" s="1"/>
  <c r="AB50" i="11" a="1"/>
  <c r="AB50" i="11" s="1"/>
  <c r="AC50" i="11" a="1"/>
  <c r="AC50" i="11" s="1"/>
  <c r="AD50" i="11" a="1"/>
  <c r="AD50" i="11" s="1"/>
  <c r="AE50" i="11" a="1"/>
  <c r="AE50" i="11" s="1"/>
  <c r="AF50" i="11" a="1"/>
  <c r="AF50" i="11" s="1"/>
  <c r="AG50" i="11" a="1"/>
  <c r="AG50" i="11" s="1"/>
  <c r="AH50" i="11" a="1"/>
  <c r="AH50" i="11" s="1"/>
  <c r="AI50" i="11" a="1"/>
  <c r="AI50" i="11" s="1"/>
  <c r="AJ50" i="11" a="1"/>
  <c r="AJ50" i="11" s="1"/>
  <c r="AK50" i="11" a="1"/>
  <c r="AK50" i="11" s="1"/>
  <c r="AL50" i="11" a="1"/>
  <c r="AL50" i="11" s="1"/>
  <c r="V51" i="11" a="1"/>
  <c r="V51" i="11" s="1"/>
  <c r="W51" i="11" a="1"/>
  <c r="W51" i="11" s="1"/>
  <c r="X51" i="11" a="1"/>
  <c r="X51" i="11" s="1"/>
  <c r="Y51" i="11" a="1"/>
  <c r="Y51" i="11" s="1"/>
  <c r="Z51" i="11" a="1"/>
  <c r="Z51" i="11" s="1"/>
  <c r="AA51" i="11" a="1"/>
  <c r="AA51" i="11" s="1"/>
  <c r="AB51" i="11" a="1"/>
  <c r="AB51" i="11" s="1"/>
  <c r="AC51" i="11" a="1"/>
  <c r="AC51" i="11" s="1"/>
  <c r="AD51" i="11" a="1"/>
  <c r="AD51" i="11" s="1"/>
  <c r="AE51" i="11" a="1"/>
  <c r="AE51" i="11" s="1"/>
  <c r="AF51" i="11" a="1"/>
  <c r="AF51" i="11" s="1"/>
  <c r="AG51" i="11" a="1"/>
  <c r="AG51" i="11" s="1"/>
  <c r="AH51" i="11" a="1"/>
  <c r="AH51" i="11" s="1"/>
  <c r="AI51" i="11" a="1"/>
  <c r="AI51" i="11" s="1"/>
  <c r="AJ51" i="11" a="1"/>
  <c r="AJ51" i="11" s="1"/>
  <c r="AK51" i="11" a="1"/>
  <c r="AK51" i="11" s="1"/>
  <c r="AL51" i="11" a="1"/>
  <c r="AL51" i="11" s="1"/>
  <c r="V52" i="11" a="1"/>
  <c r="V52" i="11" s="1"/>
  <c r="W52" i="11" a="1"/>
  <c r="W52" i="11" s="1"/>
  <c r="X52" i="11" a="1"/>
  <c r="X52" i="11" s="1"/>
  <c r="Y52" i="11" a="1"/>
  <c r="Y52" i="11" s="1"/>
  <c r="Z52" i="11" a="1"/>
  <c r="Z52" i="11" s="1"/>
  <c r="AA52" i="11" a="1"/>
  <c r="AA52" i="11" s="1"/>
  <c r="AB52" i="11" a="1"/>
  <c r="AB52" i="11" s="1"/>
  <c r="AC52" i="11" a="1"/>
  <c r="AC52" i="11" s="1"/>
  <c r="AD52" i="11" a="1"/>
  <c r="AD52" i="11" s="1"/>
  <c r="AE52" i="11" a="1"/>
  <c r="AE52" i="11" s="1"/>
  <c r="AF52" i="11" a="1"/>
  <c r="AF52" i="11" s="1"/>
  <c r="AG52" i="11" a="1"/>
  <c r="AG52" i="11" s="1"/>
  <c r="AH52" i="11" a="1"/>
  <c r="AH52" i="11"/>
  <c r="AI52" i="11" a="1"/>
  <c r="AI52" i="11" s="1"/>
  <c r="AJ52" i="11" a="1"/>
  <c r="AJ52" i="11" s="1"/>
  <c r="AK52" i="11" a="1"/>
  <c r="AK52" i="11" s="1"/>
  <c r="AL52" i="11" a="1"/>
  <c r="AL52" i="11" s="1"/>
  <c r="V53" i="11" a="1"/>
  <c r="V53" i="11" s="1"/>
  <c r="W53" i="11" a="1"/>
  <c r="W53" i="11" s="1"/>
  <c r="X53" i="11" a="1"/>
  <c r="X53" i="11" s="1"/>
  <c r="Y53" i="11" a="1"/>
  <c r="Y53" i="11" s="1"/>
  <c r="Z53" i="11" a="1"/>
  <c r="Z53" i="11" s="1"/>
  <c r="AA53" i="11" a="1"/>
  <c r="AA53" i="11" s="1"/>
  <c r="AB53" i="11" a="1"/>
  <c r="AB53" i="11" s="1"/>
  <c r="AC53" i="11" a="1"/>
  <c r="AC53" i="11" s="1"/>
  <c r="AD53" i="11" a="1"/>
  <c r="AD53" i="11" s="1"/>
  <c r="AE53" i="11" a="1"/>
  <c r="AE53" i="11" s="1"/>
  <c r="AF53" i="11" a="1"/>
  <c r="AF53" i="11" s="1"/>
  <c r="AG53" i="11" a="1"/>
  <c r="AG53" i="11" s="1"/>
  <c r="AH53" i="11" a="1"/>
  <c r="AH53" i="11" s="1"/>
  <c r="AI53" i="11" a="1"/>
  <c r="AI53" i="11" s="1"/>
  <c r="AJ53" i="11" a="1"/>
  <c r="AJ53" i="11"/>
  <c r="AK53" i="11" a="1"/>
  <c r="AK53" i="11" s="1"/>
  <c r="AL53" i="11" a="1"/>
  <c r="AL53" i="11" s="1"/>
  <c r="V54" i="11" a="1"/>
  <c r="V54" i="11" s="1"/>
  <c r="W54" i="11" a="1"/>
  <c r="W54" i="11"/>
  <c r="X54" i="11" a="1"/>
  <c r="X54" i="11" s="1"/>
  <c r="Y54" i="11" a="1"/>
  <c r="Y54" i="11" s="1"/>
  <c r="Z54" i="11" a="1"/>
  <c r="Z54" i="11" s="1"/>
  <c r="AA54" i="11" a="1"/>
  <c r="AA54" i="11" s="1"/>
  <c r="AB54" i="11" a="1"/>
  <c r="AB54" i="11" s="1"/>
  <c r="AC54" i="11" a="1"/>
  <c r="AC54" i="11" s="1"/>
  <c r="AD54" i="11" a="1"/>
  <c r="AD54" i="11" s="1"/>
  <c r="AE54" i="11" a="1"/>
  <c r="AE54" i="11" s="1"/>
  <c r="AF54" i="11" a="1"/>
  <c r="AF54" i="11" s="1"/>
  <c r="AG54" i="11" a="1"/>
  <c r="AG54" i="11" s="1"/>
  <c r="AH54" i="11" a="1"/>
  <c r="AH54" i="11" s="1"/>
  <c r="AI54" i="11" a="1"/>
  <c r="AI54" i="11" s="1"/>
  <c r="AJ54" i="11" a="1"/>
  <c r="AJ54" i="11" s="1"/>
  <c r="AK54" i="11" a="1"/>
  <c r="AK54" i="11"/>
  <c r="AL54" i="11" a="1"/>
  <c r="AL54" i="11" s="1"/>
  <c r="V55" i="11" a="1"/>
  <c r="V55" i="11" s="1"/>
  <c r="W55" i="11" a="1"/>
  <c r="W55" i="11" s="1"/>
  <c r="X55" i="11" a="1"/>
  <c r="X55" i="11"/>
  <c r="Y55" i="11" a="1"/>
  <c r="Y55" i="11" s="1"/>
  <c r="Z55" i="11" a="1"/>
  <c r="Z55" i="11" s="1"/>
  <c r="AA55" i="11" a="1"/>
  <c r="AA55" i="11" s="1"/>
  <c r="AB55" i="11" a="1"/>
  <c r="AB55" i="11" s="1"/>
  <c r="AC55" i="11" a="1"/>
  <c r="AC55" i="11" s="1"/>
  <c r="AD55" i="11" a="1"/>
  <c r="AD55" i="11" s="1"/>
  <c r="AE55" i="11" a="1"/>
  <c r="AE55" i="11" s="1"/>
  <c r="AF55" i="11" a="1"/>
  <c r="AF55" i="11" s="1"/>
  <c r="AG55" i="11" a="1"/>
  <c r="AG55" i="11" s="1"/>
  <c r="AH55" i="11" a="1"/>
  <c r="AH55" i="11" s="1"/>
  <c r="AI55" i="11" a="1"/>
  <c r="AI55" i="11" s="1"/>
  <c r="AJ55" i="11" a="1"/>
  <c r="AJ55" i="11" s="1"/>
  <c r="AK55" i="11" a="1"/>
  <c r="AK55" i="11" s="1"/>
  <c r="AL55" i="11" a="1"/>
  <c r="AL55" i="11" s="1"/>
  <c r="V56" i="11" a="1"/>
  <c r="V56" i="11" s="1"/>
  <c r="W56" i="11" a="1"/>
  <c r="W56" i="11" s="1"/>
  <c r="X56" i="11" a="1"/>
  <c r="X56" i="11" s="1"/>
  <c r="Y56" i="11" a="1"/>
  <c r="Y56" i="11" s="1"/>
  <c r="Z56" i="11" a="1"/>
  <c r="Z56" i="11" s="1"/>
  <c r="AA56" i="11" a="1"/>
  <c r="AA56" i="11" s="1"/>
  <c r="AB56" i="11" a="1"/>
  <c r="AB56" i="11" s="1"/>
  <c r="AC56" i="11" a="1"/>
  <c r="AC56" i="11" s="1"/>
  <c r="AD56" i="11" a="1"/>
  <c r="AD56" i="11"/>
  <c r="AE56" i="11" a="1"/>
  <c r="AE56" i="11"/>
  <c r="AF56" i="11" a="1"/>
  <c r="AF56" i="11" s="1"/>
  <c r="AG56" i="11" a="1"/>
  <c r="AG56" i="11" s="1"/>
  <c r="AH56" i="11" a="1"/>
  <c r="AH56" i="11" s="1"/>
  <c r="AI56" i="11" a="1"/>
  <c r="AI56" i="11" s="1"/>
  <c r="AJ56" i="11" a="1"/>
  <c r="AJ56" i="11" s="1"/>
  <c r="AK56" i="11" a="1"/>
  <c r="AK56" i="11" s="1"/>
  <c r="AL56" i="11" a="1"/>
  <c r="AL56" i="11" s="1"/>
  <c r="V57" i="11" a="1"/>
  <c r="V57" i="11" s="1"/>
  <c r="W57" i="11" a="1"/>
  <c r="W57" i="11" s="1"/>
  <c r="X57" i="11" a="1"/>
  <c r="X57" i="11" s="1"/>
  <c r="Y57" i="11" a="1"/>
  <c r="Y57" i="11"/>
  <c r="Z57" i="11" a="1"/>
  <c r="Z57" i="11" s="1"/>
  <c r="AA57" i="11" a="1"/>
  <c r="AA57" i="11" s="1"/>
  <c r="AB57" i="11" a="1"/>
  <c r="AB57" i="11" s="1"/>
  <c r="AC57" i="11" a="1"/>
  <c r="AC57" i="11" s="1"/>
  <c r="AD57" i="11" a="1"/>
  <c r="AD57" i="11" s="1"/>
  <c r="AE57" i="11" a="1"/>
  <c r="AE57" i="11" s="1"/>
  <c r="AF57" i="11" a="1"/>
  <c r="AF57" i="11"/>
  <c r="AG57" i="11" a="1"/>
  <c r="AG57" i="11" s="1"/>
  <c r="AH57" i="11" a="1"/>
  <c r="AH57" i="11" s="1"/>
  <c r="AI57" i="11" a="1"/>
  <c r="AI57" i="11" s="1"/>
  <c r="AJ57" i="11" a="1"/>
  <c r="AJ57" i="11" s="1"/>
  <c r="AK57" i="11" a="1"/>
  <c r="AK57" i="11" s="1"/>
  <c r="AL57" i="11" a="1"/>
  <c r="AL57" i="11" s="1"/>
  <c r="V58" i="11" a="1"/>
  <c r="V58" i="11" s="1"/>
  <c r="W58" i="11" a="1"/>
  <c r="W58" i="11" s="1"/>
  <c r="X58" i="11" a="1"/>
  <c r="X58" i="11" s="1"/>
  <c r="Y58" i="11" a="1"/>
  <c r="Y58" i="11" s="1"/>
  <c r="Z58" i="11" a="1"/>
  <c r="Z58" i="11" s="1"/>
  <c r="AA58" i="11" a="1"/>
  <c r="AA58" i="11" s="1"/>
  <c r="AB58" i="11" a="1"/>
  <c r="AB58" i="11" s="1"/>
  <c r="AC58" i="11" a="1"/>
  <c r="AC58" i="11" s="1"/>
  <c r="AD58" i="11" a="1"/>
  <c r="AD58" i="11" s="1"/>
  <c r="AE58" i="11" a="1"/>
  <c r="AE58" i="11" s="1"/>
  <c r="AF58" i="11" a="1"/>
  <c r="AF58" i="11" s="1"/>
  <c r="AG58" i="11" a="1"/>
  <c r="AG58" i="11" s="1"/>
  <c r="AH58" i="11" a="1"/>
  <c r="AH58" i="11" s="1"/>
  <c r="AI58" i="11" a="1"/>
  <c r="AI58" i="11" s="1"/>
  <c r="AJ58" i="11" a="1"/>
  <c r="AJ58" i="11" s="1"/>
  <c r="AK58" i="11" a="1"/>
  <c r="AK58" i="11" s="1"/>
  <c r="AL58" i="11" a="1"/>
  <c r="AL58" i="11" s="1"/>
  <c r="V59" i="11" a="1"/>
  <c r="V59" i="11" s="1"/>
  <c r="W59" i="11" a="1"/>
  <c r="W59" i="11" s="1"/>
  <c r="X59" i="11" a="1"/>
  <c r="X59" i="11" s="1"/>
  <c r="Y59" i="11" a="1"/>
  <c r="Y59" i="11" s="1"/>
  <c r="Z59" i="11" a="1"/>
  <c r="Z59" i="11" s="1"/>
  <c r="AA59" i="11" a="1"/>
  <c r="AA59" i="11" s="1"/>
  <c r="AB59" i="11" a="1"/>
  <c r="AB59" i="11" s="1"/>
  <c r="AC59" i="11" a="1"/>
  <c r="AC59" i="11" s="1"/>
  <c r="AD59" i="11" a="1"/>
  <c r="AD59" i="11" s="1"/>
  <c r="AE59" i="11" a="1"/>
  <c r="AE59" i="11" s="1"/>
  <c r="AF59" i="11" a="1"/>
  <c r="AF59" i="11" s="1"/>
  <c r="AG59" i="11" a="1"/>
  <c r="AG59" i="11" s="1"/>
  <c r="AH59" i="11" a="1"/>
  <c r="AH59" i="11" s="1"/>
  <c r="AI59" i="11" a="1"/>
  <c r="AI59" i="11" s="1"/>
  <c r="AJ59" i="11" a="1"/>
  <c r="AJ59" i="11" s="1"/>
  <c r="AK59" i="11" a="1"/>
  <c r="AK59" i="11" s="1"/>
  <c r="AL59" i="11" a="1"/>
  <c r="AL59" i="11" s="1"/>
  <c r="V60" i="11" a="1"/>
  <c r="V60" i="11" s="1"/>
  <c r="W60" i="11" a="1"/>
  <c r="W60" i="11" s="1"/>
  <c r="X60" i="11" a="1"/>
  <c r="X60" i="11" s="1"/>
  <c r="Y60" i="11" a="1"/>
  <c r="Y60" i="11" s="1"/>
  <c r="Z60" i="11" a="1"/>
  <c r="Z60" i="11" s="1"/>
  <c r="AA60" i="11" a="1"/>
  <c r="AA60" i="11" s="1"/>
  <c r="AB60" i="11" a="1"/>
  <c r="AB60" i="11" s="1"/>
  <c r="AC60" i="11" a="1"/>
  <c r="AC60" i="11" s="1"/>
  <c r="AD60" i="11" a="1"/>
  <c r="AD60" i="11" s="1"/>
  <c r="AE60" i="11" a="1"/>
  <c r="AE60" i="11" s="1"/>
  <c r="AF60" i="11" a="1"/>
  <c r="AF60" i="11" s="1"/>
  <c r="AG60" i="11" a="1"/>
  <c r="AG60" i="11"/>
  <c r="AH60" i="11" a="1"/>
  <c r="AH60" i="11" s="1"/>
  <c r="AI60" i="11" a="1"/>
  <c r="AI60" i="11" s="1"/>
  <c r="AJ60" i="11" a="1"/>
  <c r="AJ60" i="11" s="1"/>
  <c r="AK60" i="11" a="1"/>
  <c r="AK60" i="11" s="1"/>
  <c r="AL60" i="11" a="1"/>
  <c r="AL60" i="11" s="1"/>
  <c r="V61" i="11" a="1"/>
  <c r="V61" i="11" s="1"/>
  <c r="W61" i="11" a="1"/>
  <c r="W61" i="11" s="1"/>
  <c r="X61" i="11" a="1"/>
  <c r="X61" i="11" s="1"/>
  <c r="Y61" i="11" a="1"/>
  <c r="Y61" i="11" s="1"/>
  <c r="Z61" i="11" a="1"/>
  <c r="Z61" i="11" s="1"/>
  <c r="AA61" i="11" a="1"/>
  <c r="AA61" i="11" s="1"/>
  <c r="AB61" i="11" a="1"/>
  <c r="AB61" i="11" s="1"/>
  <c r="AC61" i="11" a="1"/>
  <c r="AC61" i="11" s="1"/>
  <c r="AD61" i="11" a="1"/>
  <c r="AD61" i="11" s="1"/>
  <c r="AE61" i="11" a="1"/>
  <c r="AE61" i="11" s="1"/>
  <c r="AF61" i="11" a="1"/>
  <c r="AF61" i="11" s="1"/>
  <c r="AG61" i="11" a="1"/>
  <c r="AG61" i="11" s="1"/>
  <c r="AH61" i="11" a="1"/>
  <c r="AH61" i="11" s="1"/>
  <c r="AI61" i="11" a="1"/>
  <c r="AI61" i="11" s="1"/>
  <c r="AJ61" i="11" a="1"/>
  <c r="AJ61" i="11" s="1"/>
  <c r="AK61" i="11" a="1"/>
  <c r="AK61" i="11" s="1"/>
  <c r="AL61" i="11" a="1"/>
  <c r="AL61" i="11" s="1"/>
  <c r="V62" i="11" a="1"/>
  <c r="V62" i="11" s="1"/>
  <c r="W62" i="11" a="1"/>
  <c r="W62" i="11" s="1"/>
  <c r="X62" i="11" a="1"/>
  <c r="X62" i="11" s="1"/>
  <c r="Y62" i="11" a="1"/>
  <c r="Y62" i="11" s="1"/>
  <c r="Z62" i="11" a="1"/>
  <c r="Z62" i="11" s="1"/>
  <c r="AA62" i="11" a="1"/>
  <c r="AA62" i="11" s="1"/>
  <c r="AB62" i="11" a="1"/>
  <c r="AB62" i="11" s="1"/>
  <c r="AC62" i="11" a="1"/>
  <c r="AC62" i="11" s="1"/>
  <c r="AD62" i="11" a="1"/>
  <c r="AD62" i="11" s="1"/>
  <c r="AE62" i="11" a="1"/>
  <c r="AE62" i="11" s="1"/>
  <c r="AF62" i="11" a="1"/>
  <c r="AF62" i="11" s="1"/>
  <c r="AG62" i="11" a="1"/>
  <c r="AG62" i="11" s="1"/>
  <c r="AH62" i="11" a="1"/>
  <c r="AH62" i="11" s="1"/>
  <c r="AI62" i="11" a="1"/>
  <c r="AI62" i="11" s="1"/>
  <c r="AJ62" i="11" a="1"/>
  <c r="AJ62" i="11" s="1"/>
  <c r="AK62" i="11" a="1"/>
  <c r="AK62" i="11" s="1"/>
  <c r="AL62" i="11" a="1"/>
  <c r="AL62" i="11" s="1"/>
  <c r="V63" i="11" a="1"/>
  <c r="V63" i="11" s="1"/>
  <c r="W63" i="11" a="1"/>
  <c r="W63" i="11" s="1"/>
  <c r="X63" i="11" a="1"/>
  <c r="X63" i="11" s="1"/>
  <c r="Y63" i="11" a="1"/>
  <c r="Y63" i="11" s="1"/>
  <c r="Z63" i="11" a="1"/>
  <c r="Z63" i="11" s="1"/>
  <c r="AA63" i="11" a="1"/>
  <c r="AA63" i="11" s="1"/>
  <c r="AB63" i="11" a="1"/>
  <c r="AB63" i="11" s="1"/>
  <c r="AC63" i="11" a="1"/>
  <c r="AC63" i="11" s="1"/>
  <c r="AD63" i="11" a="1"/>
  <c r="AD63" i="11" s="1"/>
  <c r="AE63" i="11" a="1"/>
  <c r="AE63" i="11" s="1"/>
  <c r="AF63" i="11" a="1"/>
  <c r="AF63" i="11" s="1"/>
  <c r="AG63" i="11" a="1"/>
  <c r="AG63" i="11" s="1"/>
  <c r="AH63" i="11" a="1"/>
  <c r="AH63" i="11" s="1"/>
  <c r="AI63" i="11" a="1"/>
  <c r="AI63" i="11" s="1"/>
  <c r="AJ63" i="11" a="1"/>
  <c r="AJ63" i="11" s="1"/>
  <c r="AK63" i="11" a="1"/>
  <c r="AK63" i="11" s="1"/>
  <c r="AL63" i="11" a="1"/>
  <c r="AL63" i="11" s="1"/>
  <c r="V64" i="11" a="1"/>
  <c r="V64" i="11" s="1"/>
  <c r="W64" i="11" a="1"/>
  <c r="W64" i="11" s="1"/>
  <c r="X64" i="11" a="1"/>
  <c r="X64" i="11" s="1"/>
  <c r="Y64" i="11" a="1"/>
  <c r="Y64" i="11" s="1"/>
  <c r="Z64" i="11" a="1"/>
  <c r="Z64" i="11" s="1"/>
  <c r="AA64" i="11" a="1"/>
  <c r="AA64" i="11" s="1"/>
  <c r="AB64" i="11" a="1"/>
  <c r="AB64" i="11" s="1"/>
  <c r="AC64" i="11" a="1"/>
  <c r="AC64" i="11" s="1"/>
  <c r="AD64" i="11" a="1"/>
  <c r="AD64" i="11" s="1"/>
  <c r="AE64" i="11" a="1"/>
  <c r="AE64" i="11" s="1"/>
  <c r="AF64" i="11" a="1"/>
  <c r="AF64" i="11" s="1"/>
  <c r="AG64" i="11" a="1"/>
  <c r="AG64" i="11" s="1"/>
  <c r="AH64" i="11" a="1"/>
  <c r="AH64" i="11" s="1"/>
  <c r="AI64" i="11" a="1"/>
  <c r="AI64" i="11" s="1"/>
  <c r="AJ64" i="11" a="1"/>
  <c r="AJ64" i="11" s="1"/>
  <c r="AK64" i="11" a="1"/>
  <c r="AK64" i="11" s="1"/>
  <c r="AL64" i="11" a="1"/>
  <c r="AL64" i="11" s="1"/>
  <c r="V65" i="11" a="1"/>
  <c r="V65" i="11" s="1"/>
  <c r="W65" i="11" a="1"/>
  <c r="W65" i="11" s="1"/>
  <c r="X65" i="11" a="1"/>
  <c r="X65" i="11" s="1"/>
  <c r="Y65" i="11" a="1"/>
  <c r="Y65" i="11" s="1"/>
  <c r="Z65" i="11" a="1"/>
  <c r="Z65" i="11" s="1"/>
  <c r="AA65" i="11" a="1"/>
  <c r="AA65" i="11" s="1"/>
  <c r="AB65" i="11" a="1"/>
  <c r="AB65" i="11" s="1"/>
  <c r="AC65" i="11" a="1"/>
  <c r="AC65" i="11" s="1"/>
  <c r="AD65" i="11" a="1"/>
  <c r="AD65" i="11" s="1"/>
  <c r="AE65" i="11" a="1"/>
  <c r="AE65" i="11" s="1"/>
  <c r="AF65" i="11" a="1"/>
  <c r="AF65" i="11" s="1"/>
  <c r="AG65" i="11" a="1"/>
  <c r="AG65" i="11" s="1"/>
  <c r="AH65" i="11" a="1"/>
  <c r="AH65" i="11" s="1"/>
  <c r="AI65" i="11" a="1"/>
  <c r="AI65" i="11" s="1"/>
  <c r="AJ65" i="11" a="1"/>
  <c r="AJ65" i="11" s="1"/>
  <c r="AK65" i="11" a="1"/>
  <c r="AK65" i="11" s="1"/>
  <c r="AL65" i="11" a="1"/>
  <c r="AL65" i="11"/>
  <c r="V66" i="11" a="1"/>
  <c r="V66" i="11" s="1"/>
  <c r="W66" i="11" a="1"/>
  <c r="W66" i="11" s="1"/>
  <c r="X66" i="11" a="1"/>
  <c r="X66" i="11" s="1"/>
  <c r="Y66" i="11" a="1"/>
  <c r="Y66" i="11" s="1"/>
  <c r="Z66" i="11" a="1"/>
  <c r="Z66" i="11" s="1"/>
  <c r="AA66" i="11" a="1"/>
  <c r="AA66" i="11" s="1"/>
  <c r="AB66" i="11" a="1"/>
  <c r="AB66" i="11" s="1"/>
  <c r="AC66" i="11" a="1"/>
  <c r="AC66" i="11" s="1"/>
  <c r="AD66" i="11" a="1"/>
  <c r="AD66" i="11" s="1"/>
  <c r="AE66" i="11" a="1"/>
  <c r="AE66" i="11" s="1"/>
  <c r="AF66" i="11" a="1"/>
  <c r="AF66" i="11" s="1"/>
  <c r="AG66" i="11" a="1"/>
  <c r="AG66" i="11" s="1"/>
  <c r="AH66" i="11" a="1"/>
  <c r="AH66" i="11" s="1"/>
  <c r="AI66" i="11" a="1"/>
  <c r="AI66" i="11" s="1"/>
  <c r="AJ66" i="11" a="1"/>
  <c r="AJ66" i="11" s="1"/>
  <c r="AK66" i="11" a="1"/>
  <c r="AK66" i="11" s="1"/>
  <c r="AL66" i="11" a="1"/>
  <c r="AL66" i="11" s="1"/>
  <c r="V67" i="11" a="1"/>
  <c r="V67" i="11" s="1"/>
  <c r="W67" i="11" a="1"/>
  <c r="W67" i="11" s="1"/>
  <c r="X67" i="11" a="1"/>
  <c r="X67" i="11" s="1"/>
  <c r="Y67" i="11" a="1"/>
  <c r="Y67" i="11" s="1"/>
  <c r="Z67" i="11" a="1"/>
  <c r="Z67" i="11" s="1"/>
  <c r="AA67" i="11" a="1"/>
  <c r="AA67" i="11" s="1"/>
  <c r="AB67" i="11" a="1"/>
  <c r="AB67" i="11" s="1"/>
  <c r="AC67" i="11" a="1"/>
  <c r="AC67" i="11" s="1"/>
  <c r="AD67" i="11" a="1"/>
  <c r="AD67" i="11" s="1"/>
  <c r="AE67" i="11" a="1"/>
  <c r="AE67" i="11" s="1"/>
  <c r="AF67" i="11" a="1"/>
  <c r="AF67" i="11" s="1"/>
  <c r="AG67" i="11" a="1"/>
  <c r="AG67" i="11" s="1"/>
  <c r="AH67" i="11" a="1"/>
  <c r="AH67" i="11" s="1"/>
  <c r="AI67" i="11" a="1"/>
  <c r="AI67" i="11"/>
  <c r="AJ67" i="11" a="1"/>
  <c r="AJ67" i="11" s="1"/>
  <c r="AK67" i="11" a="1"/>
  <c r="AK67" i="11" s="1"/>
  <c r="AL67" i="11" a="1"/>
  <c r="AL67" i="11" s="1"/>
  <c r="V68" i="11" a="1"/>
  <c r="V68" i="11" s="1"/>
  <c r="W68" i="11" a="1"/>
  <c r="W68" i="11" s="1"/>
  <c r="X68" i="11" a="1"/>
  <c r="X68" i="11" s="1"/>
  <c r="Y68" i="11" a="1"/>
  <c r="Y68" i="11" s="1"/>
  <c r="Z68" i="11" a="1"/>
  <c r="Z68" i="11" s="1"/>
  <c r="AA68" i="11" a="1"/>
  <c r="AA68" i="11"/>
  <c r="AB68" i="11" a="1"/>
  <c r="AB68" i="11" s="1"/>
  <c r="AC68" i="11" a="1"/>
  <c r="AC68" i="11" s="1"/>
  <c r="AD68" i="11" a="1"/>
  <c r="AD68" i="11" s="1"/>
  <c r="AE68" i="11" a="1"/>
  <c r="AE68" i="11"/>
  <c r="AF68" i="11" a="1"/>
  <c r="AF68" i="11" s="1"/>
  <c r="AG68" i="11" a="1"/>
  <c r="AG68" i="11"/>
  <c r="AH68" i="11" a="1"/>
  <c r="AH68" i="11" s="1"/>
  <c r="AI68" i="11" a="1"/>
  <c r="AI68" i="11" s="1"/>
  <c r="AJ68" i="11" a="1"/>
  <c r="AJ68" i="11" s="1"/>
  <c r="AK68" i="11" a="1"/>
  <c r="AK68" i="11" s="1"/>
  <c r="AL68" i="11" a="1"/>
  <c r="AL68" i="11" s="1"/>
  <c r="V69" i="11" a="1"/>
  <c r="V69" i="11" s="1"/>
  <c r="W69" i="11" a="1"/>
  <c r="W69" i="11" s="1"/>
  <c r="X69" i="11" a="1"/>
  <c r="X69" i="11" s="1"/>
  <c r="Y69" i="11" a="1"/>
  <c r="Y69" i="11" s="1"/>
  <c r="Z69" i="11" a="1"/>
  <c r="Z69" i="11" s="1"/>
  <c r="AA69" i="11" a="1"/>
  <c r="AA69" i="11" s="1"/>
  <c r="AB69" i="11" a="1"/>
  <c r="AB69" i="11" s="1"/>
  <c r="AC69" i="11" a="1"/>
  <c r="AC69" i="11" s="1"/>
  <c r="AD69" i="11" a="1"/>
  <c r="AD69" i="11" s="1"/>
  <c r="AE69" i="11" a="1"/>
  <c r="AE69" i="11" s="1"/>
  <c r="AF69" i="11" a="1"/>
  <c r="AF69" i="11" s="1"/>
  <c r="AG69" i="11" a="1"/>
  <c r="AG69" i="11" s="1"/>
  <c r="AH69" i="11" a="1"/>
  <c r="AH69" i="11" s="1"/>
  <c r="AI69" i="11" a="1"/>
  <c r="AI69" i="11" s="1"/>
  <c r="AJ69" i="11" a="1"/>
  <c r="AJ69" i="11" s="1"/>
  <c r="AK69" i="11" a="1"/>
  <c r="AK69" i="11" s="1"/>
  <c r="AL69" i="11" a="1"/>
  <c r="AL69" i="11" s="1"/>
  <c r="V70" i="11" a="1"/>
  <c r="V70" i="11" s="1"/>
  <c r="W70" i="11" a="1"/>
  <c r="W70" i="11" s="1"/>
  <c r="X70" i="11" a="1"/>
  <c r="X70" i="11" s="1"/>
  <c r="Y70" i="11" a="1"/>
  <c r="Y70" i="11" s="1"/>
  <c r="Z70" i="11" a="1"/>
  <c r="Z70" i="11" s="1"/>
  <c r="AA70" i="11" a="1"/>
  <c r="AA70" i="11" s="1"/>
  <c r="AB70" i="11" a="1"/>
  <c r="AB70" i="11" s="1"/>
  <c r="AC70" i="11" a="1"/>
  <c r="AC70" i="11" s="1"/>
  <c r="AD70" i="11" a="1"/>
  <c r="AD70" i="11" s="1"/>
  <c r="AE70" i="11" a="1"/>
  <c r="AE70" i="11" s="1"/>
  <c r="AF70" i="11" a="1"/>
  <c r="AF70" i="11" s="1"/>
  <c r="AG70" i="11" a="1"/>
  <c r="AG70" i="11" s="1"/>
  <c r="AH70" i="11" a="1"/>
  <c r="AH70" i="11" s="1"/>
  <c r="AI70" i="11" a="1"/>
  <c r="AI70" i="11" s="1"/>
  <c r="AJ70" i="11" a="1"/>
  <c r="AJ70" i="11" s="1"/>
  <c r="AK70" i="11" a="1"/>
  <c r="AK70" i="11" s="1"/>
  <c r="AL70" i="11" a="1"/>
  <c r="AL70" i="11" s="1"/>
  <c r="V71" i="11" a="1"/>
  <c r="V71" i="11" s="1"/>
  <c r="W71" i="11" a="1"/>
  <c r="W71" i="11" s="1"/>
  <c r="X71" i="11" a="1"/>
  <c r="X71" i="11" s="1"/>
  <c r="Y71" i="11" a="1"/>
  <c r="Y71" i="11" s="1"/>
  <c r="Z71" i="11" a="1"/>
  <c r="Z71" i="11" s="1"/>
  <c r="AA71" i="11" a="1"/>
  <c r="AA71" i="11" s="1"/>
  <c r="AB71" i="11" a="1"/>
  <c r="AB71" i="11" s="1"/>
  <c r="AC71" i="11" a="1"/>
  <c r="AC71" i="11" s="1"/>
  <c r="AD71" i="11" a="1"/>
  <c r="AD71" i="11" s="1"/>
  <c r="AE71" i="11" a="1"/>
  <c r="AE71" i="11" s="1"/>
  <c r="AF71" i="11" a="1"/>
  <c r="AF71" i="11" s="1"/>
  <c r="AG71" i="11" a="1"/>
  <c r="AG71" i="11" s="1"/>
  <c r="AH71" i="11" a="1"/>
  <c r="AH71" i="11" s="1"/>
  <c r="AI71" i="11" a="1"/>
  <c r="AI71" i="11"/>
  <c r="AJ71" i="11" a="1"/>
  <c r="AJ71" i="11" s="1"/>
  <c r="AK71" i="11" a="1"/>
  <c r="AK71" i="11" s="1"/>
  <c r="AL71" i="11" a="1"/>
  <c r="AL71" i="11" s="1"/>
  <c r="V72" i="11" a="1"/>
  <c r="V72" i="11" s="1"/>
  <c r="W72" i="11" a="1"/>
  <c r="W72" i="11" s="1"/>
  <c r="X72" i="11" a="1"/>
  <c r="X72" i="11" s="1"/>
  <c r="Y72" i="11" a="1"/>
  <c r="Y72" i="11" s="1"/>
  <c r="Z72" i="11" a="1"/>
  <c r="Z72" i="11" s="1"/>
  <c r="AA72" i="11" a="1"/>
  <c r="AA72" i="11" s="1"/>
  <c r="AB72" i="11" a="1"/>
  <c r="AB72" i="11" s="1"/>
  <c r="AC72" i="11" a="1"/>
  <c r="AC72" i="11" s="1"/>
  <c r="AD72" i="11" a="1"/>
  <c r="AD72" i="11" s="1"/>
  <c r="AE72" i="11" a="1"/>
  <c r="AE72" i="11" s="1"/>
  <c r="AF72" i="11" a="1"/>
  <c r="AF72" i="11" s="1"/>
  <c r="AG72" i="11" a="1"/>
  <c r="AG72" i="11" s="1"/>
  <c r="AH72" i="11" a="1"/>
  <c r="AH72" i="11" s="1"/>
  <c r="AI72" i="11" a="1"/>
  <c r="AI72" i="11" s="1"/>
  <c r="AJ72" i="11" a="1"/>
  <c r="AJ72" i="11"/>
  <c r="AK72" i="11" a="1"/>
  <c r="AK72" i="11" s="1"/>
  <c r="AL72" i="11" a="1"/>
  <c r="AL72" i="11" s="1"/>
  <c r="V73" i="11" a="1"/>
  <c r="V73" i="11" s="1"/>
  <c r="W73" i="11" a="1"/>
  <c r="W73" i="11"/>
  <c r="X73" i="11" a="1"/>
  <c r="X73" i="11" s="1"/>
  <c r="Y73" i="11" a="1"/>
  <c r="Y73" i="11" s="1"/>
  <c r="Z73" i="11" a="1"/>
  <c r="Z73" i="11" s="1"/>
  <c r="AA73" i="11" a="1"/>
  <c r="AA73" i="11" s="1"/>
  <c r="AB73" i="11" a="1"/>
  <c r="AB73" i="11" s="1"/>
  <c r="AC73" i="11" a="1"/>
  <c r="AC73" i="11" s="1"/>
  <c r="AD73" i="11" a="1"/>
  <c r="AD73" i="11" s="1"/>
  <c r="AE73" i="11" a="1"/>
  <c r="AE73" i="11" s="1"/>
  <c r="AF73" i="11" a="1"/>
  <c r="AF73" i="11" s="1"/>
  <c r="AG73" i="11" a="1"/>
  <c r="AG73" i="11" s="1"/>
  <c r="AH73" i="11" a="1"/>
  <c r="AH73" i="11" s="1"/>
  <c r="AI73" i="11" a="1"/>
  <c r="AI73" i="11" s="1"/>
  <c r="AJ73" i="11" a="1"/>
  <c r="AJ73" i="11" s="1"/>
  <c r="AK73" i="11" a="1"/>
  <c r="AK73" i="11" s="1"/>
  <c r="AL73" i="11" a="1"/>
  <c r="AL73" i="11" s="1"/>
  <c r="V74" i="11" a="1"/>
  <c r="V74" i="11" s="1"/>
  <c r="W74" i="11" a="1"/>
  <c r="W74" i="11" s="1"/>
  <c r="X74" i="11" a="1"/>
  <c r="X74" i="11" s="1"/>
  <c r="Y74" i="11" a="1"/>
  <c r="Y74" i="11" s="1"/>
  <c r="Z74" i="11" a="1"/>
  <c r="Z74" i="11" s="1"/>
  <c r="AA74" i="11" a="1"/>
  <c r="AA74" i="11" s="1"/>
  <c r="AB74" i="11" a="1"/>
  <c r="AB74" i="11" s="1"/>
  <c r="AC74" i="11" a="1"/>
  <c r="AC74" i="11" s="1"/>
  <c r="AD74" i="11" a="1"/>
  <c r="AD74" i="11" s="1"/>
  <c r="AE74" i="11" a="1"/>
  <c r="AE74" i="11" s="1"/>
  <c r="AF74" i="11" a="1"/>
  <c r="AF74" i="11" s="1"/>
  <c r="AG74" i="11" a="1"/>
  <c r="AG74" i="11" s="1"/>
  <c r="AH74" i="11" a="1"/>
  <c r="AH74" i="11" s="1"/>
  <c r="AI74" i="11" a="1"/>
  <c r="AI74" i="11" s="1"/>
  <c r="AJ74" i="11" a="1"/>
  <c r="AJ74" i="11" s="1"/>
  <c r="AK74" i="11" a="1"/>
  <c r="AK74" i="11" s="1"/>
  <c r="AL74" i="11" a="1"/>
  <c r="AL74" i="11" s="1"/>
  <c r="V75" i="11" a="1"/>
  <c r="V75" i="11" s="1"/>
  <c r="W75" i="11" a="1"/>
  <c r="W75" i="11" s="1"/>
  <c r="X75" i="11" a="1"/>
  <c r="X75" i="11" s="1"/>
  <c r="Y75" i="11" a="1"/>
  <c r="Y75" i="11" s="1"/>
  <c r="Z75" i="11" a="1"/>
  <c r="Z75" i="11" s="1"/>
  <c r="AA75" i="11" a="1"/>
  <c r="AA75" i="11" s="1"/>
  <c r="AB75" i="11" a="1"/>
  <c r="AB75" i="11" s="1"/>
  <c r="AC75" i="11" a="1"/>
  <c r="AC75" i="11" s="1"/>
  <c r="AD75" i="11" a="1"/>
  <c r="AD75" i="11" s="1"/>
  <c r="AE75" i="11" a="1"/>
  <c r="AE75" i="11" s="1"/>
  <c r="AF75" i="11" a="1"/>
  <c r="AF75" i="11" s="1"/>
  <c r="AG75" i="11" a="1"/>
  <c r="AG75" i="11" s="1"/>
  <c r="AH75" i="11" a="1"/>
  <c r="AH75" i="11" s="1"/>
  <c r="AI75" i="11" a="1"/>
  <c r="AI75" i="11" s="1"/>
  <c r="AJ75" i="11" a="1"/>
  <c r="AJ75" i="11" s="1"/>
  <c r="AK75" i="11" a="1"/>
  <c r="AK75" i="11" s="1"/>
  <c r="AL75" i="11" a="1"/>
  <c r="AL75" i="11" s="1"/>
  <c r="V76" i="11" a="1"/>
  <c r="V76" i="11" s="1"/>
  <c r="W76" i="11" a="1"/>
  <c r="W76" i="11" s="1"/>
  <c r="X76" i="11" a="1"/>
  <c r="X76" i="11" s="1"/>
  <c r="Y76" i="11" a="1"/>
  <c r="Y76" i="11" s="1"/>
  <c r="Z76" i="11" a="1"/>
  <c r="Z76" i="11" s="1"/>
  <c r="AA76" i="11" a="1"/>
  <c r="AA76" i="11" s="1"/>
  <c r="AB76" i="11" a="1"/>
  <c r="AB76" i="11" s="1"/>
  <c r="AC76" i="11" a="1"/>
  <c r="AC76" i="11" s="1"/>
  <c r="AD76" i="11" a="1"/>
  <c r="AD76" i="11" s="1"/>
  <c r="AE76" i="11" a="1"/>
  <c r="AE76" i="11" s="1"/>
  <c r="AF76" i="11" a="1"/>
  <c r="AF76" i="11" s="1"/>
  <c r="AG76" i="11" a="1"/>
  <c r="AG76" i="11" s="1"/>
  <c r="AH76" i="11" a="1"/>
  <c r="AH76" i="11" s="1"/>
  <c r="AI76" i="11" a="1"/>
  <c r="AI76" i="11" s="1"/>
  <c r="AJ76" i="11" a="1"/>
  <c r="AJ76" i="11" s="1"/>
  <c r="AK76" i="11" a="1"/>
  <c r="AK76" i="11" s="1"/>
  <c r="AL76" i="11" a="1"/>
  <c r="AL76" i="11" s="1"/>
  <c r="V77" i="11" a="1"/>
  <c r="V77" i="11" s="1"/>
  <c r="W77" i="11" a="1"/>
  <c r="W77" i="11" s="1"/>
  <c r="X77" i="11" a="1"/>
  <c r="X77" i="11" s="1"/>
  <c r="Y77" i="11" a="1"/>
  <c r="Y77" i="11" s="1"/>
  <c r="Z77" i="11" a="1"/>
  <c r="Z77" i="11" s="1"/>
  <c r="AA77" i="11" a="1"/>
  <c r="AA77" i="11" s="1"/>
  <c r="AB77" i="11" a="1"/>
  <c r="AB77" i="11" s="1"/>
  <c r="AC77" i="11" a="1"/>
  <c r="AC77" i="11" s="1"/>
  <c r="AD77" i="11" a="1"/>
  <c r="AD77" i="11" s="1"/>
  <c r="AE77" i="11" a="1"/>
  <c r="AE77" i="11" s="1"/>
  <c r="AF77" i="11" a="1"/>
  <c r="AF77" i="11" s="1"/>
  <c r="AG77" i="11" a="1"/>
  <c r="AG77" i="11" s="1"/>
  <c r="AH77" i="11" a="1"/>
  <c r="AH77" i="11" s="1"/>
  <c r="AI77" i="11" a="1"/>
  <c r="AI77" i="11" s="1"/>
  <c r="AJ77" i="11" a="1"/>
  <c r="AJ77" i="11" s="1"/>
  <c r="AK77" i="11" a="1"/>
  <c r="AK77" i="11" s="1"/>
  <c r="AL77" i="11" a="1"/>
  <c r="AL77" i="11" s="1"/>
  <c r="V78" i="11" a="1"/>
  <c r="V78" i="11" s="1"/>
  <c r="W78" i="11" a="1"/>
  <c r="W78" i="11" s="1"/>
  <c r="X78" i="11" a="1"/>
  <c r="X78" i="11" s="1"/>
  <c r="Y78" i="11" a="1"/>
  <c r="Y78" i="11" s="1"/>
  <c r="Z78" i="11" a="1"/>
  <c r="Z78" i="11" s="1"/>
  <c r="AA78" i="11" a="1"/>
  <c r="AA78" i="11" s="1"/>
  <c r="AB78" i="11" a="1"/>
  <c r="AB78" i="11" s="1"/>
  <c r="AC78" i="11" a="1"/>
  <c r="AC78" i="11" s="1"/>
  <c r="AD78" i="11" a="1"/>
  <c r="AD78" i="11" s="1"/>
  <c r="AE78" i="11" a="1"/>
  <c r="AE78" i="11" s="1"/>
  <c r="AF78" i="11" a="1"/>
  <c r="AF78" i="11" s="1"/>
  <c r="AG78" i="11" a="1"/>
  <c r="AG78" i="11" s="1"/>
  <c r="AH78" i="11" a="1"/>
  <c r="AH78" i="11" s="1"/>
  <c r="AI78" i="11" a="1"/>
  <c r="AI78" i="11" s="1"/>
  <c r="AJ78" i="11" a="1"/>
  <c r="AJ78" i="11" s="1"/>
  <c r="AK78" i="11" a="1"/>
  <c r="AK78" i="11" s="1"/>
  <c r="AL78" i="11" a="1"/>
  <c r="AL78" i="11" s="1"/>
  <c r="V79" i="11" a="1"/>
  <c r="V79" i="11" s="1"/>
  <c r="W79" i="11" a="1"/>
  <c r="W79" i="11" s="1"/>
  <c r="X79" i="11" a="1"/>
  <c r="X79" i="11" s="1"/>
  <c r="Y79" i="11" a="1"/>
  <c r="Y79" i="11" s="1"/>
  <c r="Z79" i="11" a="1"/>
  <c r="Z79" i="11" s="1"/>
  <c r="AA79" i="11" a="1"/>
  <c r="AA79" i="11" s="1"/>
  <c r="AB79" i="11" a="1"/>
  <c r="AB79" i="11" s="1"/>
  <c r="AC79" i="11" a="1"/>
  <c r="AC79" i="11" s="1"/>
  <c r="AD79" i="11" a="1"/>
  <c r="AD79" i="11" s="1"/>
  <c r="AE79" i="11" a="1"/>
  <c r="AE79" i="11" s="1"/>
  <c r="AF79" i="11" a="1"/>
  <c r="AF79" i="11" s="1"/>
  <c r="AG79" i="11" a="1"/>
  <c r="AG79" i="11" s="1"/>
  <c r="AH79" i="11" a="1"/>
  <c r="AH79" i="11" s="1"/>
  <c r="AI79" i="11" a="1"/>
  <c r="AI79" i="11" s="1"/>
  <c r="AJ79" i="11" a="1"/>
  <c r="AJ79" i="11" s="1"/>
  <c r="AK79" i="11" a="1"/>
  <c r="AK79" i="11" s="1"/>
  <c r="AL79" i="11" a="1"/>
  <c r="AL79" i="11" s="1"/>
  <c r="V80" i="11" a="1"/>
  <c r="V80" i="11" s="1"/>
  <c r="W80" i="11" a="1"/>
  <c r="W80" i="11" s="1"/>
  <c r="X80" i="11" a="1"/>
  <c r="X80" i="11" s="1"/>
  <c r="Y80" i="11" a="1"/>
  <c r="Y80" i="11" s="1"/>
  <c r="Z80" i="11" a="1"/>
  <c r="Z80" i="11" s="1"/>
  <c r="AA80" i="11" a="1"/>
  <c r="AA80" i="11" s="1"/>
  <c r="AB80" i="11" a="1"/>
  <c r="AB80" i="11" s="1"/>
  <c r="AC80" i="11" a="1"/>
  <c r="AC80" i="11" s="1"/>
  <c r="AD80" i="11" a="1"/>
  <c r="AD80" i="11" s="1"/>
  <c r="AE80" i="11" a="1"/>
  <c r="AE80" i="11" s="1"/>
  <c r="AF80" i="11" a="1"/>
  <c r="AF80" i="11" s="1"/>
  <c r="AG80" i="11" a="1"/>
  <c r="AG80" i="11" s="1"/>
  <c r="AH80" i="11" a="1"/>
  <c r="AH80" i="11" s="1"/>
  <c r="AI80" i="11" a="1"/>
  <c r="AI80" i="11" s="1"/>
  <c r="AJ80" i="11" a="1"/>
  <c r="AJ80" i="11" s="1"/>
  <c r="AK80" i="11" a="1"/>
  <c r="AK80" i="11" s="1"/>
  <c r="AL80" i="11" a="1"/>
  <c r="AL80" i="11" s="1"/>
  <c r="V81" i="11" a="1"/>
  <c r="V81" i="11" s="1"/>
  <c r="W81" i="11" a="1"/>
  <c r="W81" i="11"/>
  <c r="X81" i="11" a="1"/>
  <c r="X81" i="11" s="1"/>
  <c r="Y81" i="11" a="1"/>
  <c r="Y81" i="11" s="1"/>
  <c r="Z81" i="11" a="1"/>
  <c r="Z81" i="11" s="1"/>
  <c r="AA81" i="11" a="1"/>
  <c r="AA81" i="11" s="1"/>
  <c r="AB81" i="11" a="1"/>
  <c r="AB81" i="11" s="1"/>
  <c r="AC81" i="11" a="1"/>
  <c r="AC81" i="11" s="1"/>
  <c r="AD81" i="11" a="1"/>
  <c r="AD81" i="11" s="1"/>
  <c r="AE81" i="11" a="1"/>
  <c r="AE81" i="11" s="1"/>
  <c r="AF81" i="11" a="1"/>
  <c r="AF81" i="11" s="1"/>
  <c r="AG81" i="11" a="1"/>
  <c r="AG81" i="11" s="1"/>
  <c r="AH81" i="11" a="1"/>
  <c r="AH81" i="11" s="1"/>
  <c r="AI81" i="11" a="1"/>
  <c r="AI81" i="11" s="1"/>
  <c r="AJ81" i="11" a="1"/>
  <c r="AJ81" i="11" s="1"/>
  <c r="AK81" i="11" a="1"/>
  <c r="AK81" i="11" s="1"/>
  <c r="AL81" i="11" a="1"/>
  <c r="AL81" i="11" s="1"/>
  <c r="V82" i="11" a="1"/>
  <c r="V82" i="11" s="1"/>
  <c r="W82" i="11" a="1"/>
  <c r="W82" i="11" s="1"/>
  <c r="X82" i="11" a="1"/>
  <c r="X82" i="11" s="1"/>
  <c r="Y82" i="11" a="1"/>
  <c r="Y82" i="11" s="1"/>
  <c r="Z82" i="11" a="1"/>
  <c r="Z82" i="11" s="1"/>
  <c r="AA82" i="11" a="1"/>
  <c r="AA82" i="11"/>
  <c r="AB82" i="11" a="1"/>
  <c r="AB82" i="11" s="1"/>
  <c r="AC82" i="11" a="1"/>
  <c r="AC82" i="11" s="1"/>
  <c r="AD82" i="11" a="1"/>
  <c r="AD82" i="11" s="1"/>
  <c r="AE82" i="11" a="1"/>
  <c r="AE82" i="11" s="1"/>
  <c r="AF82" i="11" a="1"/>
  <c r="AF82" i="11" s="1"/>
  <c r="AG82" i="11" a="1"/>
  <c r="AG82" i="11" s="1"/>
  <c r="AH82" i="11" a="1"/>
  <c r="AH82" i="11" s="1"/>
  <c r="AI82" i="11" a="1"/>
  <c r="AI82" i="11" s="1"/>
  <c r="AJ82" i="11" a="1"/>
  <c r="AJ82" i="11" s="1"/>
  <c r="AK82" i="11" a="1"/>
  <c r="AK82" i="11" s="1"/>
  <c r="AL82" i="11" a="1"/>
  <c r="AL82" i="11" s="1"/>
  <c r="V83" i="11" a="1"/>
  <c r="V83" i="11" s="1"/>
  <c r="W83" i="11" a="1"/>
  <c r="W83" i="11" s="1"/>
  <c r="X83" i="11" a="1"/>
  <c r="X83" i="11" s="1"/>
  <c r="Y83" i="11" a="1"/>
  <c r="Y83" i="11" s="1"/>
  <c r="Z83" i="11" a="1"/>
  <c r="Z83" i="11" s="1"/>
  <c r="AA83" i="11" a="1"/>
  <c r="AA83" i="11" s="1"/>
  <c r="AB83" i="11" a="1"/>
  <c r="AB83" i="11" s="1"/>
  <c r="AC83" i="11" a="1"/>
  <c r="AC83" i="11" s="1"/>
  <c r="AD83" i="11" a="1"/>
  <c r="AD83" i="11" s="1"/>
  <c r="AE83" i="11" a="1"/>
  <c r="AE83" i="11" s="1"/>
  <c r="AF83" i="11" a="1"/>
  <c r="AF83" i="11" s="1"/>
  <c r="AG83" i="11" a="1"/>
  <c r="AG83" i="11" s="1"/>
  <c r="AH83" i="11" a="1"/>
  <c r="AH83" i="11" s="1"/>
  <c r="AI83" i="11" a="1"/>
  <c r="AI83" i="11" s="1"/>
  <c r="AJ83" i="11" a="1"/>
  <c r="AJ83" i="11" s="1"/>
  <c r="AK83" i="11" a="1"/>
  <c r="AK83" i="11" s="1"/>
  <c r="AL83" i="11" a="1"/>
  <c r="AL83" i="11" s="1"/>
  <c r="V84" i="11" a="1"/>
  <c r="V84" i="11" s="1"/>
  <c r="W84" i="11" a="1"/>
  <c r="W84" i="11" s="1"/>
  <c r="X84" i="11" a="1"/>
  <c r="X84" i="11"/>
  <c r="Y84" i="11" a="1"/>
  <c r="Y84" i="11" s="1"/>
  <c r="Z84" i="11" a="1"/>
  <c r="Z84" i="11" s="1"/>
  <c r="AA84" i="11" a="1"/>
  <c r="AA84" i="11" s="1"/>
  <c r="AB84" i="11" a="1"/>
  <c r="AB84" i="11" s="1"/>
  <c r="AC84" i="11" a="1"/>
  <c r="AC84" i="11" s="1"/>
  <c r="AD84" i="11" a="1"/>
  <c r="AD84" i="11" s="1"/>
  <c r="AE84" i="11" a="1"/>
  <c r="AE84" i="11" s="1"/>
  <c r="AF84" i="11" a="1"/>
  <c r="AF84" i="11"/>
  <c r="AG84" i="11" a="1"/>
  <c r="AG84" i="11" s="1"/>
  <c r="AH84" i="11" a="1"/>
  <c r="AH84" i="11" s="1"/>
  <c r="AI84" i="11" a="1"/>
  <c r="AI84" i="11" s="1"/>
  <c r="AJ84" i="11" a="1"/>
  <c r="AJ84" i="11" s="1"/>
  <c r="AK84" i="11" a="1"/>
  <c r="AK84" i="11" s="1"/>
  <c r="AL84" i="11" a="1"/>
  <c r="AL84" i="11" s="1"/>
  <c r="V85" i="11" a="1"/>
  <c r="V85" i="11" s="1"/>
  <c r="W85" i="11" a="1"/>
  <c r="W85" i="11" s="1"/>
  <c r="X85" i="11" a="1"/>
  <c r="X85" i="11" s="1"/>
  <c r="Y85" i="11" a="1"/>
  <c r="Y85" i="11" s="1"/>
  <c r="Z85" i="11" a="1"/>
  <c r="Z85" i="11" s="1"/>
  <c r="AA85" i="11" a="1"/>
  <c r="AA85" i="11" s="1"/>
  <c r="AB85" i="11" a="1"/>
  <c r="AB85" i="11" s="1"/>
  <c r="AC85" i="11" a="1"/>
  <c r="AC85" i="11" s="1"/>
  <c r="AD85" i="11" a="1"/>
  <c r="AD85" i="11" s="1"/>
  <c r="AE85" i="11" a="1"/>
  <c r="AE85" i="11" s="1"/>
  <c r="AF85" i="11" a="1"/>
  <c r="AF85" i="11" s="1"/>
  <c r="AG85" i="11" a="1"/>
  <c r="AG85" i="11" s="1"/>
  <c r="AH85" i="11" a="1"/>
  <c r="AH85" i="11" s="1"/>
  <c r="AI85" i="11" a="1"/>
  <c r="AI85" i="11" s="1"/>
  <c r="AJ85" i="11" a="1"/>
  <c r="AJ85" i="11" s="1"/>
  <c r="AK85" i="11" a="1"/>
  <c r="AK85" i="11" s="1"/>
  <c r="AL85" i="11" a="1"/>
  <c r="AL85" i="11" s="1"/>
  <c r="V86" i="11" a="1"/>
  <c r="V86" i="11" s="1"/>
  <c r="W86" i="11" a="1"/>
  <c r="W86" i="11" s="1"/>
  <c r="X86" i="11" a="1"/>
  <c r="X86" i="11" s="1"/>
  <c r="Y86" i="11" a="1"/>
  <c r="Y86" i="11" s="1"/>
  <c r="Z86" i="11" a="1"/>
  <c r="Z86" i="11" s="1"/>
  <c r="AA86" i="11" a="1"/>
  <c r="AA86" i="11" s="1"/>
  <c r="AB86" i="11" a="1"/>
  <c r="AB86" i="11" s="1"/>
  <c r="AC86" i="11" a="1"/>
  <c r="AC86" i="11" s="1"/>
  <c r="AD86" i="11" a="1"/>
  <c r="AD86" i="11" s="1"/>
  <c r="AE86" i="11" a="1"/>
  <c r="AE86" i="11" s="1"/>
  <c r="AF86" i="11" a="1"/>
  <c r="AF86" i="11" s="1"/>
  <c r="AG86" i="11" a="1"/>
  <c r="AG86" i="11" s="1"/>
  <c r="AH86" i="11" a="1"/>
  <c r="AH86" i="11" s="1"/>
  <c r="AI86" i="11" a="1"/>
  <c r="AI86" i="11" s="1"/>
  <c r="AJ86" i="11" a="1"/>
  <c r="AJ86" i="11" s="1"/>
  <c r="AK86" i="11" a="1"/>
  <c r="AK86" i="11" s="1"/>
  <c r="AL86" i="11" a="1"/>
  <c r="AL86" i="11" s="1"/>
  <c r="V87" i="11" a="1"/>
  <c r="V87" i="11" s="1"/>
  <c r="W87" i="11" a="1"/>
  <c r="W87" i="11" s="1"/>
  <c r="X87" i="11" a="1"/>
  <c r="X87" i="11" s="1"/>
  <c r="Y87" i="11" a="1"/>
  <c r="Y87" i="11" s="1"/>
  <c r="Z87" i="11" a="1"/>
  <c r="Z87" i="11" s="1"/>
  <c r="AA87" i="11" a="1"/>
  <c r="AA87" i="11" s="1"/>
  <c r="AB87" i="11" a="1"/>
  <c r="AB87" i="11" s="1"/>
  <c r="AC87" i="11" a="1"/>
  <c r="AC87" i="11" s="1"/>
  <c r="AD87" i="11" a="1"/>
  <c r="AD87" i="11" s="1"/>
  <c r="AE87" i="11" a="1"/>
  <c r="AE87" i="11" s="1"/>
  <c r="AF87" i="11" a="1"/>
  <c r="AF87" i="11" s="1"/>
  <c r="AG87" i="11" a="1"/>
  <c r="AG87" i="11" s="1"/>
  <c r="AH87" i="11" a="1"/>
  <c r="AH87" i="11" s="1"/>
  <c r="AI87" i="11" a="1"/>
  <c r="AI87" i="11" s="1"/>
  <c r="AJ87" i="11" a="1"/>
  <c r="AJ87" i="11" s="1"/>
  <c r="AK87" i="11" a="1"/>
  <c r="AK87" i="11" s="1"/>
  <c r="AL87" i="11" a="1"/>
  <c r="AL87" i="11" s="1"/>
  <c r="V88" i="11" a="1"/>
  <c r="V88" i="11" s="1"/>
  <c r="W88" i="11" a="1"/>
  <c r="W88" i="11" s="1"/>
  <c r="X88" i="11" a="1"/>
  <c r="X88" i="11" s="1"/>
  <c r="Y88" i="11" a="1"/>
  <c r="Y88" i="11" s="1"/>
  <c r="Z88" i="11" a="1"/>
  <c r="Z88" i="11" s="1"/>
  <c r="AA88" i="11" a="1"/>
  <c r="AA88" i="11" s="1"/>
  <c r="AB88" i="11" a="1"/>
  <c r="AB88" i="11" s="1"/>
  <c r="AC88" i="11" a="1"/>
  <c r="AC88" i="11"/>
  <c r="AD88" i="11" a="1"/>
  <c r="AD88" i="11" s="1"/>
  <c r="AE88" i="11" a="1"/>
  <c r="AE88" i="11" s="1"/>
  <c r="AF88" i="11" a="1"/>
  <c r="AF88" i="11" s="1"/>
  <c r="AG88" i="11" a="1"/>
  <c r="AG88" i="11" s="1"/>
  <c r="AH88" i="11" a="1"/>
  <c r="AH88" i="11" s="1"/>
  <c r="AI88" i="11" a="1"/>
  <c r="AI88" i="11" s="1"/>
  <c r="AJ88" i="11" a="1"/>
  <c r="AJ88" i="11" s="1"/>
  <c r="AK88" i="11" a="1"/>
  <c r="AK88" i="11" s="1"/>
  <c r="AL88" i="11" a="1"/>
  <c r="AL88" i="11" s="1"/>
  <c r="V89" i="11" a="1"/>
  <c r="V89" i="11" s="1"/>
  <c r="W89" i="11" a="1"/>
  <c r="W89" i="11" s="1"/>
  <c r="X89" i="11" a="1"/>
  <c r="X89" i="11" s="1"/>
  <c r="Y89" i="11" a="1"/>
  <c r="Y89" i="11" s="1"/>
  <c r="Z89" i="11" a="1"/>
  <c r="Z89" i="11" s="1"/>
  <c r="AA89" i="11" a="1"/>
  <c r="AA89" i="11" s="1"/>
  <c r="AB89" i="11" a="1"/>
  <c r="AB89" i="11"/>
  <c r="AC89" i="11" a="1"/>
  <c r="AC89" i="11" s="1"/>
  <c r="AD89" i="11" a="1"/>
  <c r="AD89" i="11" s="1"/>
  <c r="AE89" i="11" a="1"/>
  <c r="AE89" i="11" s="1"/>
  <c r="AF89" i="11" a="1"/>
  <c r="AF89" i="11" s="1"/>
  <c r="AG89" i="11" a="1"/>
  <c r="AG89" i="11" s="1"/>
  <c r="AH89" i="11" a="1"/>
  <c r="AH89" i="11" s="1"/>
  <c r="AI89" i="11" a="1"/>
  <c r="AI89" i="11" s="1"/>
  <c r="AJ89" i="11" a="1"/>
  <c r="AJ89" i="11"/>
  <c r="AK89" i="11" a="1"/>
  <c r="AK89" i="11" s="1"/>
  <c r="AL89" i="11" a="1"/>
  <c r="AL89" i="11" s="1"/>
  <c r="V90" i="11" a="1"/>
  <c r="V90" i="11" s="1"/>
  <c r="W90" i="11" a="1"/>
  <c r="W90" i="11" s="1"/>
  <c r="X90" i="11" a="1"/>
  <c r="X90" i="11" s="1"/>
  <c r="Y90" i="11" a="1"/>
  <c r="Y90" i="11" s="1"/>
  <c r="Z90" i="11" a="1"/>
  <c r="Z90" i="11" s="1"/>
  <c r="AA90" i="11" a="1"/>
  <c r="AA90" i="11" s="1"/>
  <c r="AB90" i="11" a="1"/>
  <c r="AB90" i="11" s="1"/>
  <c r="AC90" i="11" a="1"/>
  <c r="AC90" i="11" s="1"/>
  <c r="AD90" i="11" a="1"/>
  <c r="AD90" i="11" s="1"/>
  <c r="AE90" i="11" a="1"/>
  <c r="AE90" i="11" s="1"/>
  <c r="AF90" i="11" a="1"/>
  <c r="AF90" i="11" s="1"/>
  <c r="AG90" i="11" a="1"/>
  <c r="AG90" i="11" s="1"/>
  <c r="AH90" i="11" a="1"/>
  <c r="AH90" i="11"/>
  <c r="AI90" i="11" a="1"/>
  <c r="AI90" i="11" s="1"/>
  <c r="AJ90" i="11" a="1"/>
  <c r="AJ90" i="11"/>
  <c r="AK90" i="11" a="1"/>
  <c r="AK90" i="11" s="1"/>
  <c r="AL90" i="11" a="1"/>
  <c r="AL90" i="11" s="1"/>
  <c r="V91" i="11" a="1"/>
  <c r="V91" i="11" s="1"/>
  <c r="W91" i="11" a="1"/>
  <c r="W91" i="11" s="1"/>
  <c r="X91" i="11" a="1"/>
  <c r="X91" i="11" s="1"/>
  <c r="Y91" i="11" a="1"/>
  <c r="Y91" i="11"/>
  <c r="Z91" i="11" a="1"/>
  <c r="Z91" i="11" s="1"/>
  <c r="AA91" i="11" a="1"/>
  <c r="AA91" i="11" s="1"/>
  <c r="AB91" i="11" a="1"/>
  <c r="AB91" i="11" s="1"/>
  <c r="AC91" i="11" a="1"/>
  <c r="AC91" i="11" s="1"/>
  <c r="AD91" i="11" a="1"/>
  <c r="AD91" i="11" s="1"/>
  <c r="AE91" i="11" a="1"/>
  <c r="AE91" i="11" s="1"/>
  <c r="AF91" i="11" a="1"/>
  <c r="AF91" i="11" s="1"/>
  <c r="AG91" i="11" a="1"/>
  <c r="AG91" i="11" s="1"/>
  <c r="AH91" i="11" a="1"/>
  <c r="AH91" i="11" s="1"/>
  <c r="AI91" i="11" a="1"/>
  <c r="AI91" i="11"/>
  <c r="AJ91" i="11" a="1"/>
  <c r="AJ91" i="11" s="1"/>
  <c r="AK91" i="11" a="1"/>
  <c r="AK91" i="11" s="1"/>
  <c r="AL91" i="11" a="1"/>
  <c r="AL91" i="11" s="1"/>
  <c r="V92" i="11" a="1"/>
  <c r="V92" i="11" s="1"/>
  <c r="W92" i="11" a="1"/>
  <c r="W92" i="11" s="1"/>
  <c r="X92" i="11" a="1"/>
  <c r="X92" i="11" s="1"/>
  <c r="Y92" i="11" a="1"/>
  <c r="Y92" i="11"/>
  <c r="Z92" i="11" a="1"/>
  <c r="Z92" i="11" s="1"/>
  <c r="AA92" i="11" a="1"/>
  <c r="AA92" i="11" s="1"/>
  <c r="AB92" i="11" a="1"/>
  <c r="AB92" i="11" s="1"/>
  <c r="AC92" i="11" a="1"/>
  <c r="AC92" i="11" s="1"/>
  <c r="AD92" i="11" a="1"/>
  <c r="AD92" i="11" s="1"/>
  <c r="AE92" i="11" a="1"/>
  <c r="AE92" i="11" s="1"/>
  <c r="AF92" i="11" a="1"/>
  <c r="AF92" i="11" s="1"/>
  <c r="AG92" i="11" a="1"/>
  <c r="AG92" i="11" s="1"/>
  <c r="AH92" i="11" a="1"/>
  <c r="AH92" i="11" s="1"/>
  <c r="AI92" i="11" a="1"/>
  <c r="AI92" i="11" s="1"/>
  <c r="AJ92" i="11" a="1"/>
  <c r="AJ92" i="11" s="1"/>
  <c r="AK92" i="11" a="1"/>
  <c r="AK92" i="11" s="1"/>
  <c r="AL92" i="11" a="1"/>
  <c r="AL92" i="11" s="1"/>
  <c r="V93" i="11" a="1"/>
  <c r="V93" i="11" s="1"/>
  <c r="W93" i="11" a="1"/>
  <c r="W93" i="11" s="1"/>
  <c r="X93" i="11" a="1"/>
  <c r="X93" i="11" s="1"/>
  <c r="Y93" i="11" a="1"/>
  <c r="Y93" i="11" s="1"/>
  <c r="Z93" i="11" a="1"/>
  <c r="Z93" i="11" s="1"/>
  <c r="AA93" i="11" a="1"/>
  <c r="AA93" i="11" s="1"/>
  <c r="AB93" i="11" a="1"/>
  <c r="AB93" i="11" s="1"/>
  <c r="AC93" i="11" a="1"/>
  <c r="AC93" i="11" s="1"/>
  <c r="AD93" i="11" a="1"/>
  <c r="AD93" i="11" s="1"/>
  <c r="AE93" i="11" a="1"/>
  <c r="AE93" i="11" s="1"/>
  <c r="AF93" i="11" a="1"/>
  <c r="AF93" i="11" s="1"/>
  <c r="AG93" i="11" a="1"/>
  <c r="AG93" i="11" s="1"/>
  <c r="AH93" i="11" a="1"/>
  <c r="AH93" i="11" s="1"/>
  <c r="AI93" i="11" a="1"/>
  <c r="AI93" i="11" s="1"/>
  <c r="AJ93" i="11" a="1"/>
  <c r="AJ93" i="11" s="1"/>
  <c r="AK93" i="11" a="1"/>
  <c r="AK93" i="11" s="1"/>
  <c r="AL93" i="11" a="1"/>
  <c r="AL93" i="11" s="1"/>
  <c r="V94" i="11" a="1"/>
  <c r="V94" i="11" s="1"/>
  <c r="W94" i="11" a="1"/>
  <c r="W94" i="11" s="1"/>
  <c r="X94" i="11" a="1"/>
  <c r="X94" i="11" s="1"/>
  <c r="Y94" i="11" a="1"/>
  <c r="Y94" i="11" s="1"/>
  <c r="Z94" i="11" a="1"/>
  <c r="Z94" i="11" s="1"/>
  <c r="AA94" i="11" a="1"/>
  <c r="AA94" i="11" s="1"/>
  <c r="AB94" i="11" a="1"/>
  <c r="AB94" i="11" s="1"/>
  <c r="AC94" i="11" a="1"/>
  <c r="AC94" i="11" s="1"/>
  <c r="AD94" i="11" a="1"/>
  <c r="AD94" i="11"/>
  <c r="AE94" i="11" a="1"/>
  <c r="AE94" i="11" s="1"/>
  <c r="AF94" i="11" a="1"/>
  <c r="AF94" i="11" s="1"/>
  <c r="AG94" i="11" a="1"/>
  <c r="AG94" i="11" s="1"/>
  <c r="AH94" i="11" a="1"/>
  <c r="AH94" i="11" s="1"/>
  <c r="AI94" i="11" a="1"/>
  <c r="AI94" i="11" s="1"/>
  <c r="AJ94" i="11" a="1"/>
  <c r="AJ94" i="11"/>
  <c r="AK94" i="11" a="1"/>
  <c r="AK94" i="11" s="1"/>
  <c r="AL94" i="11" a="1"/>
  <c r="AL94" i="11" s="1"/>
  <c r="V95" i="11" a="1"/>
  <c r="V95" i="11" s="1"/>
  <c r="W95" i="11" a="1"/>
  <c r="W95" i="11" s="1"/>
  <c r="X95" i="11" a="1"/>
  <c r="X95" i="11" s="1"/>
  <c r="Y95" i="11" a="1"/>
  <c r="Y95" i="11" s="1"/>
  <c r="Z95" i="11" a="1"/>
  <c r="Z95" i="11" s="1"/>
  <c r="AA95" i="11" a="1"/>
  <c r="AA95" i="11" s="1"/>
  <c r="AB95" i="11" a="1"/>
  <c r="AB95" i="11" s="1"/>
  <c r="AC95" i="11" a="1"/>
  <c r="AC95" i="11" s="1"/>
  <c r="AD95" i="11" a="1"/>
  <c r="AD95" i="11" s="1"/>
  <c r="AE95" i="11" a="1"/>
  <c r="AE95" i="11" s="1"/>
  <c r="AF95" i="11" a="1"/>
  <c r="AF95" i="11" s="1"/>
  <c r="AG95" i="11" a="1"/>
  <c r="AG95" i="11" s="1"/>
  <c r="AH95" i="11" a="1"/>
  <c r="AH95" i="11" s="1"/>
  <c r="AI95" i="11" a="1"/>
  <c r="AI95" i="11" s="1"/>
  <c r="AJ95" i="11" a="1"/>
  <c r="AJ95" i="11" s="1"/>
  <c r="AK95" i="11" a="1"/>
  <c r="AK95" i="11" s="1"/>
  <c r="AL95" i="11" a="1"/>
  <c r="AL95" i="11"/>
  <c r="V96" i="11" a="1"/>
  <c r="V96" i="11" s="1"/>
  <c r="W96" i="11" a="1"/>
  <c r="W96" i="11" s="1"/>
  <c r="X96" i="11" a="1"/>
  <c r="X96" i="11" s="1"/>
  <c r="Y96" i="11" a="1"/>
  <c r="Y96" i="11"/>
  <c r="Z96" i="11" a="1"/>
  <c r="Z96" i="11" s="1"/>
  <c r="AB96" i="11" a="1"/>
  <c r="AB96" i="11" s="1"/>
  <c r="AC96" i="11" a="1"/>
  <c r="AC96" i="11" s="1"/>
  <c r="AD96" i="11" a="1"/>
  <c r="AD96" i="11" s="1"/>
  <c r="AE96" i="11" a="1"/>
  <c r="AE96" i="11" s="1"/>
  <c r="AF96" i="11" a="1"/>
  <c r="AF96" i="11" s="1"/>
  <c r="AG96" i="11" a="1"/>
  <c r="AG96" i="11" s="1"/>
  <c r="AH96" i="11" a="1"/>
  <c r="AH96" i="11" s="1"/>
  <c r="AJ96" i="11" a="1"/>
  <c r="AJ96" i="11" s="1"/>
  <c r="AK96" i="11" a="1"/>
  <c r="AK96" i="11"/>
  <c r="AL96" i="11" a="1"/>
  <c r="AL96" i="11" s="1"/>
  <c r="V97" i="11" a="1"/>
  <c r="V97" i="11" s="1"/>
  <c r="W97" i="11" a="1"/>
  <c r="W97" i="11" s="1"/>
  <c r="X97" i="11" a="1"/>
  <c r="X97" i="11" s="1"/>
  <c r="Z97" i="11" a="1"/>
  <c r="Z97" i="11" s="1"/>
  <c r="AA97" i="11" a="1"/>
  <c r="AA97" i="11"/>
  <c r="AB97" i="11" a="1"/>
  <c r="AB97" i="11" s="1"/>
  <c r="AC97" i="11" a="1"/>
  <c r="AC97" i="11" s="1"/>
  <c r="AD97" i="11" a="1"/>
  <c r="AD97" i="11" s="1"/>
  <c r="AF97" i="11" a="1"/>
  <c r="AF97" i="11" s="1"/>
  <c r="AG97" i="11" a="1"/>
  <c r="AG97" i="11" s="1"/>
  <c r="AH97" i="11" a="1"/>
  <c r="AH97" i="11" s="1"/>
  <c r="AI97" i="11" a="1"/>
  <c r="AI97" i="11" s="1"/>
  <c r="AJ97" i="11" a="1"/>
  <c r="AJ97" i="11" s="1"/>
  <c r="AK97" i="11" a="1"/>
  <c r="AK97" i="11" s="1"/>
  <c r="AL97" i="11" a="1"/>
  <c r="AL97" i="11" s="1"/>
  <c r="W98" i="11" a="1"/>
  <c r="W98" i="11"/>
  <c r="X98" i="11" a="1"/>
  <c r="X98" i="11" s="1"/>
  <c r="Y98" i="11" a="1"/>
  <c r="Y98" i="11" s="1"/>
  <c r="Z98" i="11" a="1"/>
  <c r="Z98" i="11" s="1"/>
  <c r="AA98" i="11" a="1"/>
  <c r="AA98" i="11" s="1"/>
  <c r="AB98" i="11" a="1"/>
  <c r="AB98" i="11" s="1"/>
  <c r="AC98" i="11" a="1"/>
  <c r="AC98" i="11" s="1"/>
  <c r="AD98" i="11" a="1"/>
  <c r="AD98" i="11" s="1"/>
  <c r="AE98" i="11" a="1"/>
  <c r="AE98" i="11" s="1"/>
  <c r="AF98" i="11" a="1"/>
  <c r="AF98" i="11" s="1"/>
  <c r="AG98" i="11" a="1"/>
  <c r="AG98" i="11" s="1"/>
  <c r="AH98" i="11" a="1"/>
  <c r="AH98" i="11" s="1"/>
  <c r="AI98" i="11" a="1"/>
  <c r="AI98" i="11" s="1"/>
  <c r="AK98" i="11" a="1"/>
  <c r="AK98" i="11" s="1"/>
  <c r="AL98" i="11" a="1"/>
  <c r="AL98" i="11" s="1"/>
  <c r="V99" i="11" a="1"/>
  <c r="V99" i="11" s="1"/>
  <c r="W99" i="11" a="1"/>
  <c r="W99" i="11" s="1"/>
  <c r="X99" i="11" a="1"/>
  <c r="X99" i="11" s="1"/>
  <c r="Y99" i="11" a="1"/>
  <c r="Y99" i="11" s="1"/>
  <c r="AA99" i="11" a="1"/>
  <c r="AA99" i="11" s="1"/>
  <c r="AB99" i="11" a="1"/>
  <c r="AB99" i="11" s="1"/>
  <c r="AC99" i="11" a="1"/>
  <c r="AC99" i="11" s="1"/>
  <c r="AD99" i="11" a="1"/>
  <c r="AD99" i="11" s="1"/>
  <c r="AE99" i="11" a="1"/>
  <c r="AE99" i="11" s="1"/>
  <c r="AF99" i="11" a="1"/>
  <c r="AF99" i="11" s="1"/>
  <c r="AG99" i="11" a="1"/>
  <c r="AG99" i="11" s="1"/>
  <c r="AI99" i="11" a="1"/>
  <c r="AI99" i="11" s="1"/>
  <c r="AJ99" i="11" a="1"/>
  <c r="AJ99" i="11" s="1"/>
  <c r="AK99" i="11" a="1"/>
  <c r="AK99" i="11" s="1"/>
  <c r="AL99" i="11" a="1"/>
  <c r="AL99" i="11" s="1"/>
  <c r="V100" i="11" a="1"/>
  <c r="V100" i="11" s="1"/>
  <c r="W100" i="11" a="1"/>
  <c r="W100" i="11" s="1"/>
  <c r="Y100" i="11" a="1"/>
  <c r="Y100" i="11"/>
  <c r="Z100" i="11" a="1"/>
  <c r="Z100" i="11" s="1"/>
  <c r="AA100" i="11" a="1"/>
  <c r="AA100" i="11" s="1"/>
  <c r="AB100" i="11" a="1"/>
  <c r="AB100" i="11" s="1"/>
  <c r="AC100" i="11" a="1"/>
  <c r="AC100" i="11" s="1"/>
  <c r="AE100" i="11" a="1"/>
  <c r="AE100" i="11" s="1"/>
  <c r="AF100" i="11" a="1"/>
  <c r="AF100" i="11" s="1"/>
  <c r="AG100" i="11" a="1"/>
  <c r="AG100" i="11" s="1"/>
  <c r="AH100" i="11" a="1"/>
  <c r="AH100" i="11"/>
  <c r="AI100" i="11" a="1"/>
  <c r="AI100" i="11" s="1"/>
  <c r="AJ100" i="11" a="1"/>
  <c r="AJ100" i="11" s="1"/>
  <c r="AL100" i="11" a="1"/>
  <c r="AL100" i="11" s="1"/>
  <c r="V101" i="11" a="1"/>
  <c r="V101" i="11" s="1"/>
  <c r="W101" i="11" a="1"/>
  <c r="W101" i="11" s="1"/>
  <c r="X101" i="11" a="1"/>
  <c r="X101" i="11" s="1"/>
  <c r="Y101" i="11" a="1"/>
  <c r="Y101" i="11" s="1"/>
  <c r="Z101" i="11" a="1"/>
  <c r="Z101" i="11" s="1"/>
  <c r="AA101" i="11" a="1"/>
  <c r="AA101" i="11" s="1"/>
  <c r="AC101" i="11" a="1"/>
  <c r="AC101" i="11" s="1"/>
  <c r="AD101" i="11" a="1"/>
  <c r="AD101" i="11" s="1"/>
  <c r="AE101" i="11" a="1"/>
  <c r="AE101" i="11" s="1"/>
  <c r="AF101" i="11" a="1"/>
  <c r="AF101" i="11" s="1"/>
  <c r="AG101" i="11" a="1"/>
  <c r="AG101" i="11" s="1"/>
  <c r="AH101" i="11" a="1"/>
  <c r="AH101" i="11" s="1"/>
  <c r="AI101" i="11" a="1"/>
  <c r="AI101" i="11" s="1"/>
  <c r="AK101" i="11" a="1"/>
  <c r="AK101" i="11" s="1"/>
  <c r="AL101" i="11" a="1"/>
  <c r="AL101" i="11" s="1"/>
  <c r="W2" i="11" a="1"/>
  <c r="W2" i="11" s="1"/>
  <c r="X2" i="11" a="1"/>
  <c r="X2" i="11" s="1"/>
  <c r="Y2" i="11" a="1"/>
  <c r="Y2" i="11" s="1"/>
  <c r="Z2" i="11" a="1"/>
  <c r="Z2" i="11" s="1"/>
  <c r="AA2" i="11" a="1"/>
  <c r="AA2" i="11" s="1"/>
  <c r="AB2" i="11" a="1"/>
  <c r="AB2" i="11" s="1"/>
  <c r="AC2" i="11" a="1"/>
  <c r="AC2" i="11" s="1"/>
  <c r="AD2" i="11" a="1"/>
  <c r="AD2" i="11" s="1"/>
  <c r="AE2" i="11" a="1"/>
  <c r="AE2" i="11" s="1"/>
  <c r="AF2" i="11" a="1"/>
  <c r="AF2" i="11" s="1"/>
  <c r="AG2" i="11" a="1"/>
  <c r="AG2" i="11" s="1"/>
  <c r="AH2" i="11" a="1"/>
  <c r="AH2" i="11" s="1"/>
  <c r="AI2" i="11" a="1"/>
  <c r="AI2" i="11" s="1"/>
  <c r="AJ2" i="11" a="1"/>
  <c r="AJ2" i="11" s="1"/>
  <c r="AK2" i="11" a="1"/>
  <c r="AK2" i="11" s="1"/>
  <c r="AL2" i="11" a="1"/>
  <c r="AL2" i="11" s="1"/>
  <c r="V2" i="11" a="1"/>
  <c r="V2" i="11" s="1"/>
  <c r="D2" i="13" l="1" a="1"/>
  <c r="D2" i="13" s="1"/>
  <c r="D3" i="13" a="1"/>
  <c r="D3" i="13" s="1"/>
  <c r="E3" i="13" a="1"/>
  <c r="E3" i="13"/>
  <c r="F3" i="13" a="1"/>
  <c r="F3" i="13"/>
  <c r="G3" i="13" a="1"/>
  <c r="G3" i="13" s="1"/>
  <c r="H3" i="13" a="1"/>
  <c r="H3" i="13" s="1"/>
  <c r="I3" i="13" a="1"/>
  <c r="I3" i="13"/>
  <c r="J3" i="13" a="1"/>
  <c r="J3" i="13" s="1"/>
  <c r="K3" i="13" a="1"/>
  <c r="K3" i="13" s="1"/>
  <c r="L3" i="13" a="1"/>
  <c r="L3" i="13" s="1"/>
  <c r="M3" i="13" a="1"/>
  <c r="M3" i="13" s="1"/>
  <c r="N3" i="13" a="1"/>
  <c r="N3" i="13"/>
  <c r="O3" i="13" a="1"/>
  <c r="O3" i="13"/>
  <c r="P3" i="13" a="1"/>
  <c r="P3" i="13" s="1"/>
  <c r="Q3" i="13" a="1"/>
  <c r="Q3" i="13"/>
  <c r="R3" i="13" a="1"/>
  <c r="R3" i="13" s="1"/>
  <c r="S3" i="13" a="1"/>
  <c r="S3" i="13" s="1"/>
  <c r="T3" i="13" a="1"/>
  <c r="T3" i="13" s="1"/>
  <c r="D4" i="13" a="1"/>
  <c r="D4" i="13" s="1"/>
  <c r="E4" i="13" a="1"/>
  <c r="E4" i="13" s="1"/>
  <c r="F4" i="13" a="1"/>
  <c r="F4" i="13" s="1"/>
  <c r="G4" i="13" a="1"/>
  <c r="G4" i="13" s="1"/>
  <c r="H4" i="13" a="1"/>
  <c r="H4" i="13" s="1"/>
  <c r="I4" i="13" a="1"/>
  <c r="I4" i="13"/>
  <c r="J4" i="13" a="1"/>
  <c r="J4" i="13" s="1"/>
  <c r="K4" i="13" a="1"/>
  <c r="K4" i="13" s="1"/>
  <c r="L4" i="13" a="1"/>
  <c r="L4" i="13"/>
  <c r="M4" i="13" a="1"/>
  <c r="M4" i="13" s="1"/>
  <c r="N4" i="13" a="1"/>
  <c r="N4" i="13" s="1"/>
  <c r="O4" i="13" a="1"/>
  <c r="O4" i="13" s="1"/>
  <c r="P4" i="13" a="1"/>
  <c r="P4" i="13" s="1"/>
  <c r="Q4" i="13" a="1"/>
  <c r="Q4" i="13" s="1"/>
  <c r="R4" i="13" a="1"/>
  <c r="R4" i="13"/>
  <c r="S4" i="13" a="1"/>
  <c r="S4" i="13" s="1"/>
  <c r="T4" i="13" a="1"/>
  <c r="T4" i="13" s="1"/>
  <c r="D5" i="13" a="1"/>
  <c r="D5" i="13"/>
  <c r="E5" i="13" a="1"/>
  <c r="E5" i="13" s="1"/>
  <c r="F5" i="13" a="1"/>
  <c r="F5" i="13" s="1"/>
  <c r="G5" i="13" a="1"/>
  <c r="G5" i="13"/>
  <c r="H5" i="13" a="1"/>
  <c r="H5" i="13" s="1"/>
  <c r="I5" i="13" a="1"/>
  <c r="I5" i="13" s="1"/>
  <c r="J5" i="13" a="1"/>
  <c r="J5" i="13" s="1"/>
  <c r="K5" i="13" a="1"/>
  <c r="K5" i="13" s="1"/>
  <c r="L5" i="13" a="1"/>
  <c r="L5" i="13" s="1"/>
  <c r="M5" i="13" a="1"/>
  <c r="M5" i="13"/>
  <c r="N5" i="13" a="1"/>
  <c r="N5" i="13" s="1"/>
  <c r="O5" i="13" a="1"/>
  <c r="O5" i="13"/>
  <c r="P5" i="13" a="1"/>
  <c r="P5" i="13"/>
  <c r="Q5" i="13" a="1"/>
  <c r="Q5" i="13" s="1"/>
  <c r="R5" i="13" a="1"/>
  <c r="R5" i="13" s="1"/>
  <c r="S5" i="13" a="1"/>
  <c r="S5" i="13" s="1"/>
  <c r="T5" i="13" a="1"/>
  <c r="T5" i="13" s="1"/>
  <c r="D6" i="13" a="1"/>
  <c r="D6" i="13" s="1"/>
  <c r="E6" i="13" a="1"/>
  <c r="E6" i="13" s="1"/>
  <c r="F6" i="13" a="1"/>
  <c r="F6" i="13" s="1"/>
  <c r="G6" i="13" a="1"/>
  <c r="G6" i="13"/>
  <c r="H6" i="13" a="1"/>
  <c r="H6" i="13"/>
  <c r="I6" i="13" a="1"/>
  <c r="I6" i="13" s="1"/>
  <c r="J6" i="13" a="1"/>
  <c r="J6" i="13"/>
  <c r="K6" i="13" a="1"/>
  <c r="K6" i="13" s="1"/>
  <c r="L6" i="13" a="1"/>
  <c r="L6" i="13" s="1"/>
  <c r="M6" i="13" a="1"/>
  <c r="M6" i="13" s="1"/>
  <c r="N6" i="13" a="1"/>
  <c r="N6" i="13" s="1"/>
  <c r="O6" i="13" a="1"/>
  <c r="O6" i="13" s="1"/>
  <c r="P6" i="13" a="1"/>
  <c r="P6" i="13"/>
  <c r="Q6" i="13" a="1"/>
  <c r="Q6" i="13" s="1"/>
  <c r="R6" i="13" a="1"/>
  <c r="R6" i="13" s="1"/>
  <c r="S6" i="13" a="1"/>
  <c r="S6" i="13"/>
  <c r="T6" i="13" a="1"/>
  <c r="T6" i="13" s="1"/>
  <c r="D7" i="13" a="1"/>
  <c r="D7" i="13" s="1"/>
  <c r="E7" i="13" a="1"/>
  <c r="E7" i="13"/>
  <c r="F7" i="13" a="1"/>
  <c r="F7" i="13" s="1"/>
  <c r="G7" i="13" a="1"/>
  <c r="G7" i="13" s="1"/>
  <c r="H7" i="13" a="1"/>
  <c r="H7" i="13" s="1"/>
  <c r="I7" i="13" a="1"/>
  <c r="I7" i="13" s="1"/>
  <c r="J7" i="13" a="1"/>
  <c r="J7" i="13" s="1"/>
  <c r="K7" i="13" a="1"/>
  <c r="K7" i="13"/>
  <c r="L7" i="13" a="1"/>
  <c r="L7" i="13" s="1"/>
  <c r="M7" i="13" a="1"/>
  <c r="M7" i="13"/>
  <c r="N7" i="13" a="1"/>
  <c r="N7" i="13"/>
  <c r="O7" i="13" a="1"/>
  <c r="O7" i="13" s="1"/>
  <c r="P7" i="13" a="1"/>
  <c r="P7" i="13" s="1"/>
  <c r="Q7" i="13" a="1"/>
  <c r="Q7" i="13" s="1"/>
  <c r="R7" i="13" a="1"/>
  <c r="R7" i="13" s="1"/>
  <c r="S7" i="13" a="1"/>
  <c r="S7" i="13"/>
  <c r="T7" i="13" a="1"/>
  <c r="T7" i="13" s="1"/>
  <c r="D8" i="13" a="1"/>
  <c r="D8" i="13" s="1"/>
  <c r="E8" i="13" a="1"/>
  <c r="E8" i="13"/>
  <c r="F8" i="13" a="1"/>
  <c r="F8" i="13"/>
  <c r="G8" i="13" a="1"/>
  <c r="G8" i="13" s="1"/>
  <c r="H8" i="13" a="1"/>
  <c r="H8" i="13"/>
  <c r="I8" i="13" a="1"/>
  <c r="I8" i="13" s="1"/>
  <c r="J8" i="13" a="1"/>
  <c r="J8" i="13" s="1"/>
  <c r="K8" i="13" a="1"/>
  <c r="K8" i="13" s="1"/>
  <c r="L8" i="13" a="1"/>
  <c r="L8" i="13" s="1"/>
  <c r="M8" i="13" a="1"/>
  <c r="M8" i="13" s="1"/>
  <c r="N8" i="13" a="1"/>
  <c r="N8" i="13"/>
  <c r="O8" i="13" a="1"/>
  <c r="O8" i="13" s="1"/>
  <c r="P8" i="13" a="1"/>
  <c r="P8" i="13"/>
  <c r="Q8" i="13" a="1"/>
  <c r="Q8" i="13"/>
  <c r="R8" i="13" a="1"/>
  <c r="R8" i="13" s="1"/>
  <c r="S8" i="13" a="1"/>
  <c r="S8" i="13" s="1"/>
  <c r="T8" i="13" a="1"/>
  <c r="T8" i="13"/>
  <c r="D9" i="13" a="1"/>
  <c r="D9" i="13" s="1"/>
  <c r="E9" i="13" a="1"/>
  <c r="E9" i="13"/>
  <c r="F9" i="13" a="1"/>
  <c r="F9" i="13" s="1"/>
  <c r="G9" i="13" a="1"/>
  <c r="G9" i="13" s="1"/>
  <c r="H9" i="13" a="1"/>
  <c r="H9" i="13"/>
  <c r="I9" i="13" a="1"/>
  <c r="I9" i="13"/>
  <c r="J9" i="13" a="1"/>
  <c r="J9" i="13" s="1"/>
  <c r="K9" i="13" a="1"/>
  <c r="K9" i="13"/>
  <c r="L9" i="13" a="1"/>
  <c r="L9" i="13"/>
  <c r="M9" i="13" a="1"/>
  <c r="M9" i="13" s="1"/>
  <c r="N9" i="13" a="1"/>
  <c r="N9" i="13" s="1"/>
  <c r="O9" i="13" a="1"/>
  <c r="O9" i="13" s="1"/>
  <c r="P9" i="13" a="1"/>
  <c r="P9" i="13" s="1"/>
  <c r="Q9" i="13" a="1"/>
  <c r="Q9" i="13"/>
  <c r="R9" i="13" a="1"/>
  <c r="R9" i="13" s="1"/>
  <c r="S9" i="13" a="1"/>
  <c r="S9" i="13"/>
  <c r="T9" i="13" a="1"/>
  <c r="T9" i="13"/>
  <c r="D10" i="13" a="1"/>
  <c r="D10" i="13"/>
  <c r="E10" i="13" a="1"/>
  <c r="E10" i="13" s="1"/>
  <c r="F10" i="13" a="1"/>
  <c r="F10" i="13"/>
  <c r="G10" i="13" a="1"/>
  <c r="G10" i="13" s="1"/>
  <c r="H10" i="13" a="1"/>
  <c r="H10" i="13" s="1"/>
  <c r="I10" i="13" a="1"/>
  <c r="I10" i="13" s="1"/>
  <c r="J10" i="13" a="1"/>
  <c r="J10" i="13" s="1"/>
  <c r="K10" i="13" a="1"/>
  <c r="K10" i="13"/>
  <c r="L10" i="13" a="1"/>
  <c r="L10" i="13"/>
  <c r="M10" i="13" a="1"/>
  <c r="M10" i="13" s="1"/>
  <c r="N10" i="13" a="1"/>
  <c r="N10" i="13" s="1"/>
  <c r="O10" i="13" a="1"/>
  <c r="O10" i="13"/>
  <c r="P10" i="13" a="1"/>
  <c r="P10" i="13" s="1"/>
  <c r="Q10" i="13" a="1"/>
  <c r="Q10" i="13" s="1"/>
  <c r="R10" i="13" a="1"/>
  <c r="R10" i="13"/>
  <c r="S10" i="13" a="1"/>
  <c r="S10" i="13" s="1"/>
  <c r="T10" i="13" a="1"/>
  <c r="T10" i="13" s="1"/>
  <c r="D11" i="13" a="1"/>
  <c r="D11" i="13" s="1"/>
  <c r="E11" i="13" a="1"/>
  <c r="E11" i="13" s="1"/>
  <c r="F11" i="13" a="1"/>
  <c r="F11" i="13" s="1"/>
  <c r="G11" i="13" a="1"/>
  <c r="G11" i="13"/>
  <c r="H11" i="13" a="1"/>
  <c r="H11" i="13" s="1"/>
  <c r="I11" i="13" a="1"/>
  <c r="I11" i="13"/>
  <c r="J11" i="13" a="1"/>
  <c r="J11" i="13"/>
  <c r="K11" i="13" a="1"/>
  <c r="K11" i="13" s="1"/>
  <c r="L11" i="13" a="1"/>
  <c r="L11" i="13" s="1"/>
  <c r="M11" i="13" a="1"/>
  <c r="M11" i="13" s="1"/>
  <c r="N11" i="13" a="1"/>
  <c r="N11" i="13" s="1"/>
  <c r="O11" i="13" a="1"/>
  <c r="O11" i="13" s="1"/>
  <c r="P11" i="13" a="1"/>
  <c r="P11" i="13" s="1"/>
  <c r="Q11" i="13" a="1"/>
  <c r="Q11" i="13" s="1"/>
  <c r="R11" i="13" a="1"/>
  <c r="R11" i="13"/>
  <c r="S11" i="13" a="1"/>
  <c r="S11" i="13"/>
  <c r="T11" i="13" a="1"/>
  <c r="T11" i="13" s="1"/>
  <c r="D12" i="13" a="1"/>
  <c r="D12" i="13"/>
  <c r="E12" i="13" a="1"/>
  <c r="E12" i="13" s="1"/>
  <c r="F12" i="13" a="1"/>
  <c r="F12" i="13" s="1"/>
  <c r="G12" i="13" a="1"/>
  <c r="G12" i="13" s="1"/>
  <c r="H12" i="13" a="1"/>
  <c r="H12" i="13" s="1"/>
  <c r="I12" i="13" a="1"/>
  <c r="I12" i="13" s="1"/>
  <c r="J12" i="13" a="1"/>
  <c r="J12" i="13"/>
  <c r="K12" i="13" a="1"/>
  <c r="K12" i="13" s="1"/>
  <c r="L12" i="13" a="1"/>
  <c r="L12" i="13" s="1"/>
  <c r="M12" i="13" a="1"/>
  <c r="M12" i="13"/>
  <c r="N12" i="13" a="1"/>
  <c r="N12" i="13" s="1"/>
  <c r="O12" i="13" a="1"/>
  <c r="O12" i="13" s="1"/>
  <c r="P12" i="13" a="1"/>
  <c r="P12" i="13"/>
  <c r="Q12" i="13" a="1"/>
  <c r="Q12" i="13" s="1"/>
  <c r="R12" i="13" a="1"/>
  <c r="R12" i="13" s="1"/>
  <c r="S12" i="13" a="1"/>
  <c r="S12" i="13" s="1"/>
  <c r="T12" i="13" a="1"/>
  <c r="T12" i="13" s="1"/>
  <c r="D13" i="13" a="1"/>
  <c r="D13" i="13" s="1"/>
  <c r="E13" i="13" a="1"/>
  <c r="E13" i="13"/>
  <c r="F13" i="13" a="1"/>
  <c r="F13" i="13" s="1"/>
  <c r="G13" i="13" a="1"/>
  <c r="G13" i="13"/>
  <c r="H13" i="13" a="1"/>
  <c r="H13" i="13"/>
  <c r="I13" i="13" a="1"/>
  <c r="I13" i="13" s="1"/>
  <c r="J13" i="13" a="1"/>
  <c r="J13" i="13" s="1"/>
  <c r="K13" i="13" a="1"/>
  <c r="K13" i="13" s="1"/>
  <c r="L13" i="13" a="1"/>
  <c r="L13" i="13" s="1"/>
  <c r="M13" i="13" a="1"/>
  <c r="M13" i="13" s="1"/>
  <c r="N13" i="13" a="1"/>
  <c r="N13" i="13" s="1"/>
  <c r="O13" i="13" a="1"/>
  <c r="O13" i="13" s="1"/>
  <c r="P13" i="13" a="1"/>
  <c r="P13" i="13"/>
  <c r="Q13" i="13" a="1"/>
  <c r="Q13" i="13"/>
  <c r="R13" i="13" a="1"/>
  <c r="R13" i="13" s="1"/>
  <c r="S13" i="13" a="1"/>
  <c r="S13" i="13"/>
  <c r="T13" i="13" a="1"/>
  <c r="T13" i="13" s="1"/>
  <c r="D14" i="13" a="1"/>
  <c r="D14" i="13" s="1"/>
  <c r="E14" i="13" a="1"/>
  <c r="E14" i="13" s="1"/>
  <c r="F14" i="13" a="1"/>
  <c r="F14" i="13" s="1"/>
  <c r="G14" i="13" a="1"/>
  <c r="G14" i="13" s="1"/>
  <c r="H14" i="13" a="1"/>
  <c r="H14" i="13"/>
  <c r="I14" i="13" a="1"/>
  <c r="I14" i="13" s="1"/>
  <c r="J14" i="13" a="1"/>
  <c r="J14" i="13"/>
  <c r="K14" i="13" a="1"/>
  <c r="K14" i="13"/>
  <c r="L14" i="13" a="1"/>
  <c r="L14" i="13" s="1"/>
  <c r="M14" i="13" a="1"/>
  <c r="M14" i="13" s="1"/>
  <c r="N14" i="13" a="1"/>
  <c r="N14" i="13"/>
  <c r="O14" i="13" a="1"/>
  <c r="O14" i="13" s="1"/>
  <c r="P14" i="13" a="1"/>
  <c r="P14" i="13" s="1"/>
  <c r="Q14" i="13" a="1"/>
  <c r="Q14" i="13" s="1"/>
  <c r="R14" i="13" a="1"/>
  <c r="R14" i="13" s="1"/>
  <c r="S14" i="13" a="1"/>
  <c r="S14" i="13"/>
  <c r="T14" i="13" a="1"/>
  <c r="T14" i="13"/>
  <c r="D15" i="13" a="1"/>
  <c r="D15" i="13" s="1"/>
  <c r="E15" i="13" a="1"/>
  <c r="E15" i="13"/>
  <c r="F15" i="13" a="1"/>
  <c r="F15" i="13"/>
  <c r="G15" i="13" a="1"/>
  <c r="G15" i="13" s="1"/>
  <c r="H15" i="13" a="1"/>
  <c r="H15" i="13" s="1"/>
  <c r="I15" i="13" a="1"/>
  <c r="I15" i="13" s="1"/>
  <c r="J15" i="13" a="1"/>
  <c r="J15" i="13" s="1"/>
  <c r="K15" i="13" a="1"/>
  <c r="K15" i="13"/>
  <c r="L15" i="13" a="1"/>
  <c r="L15" i="13" s="1"/>
  <c r="M15" i="13" a="1"/>
  <c r="M15" i="13" s="1"/>
  <c r="N15" i="13" a="1"/>
  <c r="N15" i="13"/>
  <c r="O15" i="13" a="1"/>
  <c r="O15" i="13"/>
  <c r="P15" i="13" a="1"/>
  <c r="P15" i="13" s="1"/>
  <c r="Q15" i="13" a="1"/>
  <c r="Q15" i="13"/>
  <c r="R15" i="13" a="1"/>
  <c r="R15" i="13" s="1"/>
  <c r="S15" i="13" a="1"/>
  <c r="S15" i="13" s="1"/>
  <c r="T15" i="13" a="1"/>
  <c r="T15" i="13" s="1"/>
  <c r="D16" i="13" a="1"/>
  <c r="D16" i="13" s="1"/>
  <c r="E16" i="13" a="1"/>
  <c r="E16" i="13"/>
  <c r="F16" i="13" a="1"/>
  <c r="F16" i="13"/>
  <c r="G16" i="13" a="1"/>
  <c r="G16" i="13" s="1"/>
  <c r="H16" i="13" a="1"/>
  <c r="H16" i="13" s="1"/>
  <c r="I16" i="13" a="1"/>
  <c r="I16" i="13"/>
  <c r="J16" i="13" a="1"/>
  <c r="J16" i="13" s="1"/>
  <c r="K16" i="13" a="1"/>
  <c r="K16" i="13" s="1"/>
  <c r="L16" i="13" a="1"/>
  <c r="L16" i="13"/>
  <c r="M16" i="13" a="1"/>
  <c r="M16" i="13" s="1"/>
  <c r="N16" i="13" a="1"/>
  <c r="N16" i="13"/>
  <c r="O16" i="13" a="1"/>
  <c r="O16" i="13" s="1"/>
  <c r="P16" i="13" a="1"/>
  <c r="P16" i="13" s="1"/>
  <c r="Q16" i="13" a="1"/>
  <c r="Q16" i="13" s="1"/>
  <c r="R16" i="13" a="1"/>
  <c r="R16" i="13"/>
  <c r="S16" i="13" a="1"/>
  <c r="S16" i="13" s="1"/>
  <c r="T16" i="13" a="1"/>
  <c r="T16" i="13"/>
  <c r="D17" i="13" a="1"/>
  <c r="D17" i="13"/>
  <c r="E17" i="13" a="1"/>
  <c r="E17" i="13" s="1"/>
  <c r="F17" i="13" a="1"/>
  <c r="F17" i="13" s="1"/>
  <c r="G17" i="13" a="1"/>
  <c r="G17" i="13" s="1"/>
  <c r="H17" i="13" a="1"/>
  <c r="H17" i="13" s="1"/>
  <c r="I17" i="13" a="1"/>
  <c r="I17" i="13" s="1"/>
  <c r="J17" i="13" a="1"/>
  <c r="J17" i="13" s="1"/>
  <c r="K17" i="13" a="1"/>
  <c r="K17" i="13"/>
  <c r="L17" i="13" a="1"/>
  <c r="L17" i="13"/>
  <c r="M17" i="13" a="1"/>
  <c r="M17" i="13"/>
  <c r="N17" i="13" a="1"/>
  <c r="N17" i="13" s="1"/>
  <c r="O17" i="13" a="1"/>
  <c r="O17" i="13"/>
  <c r="P17" i="13" a="1"/>
  <c r="P17" i="13" s="1"/>
  <c r="Q17" i="13" a="1"/>
  <c r="Q17" i="13" s="1"/>
  <c r="R17" i="13" a="1"/>
  <c r="R17" i="13" s="1"/>
  <c r="S17" i="13" a="1"/>
  <c r="S17" i="13" s="1"/>
  <c r="T17" i="13" a="1"/>
  <c r="T17" i="13"/>
  <c r="D18" i="13" a="1"/>
  <c r="D18" i="13"/>
  <c r="E18" i="13" a="1"/>
  <c r="E18" i="13" s="1"/>
  <c r="F18" i="13" a="1"/>
  <c r="F18" i="13" s="1"/>
  <c r="G18" i="13" a="1"/>
  <c r="G18" i="13"/>
  <c r="H18" i="13" a="1"/>
  <c r="H18" i="13" s="1"/>
  <c r="I18" i="13" a="1"/>
  <c r="I18" i="13" s="1"/>
  <c r="J18" i="13" a="1"/>
  <c r="J18" i="13"/>
  <c r="K18" i="13" a="1"/>
  <c r="K18" i="13" s="1"/>
  <c r="L18" i="13" a="1"/>
  <c r="L18" i="13" s="1"/>
  <c r="M18" i="13" a="1"/>
  <c r="M18" i="13" s="1"/>
  <c r="N18" i="13" a="1"/>
  <c r="N18" i="13" s="1"/>
  <c r="O18" i="13" a="1"/>
  <c r="O18" i="13" s="1"/>
  <c r="P18" i="13" a="1"/>
  <c r="P18" i="13"/>
  <c r="Q18" i="13" a="1"/>
  <c r="Q18" i="13" s="1"/>
  <c r="R18" i="13" a="1"/>
  <c r="R18" i="13"/>
  <c r="S18" i="13" a="1"/>
  <c r="S18" i="13"/>
  <c r="T18" i="13" a="1"/>
  <c r="T18" i="13" s="1"/>
  <c r="D19" i="13" a="1"/>
  <c r="D19" i="13" s="1"/>
  <c r="E19" i="13" a="1"/>
  <c r="E19" i="13" s="1"/>
  <c r="F19" i="13" a="1"/>
  <c r="F19" i="13" s="1"/>
  <c r="G19" i="13" a="1"/>
  <c r="G19" i="13" s="1"/>
  <c r="H19" i="13" a="1"/>
  <c r="H19" i="13" s="1"/>
  <c r="I19" i="13" a="1"/>
  <c r="I19" i="13" s="1"/>
  <c r="J19" i="13" a="1"/>
  <c r="J19" i="13"/>
  <c r="K19" i="13" a="1"/>
  <c r="K19" i="13"/>
  <c r="L19" i="13" a="1"/>
  <c r="L19" i="13" s="1"/>
  <c r="M19" i="13" a="1"/>
  <c r="M19" i="13"/>
  <c r="N19" i="13" a="1"/>
  <c r="N19" i="13" s="1"/>
  <c r="O19" i="13" a="1"/>
  <c r="O19" i="13" s="1"/>
  <c r="P19" i="13" a="1"/>
  <c r="P19" i="13" s="1"/>
  <c r="Q19" i="13" a="1"/>
  <c r="Q19" i="13" s="1"/>
  <c r="R19" i="13" a="1"/>
  <c r="R19" i="13" s="1"/>
  <c r="S19" i="13" a="1"/>
  <c r="S19" i="13"/>
  <c r="T19" i="13" a="1"/>
  <c r="T19" i="13" s="1"/>
  <c r="D20" i="13" a="1"/>
  <c r="D20" i="13" s="1"/>
  <c r="E20" i="13" a="1"/>
  <c r="E20" i="13"/>
  <c r="F20" i="13" a="1"/>
  <c r="F20" i="13" s="1"/>
  <c r="G20" i="13" a="1"/>
  <c r="G20" i="13" s="1"/>
  <c r="H20" i="13" a="1"/>
  <c r="H20" i="13"/>
  <c r="I20" i="13" a="1"/>
  <c r="I20" i="13" s="1"/>
  <c r="J20" i="13" a="1"/>
  <c r="J20" i="13" s="1"/>
  <c r="K20" i="13" a="1"/>
  <c r="K20" i="13" s="1"/>
  <c r="L20" i="13" a="1"/>
  <c r="L20" i="13" s="1"/>
  <c r="M20" i="13" a="1"/>
  <c r="M20" i="13" s="1"/>
  <c r="N20" i="13" a="1"/>
  <c r="N20" i="13"/>
  <c r="O20" i="13" a="1"/>
  <c r="O20" i="13" s="1"/>
  <c r="P20" i="13" a="1"/>
  <c r="P20" i="13"/>
  <c r="Q20" i="13" a="1"/>
  <c r="Q20" i="13"/>
  <c r="R20" i="13" a="1"/>
  <c r="R20" i="13" s="1"/>
  <c r="S20" i="13" a="1"/>
  <c r="S20" i="13" s="1"/>
  <c r="T20" i="13" a="1"/>
  <c r="T20" i="13" s="1"/>
  <c r="D21" i="13" a="1"/>
  <c r="D21" i="13" s="1"/>
  <c r="E21" i="13" a="1"/>
  <c r="E21" i="13"/>
  <c r="F21" i="13" a="1"/>
  <c r="F21" i="13" s="1"/>
  <c r="G21" i="13" a="1"/>
  <c r="G21" i="13" s="1"/>
  <c r="H21" i="13" a="1"/>
  <c r="H21" i="13"/>
  <c r="I21" i="13" a="1"/>
  <c r="I21" i="13"/>
  <c r="J21" i="13" a="1"/>
  <c r="J21" i="13" s="1"/>
  <c r="K21" i="13" a="1"/>
  <c r="K21" i="13"/>
  <c r="L21" i="13" a="1"/>
  <c r="L21" i="13" s="1"/>
  <c r="M21" i="13" a="1"/>
  <c r="M21" i="13" s="1"/>
  <c r="N21" i="13" a="1"/>
  <c r="N21" i="13" s="1"/>
  <c r="O21" i="13" a="1"/>
  <c r="O21" i="13" s="1"/>
  <c r="P21" i="13" a="1"/>
  <c r="P21" i="13" s="1"/>
  <c r="Q21" i="13" a="1"/>
  <c r="Q21" i="13"/>
  <c r="R21" i="13" a="1"/>
  <c r="R21" i="13" s="1"/>
  <c r="S21" i="13" a="1"/>
  <c r="S21" i="13"/>
  <c r="T21" i="13" a="1"/>
  <c r="T21" i="13"/>
  <c r="D22" i="13" a="1"/>
  <c r="D22" i="13" s="1"/>
  <c r="E22" i="13" a="1"/>
  <c r="E22" i="13" s="1"/>
  <c r="F22" i="13" a="1"/>
  <c r="F22" i="13"/>
  <c r="G22" i="13" a="1"/>
  <c r="G22" i="13" s="1"/>
  <c r="H22" i="13" a="1"/>
  <c r="H22" i="13"/>
  <c r="I22" i="13" a="1"/>
  <c r="I22" i="13" s="1"/>
  <c r="J22" i="13" a="1"/>
  <c r="J22" i="13" s="1"/>
  <c r="K22" i="13" a="1"/>
  <c r="K22" i="13"/>
  <c r="L22" i="13" a="1"/>
  <c r="L22" i="13"/>
  <c r="M22" i="13" a="1"/>
  <c r="M22" i="13" s="1"/>
  <c r="N22" i="13" a="1"/>
  <c r="N22" i="13"/>
  <c r="O22" i="13" a="1"/>
  <c r="O22" i="13"/>
  <c r="P22" i="13" a="1"/>
  <c r="P22" i="13" s="1"/>
  <c r="Q22" i="13" a="1"/>
  <c r="Q22" i="13" s="1"/>
  <c r="R22" i="13" a="1"/>
  <c r="R22" i="13" s="1"/>
  <c r="S22" i="13" a="1"/>
  <c r="S22" i="13" s="1"/>
  <c r="T22" i="13" a="1"/>
  <c r="T22" i="13"/>
  <c r="D23" i="13" a="1"/>
  <c r="D23" i="13"/>
  <c r="E23" i="13" a="1"/>
  <c r="E23" i="13"/>
  <c r="F23" i="13" a="1"/>
  <c r="F23" i="13" s="1"/>
  <c r="G23" i="13" a="1"/>
  <c r="G23" i="13" s="1"/>
  <c r="H23" i="13" a="1"/>
  <c r="H23" i="13"/>
  <c r="I23" i="13" a="1"/>
  <c r="I23" i="13" s="1"/>
  <c r="J23" i="13" a="1"/>
  <c r="J23" i="13" s="1"/>
  <c r="K23" i="13" a="1"/>
  <c r="K23" i="13"/>
  <c r="L23" i="13" a="1"/>
  <c r="L23" i="13"/>
  <c r="M23" i="13" a="1"/>
  <c r="M23" i="13" s="1"/>
  <c r="N23" i="13" a="1"/>
  <c r="N23" i="13" s="1"/>
  <c r="O23" i="13" a="1"/>
  <c r="O23" i="13" s="1"/>
  <c r="P23" i="13" a="1"/>
  <c r="P23" i="13" s="1"/>
  <c r="Q23" i="13" a="1"/>
  <c r="Q23" i="13" s="1"/>
  <c r="R23" i="13" a="1"/>
  <c r="R23" i="13" s="1"/>
  <c r="S23" i="13" a="1"/>
  <c r="S23" i="13"/>
  <c r="T23" i="13" a="1"/>
  <c r="T23" i="13"/>
  <c r="D24" i="13" a="1"/>
  <c r="D24" i="13"/>
  <c r="E24" i="13" a="1"/>
  <c r="E24" i="13" s="1"/>
  <c r="F24" i="13" a="1"/>
  <c r="F24" i="13" s="1"/>
  <c r="G24" i="13" a="1"/>
  <c r="G24" i="13" s="1"/>
  <c r="H24" i="13" a="1"/>
  <c r="H24" i="13" s="1"/>
  <c r="I24" i="13" a="1"/>
  <c r="I24" i="13" s="1"/>
  <c r="J24" i="13" a="1"/>
  <c r="J24" i="13" s="1"/>
  <c r="K24" i="13" a="1"/>
  <c r="K24" i="13"/>
  <c r="L24" i="13" a="1"/>
  <c r="L24" i="13"/>
  <c r="M24" i="13" a="1"/>
  <c r="M24" i="13" s="1"/>
  <c r="N24" i="13" a="1"/>
  <c r="N24" i="13" s="1"/>
  <c r="O24" i="13" a="1"/>
  <c r="O24" i="13" s="1"/>
  <c r="P24" i="13" a="1"/>
  <c r="P24" i="13" s="1"/>
  <c r="Q24" i="13" a="1"/>
  <c r="Q24" i="13" s="1"/>
  <c r="R24" i="13" a="1"/>
  <c r="R24" i="13"/>
  <c r="S24" i="13" a="1"/>
  <c r="S24" i="13" s="1"/>
  <c r="T24" i="13" a="1"/>
  <c r="T24" i="13"/>
  <c r="D25" i="13" a="1"/>
  <c r="D25" i="13" s="1"/>
  <c r="E25" i="13" a="1"/>
  <c r="E25" i="13" s="1"/>
  <c r="F25" i="13" a="1"/>
  <c r="F25" i="13" s="1"/>
  <c r="G25" i="13" a="1"/>
  <c r="G25" i="13" s="1"/>
  <c r="H25" i="13" a="1"/>
  <c r="H25" i="13" s="1"/>
  <c r="I25" i="13" a="1"/>
  <c r="I25" i="13"/>
  <c r="J25" i="13" a="1"/>
  <c r="J25" i="13"/>
  <c r="K25" i="13" a="1"/>
  <c r="K25" i="13" s="1"/>
  <c r="L25" i="13" a="1"/>
  <c r="L25" i="13" s="1"/>
  <c r="M25" i="13" a="1"/>
  <c r="M25" i="13" s="1"/>
  <c r="N25" i="13" a="1"/>
  <c r="N25" i="13" s="1"/>
  <c r="O25" i="13" a="1"/>
  <c r="O25" i="13" s="1"/>
  <c r="P25" i="13" a="1"/>
  <c r="P25" i="13" s="1"/>
  <c r="Q25" i="13" a="1"/>
  <c r="Q25" i="13"/>
  <c r="R25" i="13" a="1"/>
  <c r="R25" i="13"/>
  <c r="S25" i="13" a="1"/>
  <c r="S25" i="13"/>
  <c r="T25" i="13" a="1"/>
  <c r="T25" i="13" s="1"/>
  <c r="D26" i="13" a="1"/>
  <c r="D26" i="13" s="1"/>
  <c r="E26" i="13" a="1"/>
  <c r="E26" i="13" s="1"/>
  <c r="F26" i="13" a="1"/>
  <c r="F26" i="13" s="1"/>
  <c r="G26" i="13" a="1"/>
  <c r="G26" i="13" s="1"/>
  <c r="H26" i="13" a="1"/>
  <c r="H26" i="13" s="1"/>
  <c r="I26" i="13" a="1"/>
  <c r="I26" i="13"/>
  <c r="J26" i="13" a="1"/>
  <c r="J26" i="13"/>
  <c r="K26" i="13" a="1"/>
  <c r="K26" i="13" s="1"/>
  <c r="L26" i="13" a="1"/>
  <c r="L26" i="13" s="1"/>
  <c r="M26" i="13" a="1"/>
  <c r="M26" i="13" s="1"/>
  <c r="N26" i="13" a="1"/>
  <c r="N26" i="13" s="1"/>
  <c r="O26" i="13" a="1"/>
  <c r="O26" i="13" s="1"/>
  <c r="P26" i="13" a="1"/>
  <c r="P26" i="13"/>
  <c r="Q26" i="13" a="1"/>
  <c r="Q26" i="13" s="1"/>
  <c r="R26" i="13" a="1"/>
  <c r="R26" i="13"/>
  <c r="S26" i="13" a="1"/>
  <c r="S26" i="13" s="1"/>
  <c r="T26" i="13" a="1"/>
  <c r="T26" i="13" s="1"/>
  <c r="D27" i="13" a="1"/>
  <c r="D27" i="13" s="1"/>
  <c r="E27" i="13" a="1"/>
  <c r="E27" i="13" s="1"/>
  <c r="F27" i="13" a="1"/>
  <c r="F27" i="13" s="1"/>
  <c r="G27" i="13" a="1"/>
  <c r="G27" i="13"/>
  <c r="H27" i="13" a="1"/>
  <c r="H27" i="13"/>
  <c r="I27" i="13" a="1"/>
  <c r="I27" i="13" s="1"/>
  <c r="J27" i="13" a="1"/>
  <c r="J27" i="13" s="1"/>
  <c r="K27" i="13" a="1"/>
  <c r="K27" i="13" s="1"/>
  <c r="L27" i="13" a="1"/>
  <c r="L27" i="13" s="1"/>
  <c r="M27" i="13" a="1"/>
  <c r="M27" i="13" s="1"/>
  <c r="N27" i="13" a="1"/>
  <c r="N27" i="13" s="1"/>
  <c r="O27" i="13" a="1"/>
  <c r="O27" i="13"/>
  <c r="P27" i="13" a="1"/>
  <c r="P27" i="13"/>
  <c r="Q27" i="13" a="1"/>
  <c r="Q27" i="13"/>
  <c r="R27" i="13" a="1"/>
  <c r="R27" i="13" s="1"/>
  <c r="S27" i="13" a="1"/>
  <c r="S27" i="13" s="1"/>
  <c r="T27" i="13" a="1"/>
  <c r="T27" i="13" s="1"/>
  <c r="D28" i="13" a="1"/>
  <c r="D28" i="13" s="1"/>
  <c r="E28" i="13" a="1"/>
  <c r="E28" i="13" s="1"/>
  <c r="F28" i="13" a="1"/>
  <c r="F28" i="13" s="1"/>
  <c r="G28" i="13" a="1"/>
  <c r="G28" i="13"/>
  <c r="H28" i="13" a="1"/>
  <c r="H28" i="13"/>
  <c r="I28" i="13" a="1"/>
  <c r="I28" i="13" s="1"/>
  <c r="J28" i="13" a="1"/>
  <c r="J28" i="13" s="1"/>
  <c r="K28" i="13" a="1"/>
  <c r="K28" i="13" s="1"/>
  <c r="L28" i="13" a="1"/>
  <c r="L28" i="13" s="1"/>
  <c r="M28" i="13" a="1"/>
  <c r="M28" i="13" s="1"/>
  <c r="N28" i="13" a="1"/>
  <c r="N28" i="13"/>
  <c r="O28" i="13" a="1"/>
  <c r="O28" i="13" s="1"/>
  <c r="P28" i="13" a="1"/>
  <c r="P28" i="13"/>
  <c r="Q28" i="13" a="1"/>
  <c r="Q28" i="13" s="1"/>
  <c r="R28" i="13" a="1"/>
  <c r="R28" i="13" s="1"/>
  <c r="S28" i="13" a="1"/>
  <c r="S28" i="13" s="1"/>
  <c r="T28" i="13" a="1"/>
  <c r="T28" i="13" s="1"/>
  <c r="D29" i="13" a="1"/>
  <c r="D29" i="13" s="1"/>
  <c r="E29" i="13" a="1"/>
  <c r="E29" i="13"/>
  <c r="F29" i="13" a="1"/>
  <c r="F29" i="13"/>
  <c r="G29" i="13" a="1"/>
  <c r="G29" i="13" s="1"/>
  <c r="H29" i="13" a="1"/>
  <c r="H29" i="13" s="1"/>
  <c r="I29" i="13" a="1"/>
  <c r="I29" i="13" s="1"/>
  <c r="J29" i="13" a="1"/>
  <c r="J29" i="13" s="1"/>
  <c r="K29" i="13" a="1"/>
  <c r="K29" i="13" s="1"/>
  <c r="L29" i="13" a="1"/>
  <c r="L29" i="13" s="1"/>
  <c r="M29" i="13" a="1"/>
  <c r="M29" i="13"/>
  <c r="N29" i="13" a="1"/>
  <c r="N29" i="13"/>
  <c r="O29" i="13" a="1"/>
  <c r="O29" i="13"/>
  <c r="P29" i="13" a="1"/>
  <c r="P29" i="13" s="1"/>
  <c r="Q29" i="13" a="1"/>
  <c r="Q29" i="13" s="1"/>
  <c r="R29" i="13" a="1"/>
  <c r="R29" i="13" s="1"/>
  <c r="S29" i="13" a="1"/>
  <c r="S29" i="13" s="1"/>
  <c r="T29" i="13" a="1"/>
  <c r="T29" i="13" s="1"/>
  <c r="D30" i="13" a="1"/>
  <c r="D30" i="13" s="1"/>
  <c r="E30" i="13" a="1"/>
  <c r="E30" i="13"/>
  <c r="F30" i="13" a="1"/>
  <c r="F30" i="13"/>
  <c r="G30" i="13" a="1"/>
  <c r="G30" i="13" s="1"/>
  <c r="H30" i="13" a="1"/>
  <c r="H30" i="13" s="1"/>
  <c r="I30" i="13" a="1"/>
  <c r="I30" i="13" s="1"/>
  <c r="J30" i="13" a="1"/>
  <c r="J30" i="13" s="1"/>
  <c r="K30" i="13" a="1"/>
  <c r="K30" i="13" s="1"/>
  <c r="L30" i="13" a="1"/>
  <c r="L30" i="13"/>
  <c r="M30" i="13" a="1"/>
  <c r="M30" i="13" s="1"/>
  <c r="N30" i="13" a="1"/>
  <c r="N30" i="13"/>
  <c r="O30" i="13" a="1"/>
  <c r="O30" i="13" s="1"/>
  <c r="P30" i="13" a="1"/>
  <c r="P30" i="13" s="1"/>
  <c r="Q30" i="13" a="1"/>
  <c r="Q30" i="13" s="1"/>
  <c r="R30" i="13" a="1"/>
  <c r="R30" i="13" s="1"/>
  <c r="S30" i="13" a="1"/>
  <c r="S30" i="13" s="1"/>
  <c r="T30" i="13" a="1"/>
  <c r="T30" i="13"/>
  <c r="D31" i="13" a="1"/>
  <c r="D31" i="13"/>
  <c r="E31" i="13" a="1"/>
  <c r="E31" i="13" s="1"/>
  <c r="F31" i="13" a="1"/>
  <c r="F31" i="13" s="1"/>
  <c r="G31" i="13" a="1"/>
  <c r="G31" i="13" s="1"/>
  <c r="H31" i="13" a="1"/>
  <c r="H31" i="13" s="1"/>
  <c r="I31" i="13" a="1"/>
  <c r="I31" i="13" s="1"/>
  <c r="J31" i="13" a="1"/>
  <c r="J31" i="13" s="1"/>
  <c r="K31" i="13" a="1"/>
  <c r="K31" i="13"/>
  <c r="L31" i="13" a="1"/>
  <c r="L31" i="13"/>
  <c r="M31" i="13" a="1"/>
  <c r="M31" i="13"/>
  <c r="N31" i="13" a="1"/>
  <c r="N31" i="13" s="1"/>
  <c r="O31" i="13" a="1"/>
  <c r="O31" i="13" s="1"/>
  <c r="P31" i="13" a="1"/>
  <c r="P31" i="13" s="1"/>
  <c r="Q31" i="13" a="1"/>
  <c r="Q31" i="13" s="1"/>
  <c r="R31" i="13" a="1"/>
  <c r="R31" i="13" s="1"/>
  <c r="S31" i="13" a="1"/>
  <c r="S31" i="13" s="1"/>
  <c r="T31" i="13" a="1"/>
  <c r="T31" i="13"/>
  <c r="D32" i="13" a="1"/>
  <c r="D32" i="13"/>
  <c r="E32" i="13" a="1"/>
  <c r="E32" i="13" s="1"/>
  <c r="F32" i="13" a="1"/>
  <c r="F32" i="13" s="1"/>
  <c r="G32" i="13" a="1"/>
  <c r="G32" i="13" s="1"/>
  <c r="H32" i="13" a="1"/>
  <c r="H32" i="13" s="1"/>
  <c r="I32" i="13" a="1"/>
  <c r="I32" i="13" s="1"/>
  <c r="J32" i="13" a="1"/>
  <c r="J32" i="13"/>
  <c r="K32" i="13" a="1"/>
  <c r="K32" i="13" s="1"/>
  <c r="L32" i="13" a="1"/>
  <c r="L32" i="13"/>
  <c r="M32" i="13" a="1"/>
  <c r="M32" i="13" s="1"/>
  <c r="N32" i="13" a="1"/>
  <c r="N32" i="13" s="1"/>
  <c r="O32" i="13" a="1"/>
  <c r="O32" i="13" s="1"/>
  <c r="P32" i="13" a="1"/>
  <c r="P32" i="13" s="1"/>
  <c r="Q32" i="13" a="1"/>
  <c r="Q32" i="13" s="1"/>
  <c r="R32" i="13" a="1"/>
  <c r="R32" i="13"/>
  <c r="S32" i="13" a="1"/>
  <c r="S32" i="13"/>
  <c r="T32" i="13" a="1"/>
  <c r="T32" i="13" s="1"/>
  <c r="D33" i="13" a="1"/>
  <c r="D33" i="13" s="1"/>
  <c r="E33" i="13" a="1"/>
  <c r="E33" i="13" s="1"/>
  <c r="F33" i="13" a="1"/>
  <c r="F33" i="13" s="1"/>
  <c r="G33" i="13" a="1"/>
  <c r="G33" i="13" s="1"/>
  <c r="H33" i="13" a="1"/>
  <c r="H33" i="13" s="1"/>
  <c r="I33" i="13" a="1"/>
  <c r="I33" i="13"/>
  <c r="J33" i="13" a="1"/>
  <c r="J33" i="13"/>
  <c r="K33" i="13" a="1"/>
  <c r="K33" i="13"/>
  <c r="L33" i="13" a="1"/>
  <c r="L33" i="13" s="1"/>
  <c r="M33" i="13" a="1"/>
  <c r="M33" i="13" s="1"/>
  <c r="N33" i="13" a="1"/>
  <c r="N33" i="13" s="1"/>
  <c r="O33" i="13" a="1"/>
  <c r="O33" i="13" s="1"/>
  <c r="P33" i="13" a="1"/>
  <c r="P33" i="13" s="1"/>
  <c r="Q33" i="13" a="1"/>
  <c r="Q33" i="13" s="1"/>
  <c r="R33" i="13" a="1"/>
  <c r="R33" i="13"/>
  <c r="S33" i="13" a="1"/>
  <c r="S33" i="13"/>
  <c r="T33" i="13" a="1"/>
  <c r="T33" i="13" s="1"/>
  <c r="D34" i="13" a="1"/>
  <c r="D34" i="13" s="1"/>
  <c r="E34" i="13" a="1"/>
  <c r="E34" i="13" s="1"/>
  <c r="F34" i="13" a="1"/>
  <c r="F34" i="13" s="1"/>
  <c r="G34" i="13" a="1"/>
  <c r="G34" i="13" s="1"/>
  <c r="H34" i="13" a="1"/>
  <c r="H34" i="13"/>
  <c r="I34" i="13" a="1"/>
  <c r="I34" i="13" s="1"/>
  <c r="J34" i="13" a="1"/>
  <c r="J34" i="13"/>
  <c r="K34" i="13" a="1"/>
  <c r="K34" i="13" s="1"/>
  <c r="L34" i="13" a="1"/>
  <c r="L34" i="13" s="1"/>
  <c r="M34" i="13" a="1"/>
  <c r="M34" i="13" s="1"/>
  <c r="N34" i="13" a="1"/>
  <c r="N34" i="13" s="1"/>
  <c r="O34" i="13" a="1"/>
  <c r="O34" i="13" s="1"/>
  <c r="P34" i="13" a="1"/>
  <c r="P34" i="13"/>
  <c r="Q34" i="13" a="1"/>
  <c r="Q34" i="13"/>
  <c r="R34" i="13" a="1"/>
  <c r="R34" i="13"/>
  <c r="S34" i="13" a="1"/>
  <c r="S34" i="13" s="1"/>
  <c r="T34" i="13" a="1"/>
  <c r="T34" i="13" s="1"/>
  <c r="D35" i="13" a="1"/>
  <c r="D35" i="13"/>
  <c r="E35" i="13" a="1"/>
  <c r="E35" i="13" s="1"/>
  <c r="F35" i="13" a="1"/>
  <c r="F35" i="13" s="1"/>
  <c r="G35" i="13" a="1"/>
  <c r="G35" i="13"/>
  <c r="H35" i="13" a="1"/>
  <c r="H35" i="13"/>
  <c r="I35" i="13" a="1"/>
  <c r="I35" i="13" s="1"/>
  <c r="J35" i="13" a="1"/>
  <c r="J35" i="13" s="1"/>
  <c r="K35" i="13" a="1"/>
  <c r="K35" i="13" s="1"/>
  <c r="L35" i="13" a="1"/>
  <c r="L35" i="13" s="1"/>
  <c r="M35" i="13" a="1"/>
  <c r="M35" i="13"/>
  <c r="N35" i="13" a="1"/>
  <c r="N35" i="13"/>
  <c r="O35" i="13" a="1"/>
  <c r="O35" i="13" s="1"/>
  <c r="P35" i="13" a="1"/>
  <c r="P35" i="13" s="1"/>
  <c r="Q35" i="13" a="1"/>
  <c r="Q35" i="13" s="1"/>
  <c r="R35" i="13" a="1"/>
  <c r="R35" i="13"/>
  <c r="S35" i="13" a="1"/>
  <c r="S35" i="13" s="1"/>
  <c r="T35" i="13" a="1"/>
  <c r="T35" i="13" s="1"/>
  <c r="D36" i="13" a="1"/>
  <c r="D36" i="13" s="1"/>
  <c r="E36" i="13" a="1"/>
  <c r="E36" i="13" s="1"/>
  <c r="F36" i="13" a="1"/>
  <c r="F36" i="13" s="1"/>
  <c r="G36" i="13" a="1"/>
  <c r="G36" i="13" s="1"/>
  <c r="H36" i="13" a="1"/>
  <c r="H36" i="13"/>
  <c r="I36" i="13" a="1"/>
  <c r="I36" i="13" s="1"/>
  <c r="J36" i="13" a="1"/>
  <c r="J36" i="13" s="1"/>
  <c r="K36" i="13" a="1"/>
  <c r="K36" i="13" s="1"/>
  <c r="L36" i="13" a="1"/>
  <c r="L36" i="13"/>
  <c r="M36" i="13" a="1"/>
  <c r="M36" i="13"/>
  <c r="N36" i="13" a="1"/>
  <c r="N36" i="13" s="1"/>
  <c r="O36" i="13" a="1"/>
  <c r="O36" i="13" s="1"/>
  <c r="P36" i="13" a="1"/>
  <c r="P36" i="13" s="1"/>
  <c r="Q36" i="13" a="1"/>
  <c r="Q36" i="13"/>
  <c r="R36" i="13" a="1"/>
  <c r="R36" i="13" s="1"/>
  <c r="S36" i="13" a="1"/>
  <c r="S36" i="13" s="1"/>
  <c r="T36" i="13" a="1"/>
  <c r="T36" i="13" s="1"/>
  <c r="D37" i="13" a="1"/>
  <c r="D37" i="13" s="1"/>
  <c r="E37" i="13" a="1"/>
  <c r="E37" i="13" s="1"/>
  <c r="F37" i="13" a="1"/>
  <c r="F37" i="13" s="1"/>
  <c r="G37" i="13" a="1"/>
  <c r="G37" i="13"/>
  <c r="H37" i="13" a="1"/>
  <c r="H37" i="13" s="1"/>
  <c r="I37" i="13" a="1"/>
  <c r="I37" i="13" s="1"/>
  <c r="J37" i="13" a="1"/>
  <c r="J37" i="13" s="1"/>
  <c r="K37" i="13" a="1"/>
  <c r="K37" i="13"/>
  <c r="L37" i="13" a="1"/>
  <c r="L37" i="13"/>
  <c r="M37" i="13" a="1"/>
  <c r="M37" i="13" s="1"/>
  <c r="N37" i="13" a="1"/>
  <c r="N37" i="13" s="1"/>
  <c r="O37" i="13" a="1"/>
  <c r="O37" i="13" s="1"/>
  <c r="P37" i="13" a="1"/>
  <c r="P37" i="13"/>
  <c r="Q37" i="13" a="1"/>
  <c r="Q37" i="13" s="1"/>
  <c r="R37" i="13" a="1"/>
  <c r="R37" i="13" s="1"/>
  <c r="S37" i="13" a="1"/>
  <c r="S37" i="13" s="1"/>
  <c r="T37" i="13" a="1"/>
  <c r="T37" i="13" s="1"/>
  <c r="D38" i="13" a="1"/>
  <c r="D38" i="13" s="1"/>
  <c r="E38" i="13" a="1"/>
  <c r="E38" i="13" s="1"/>
  <c r="F38" i="13" a="1"/>
  <c r="F38" i="13"/>
  <c r="G38" i="13" a="1"/>
  <c r="G38" i="13" s="1"/>
  <c r="H38" i="13" a="1"/>
  <c r="H38" i="13" s="1"/>
  <c r="I38" i="13" a="1"/>
  <c r="I38" i="13" s="1"/>
  <c r="J38" i="13" a="1"/>
  <c r="J38" i="13" s="1"/>
  <c r="K38" i="13" a="1"/>
  <c r="K38" i="13"/>
  <c r="L38" i="13" a="1"/>
  <c r="L38" i="13" s="1"/>
  <c r="M38" i="13" a="1"/>
  <c r="M38" i="13" s="1"/>
  <c r="N38" i="13" a="1"/>
  <c r="N38" i="13" s="1"/>
  <c r="O38" i="13" a="1"/>
  <c r="O38" i="13" s="1"/>
  <c r="P38" i="13" a="1"/>
  <c r="P38" i="13" s="1"/>
  <c r="Q38" i="13" a="1"/>
  <c r="Q38" i="13" s="1"/>
  <c r="R38" i="13" a="1"/>
  <c r="R38" i="13" s="1"/>
  <c r="S38" i="13" a="1"/>
  <c r="S38" i="13" s="1"/>
  <c r="T38" i="13" a="1"/>
  <c r="T38" i="13" s="1"/>
  <c r="D39" i="13" a="1"/>
  <c r="D39" i="13" s="1"/>
  <c r="E39" i="13" a="1"/>
  <c r="E39" i="13"/>
  <c r="F39" i="13" a="1"/>
  <c r="F39" i="13" s="1"/>
  <c r="G39" i="13" a="1"/>
  <c r="G39" i="13" s="1"/>
  <c r="H39" i="13" a="1"/>
  <c r="H39" i="13" s="1"/>
  <c r="I39" i="13" a="1"/>
  <c r="I39" i="13" s="1"/>
  <c r="J39" i="13" a="1"/>
  <c r="J39" i="13"/>
  <c r="K39" i="13" a="1"/>
  <c r="K39" i="13" s="1"/>
  <c r="L39" i="13" a="1"/>
  <c r="L39" i="13" s="1"/>
  <c r="M39" i="13" a="1"/>
  <c r="M39" i="13" s="1"/>
  <c r="N39" i="13" a="1"/>
  <c r="N39" i="13" s="1"/>
  <c r="O39" i="13" a="1"/>
  <c r="O39" i="13" s="1"/>
  <c r="P39" i="13" a="1"/>
  <c r="P39" i="13" s="1"/>
  <c r="Q39" i="13" a="1"/>
  <c r="Q39" i="13" s="1"/>
  <c r="R39" i="13" a="1"/>
  <c r="R39" i="13" s="1"/>
  <c r="S39" i="13" a="1"/>
  <c r="S39" i="13" s="1"/>
  <c r="T39" i="13" a="1"/>
  <c r="T39" i="13" s="1"/>
  <c r="D40" i="13" a="1"/>
  <c r="D40" i="13"/>
  <c r="E40" i="13" a="1"/>
  <c r="E40" i="13" s="1"/>
  <c r="F40" i="13" a="1"/>
  <c r="F40" i="13" s="1"/>
  <c r="G40" i="13" a="1"/>
  <c r="G40" i="13" s="1"/>
  <c r="H40" i="13" a="1"/>
  <c r="H40" i="13" s="1"/>
  <c r="I40" i="13" a="1"/>
  <c r="I40" i="13"/>
  <c r="J40" i="13" a="1"/>
  <c r="J40" i="13" s="1"/>
  <c r="K40" i="13" a="1"/>
  <c r="K40" i="13" s="1"/>
  <c r="L40" i="13" a="1"/>
  <c r="L40" i="13" s="1"/>
  <c r="M40" i="13" a="1"/>
  <c r="M40" i="13" s="1"/>
  <c r="N40" i="13" a="1"/>
  <c r="N40" i="13" s="1"/>
  <c r="O40" i="13" a="1"/>
  <c r="O40" i="13" s="1"/>
  <c r="P40" i="13" a="1"/>
  <c r="P40" i="13" s="1"/>
  <c r="Q40" i="13" a="1"/>
  <c r="Q40" i="13" s="1"/>
  <c r="R40" i="13" a="1"/>
  <c r="R40" i="13" s="1"/>
  <c r="S40" i="13" a="1"/>
  <c r="S40" i="13" s="1"/>
  <c r="T40" i="13" a="1"/>
  <c r="T40" i="13"/>
  <c r="D41" i="13" a="1"/>
  <c r="D41" i="13" s="1"/>
  <c r="E41" i="13" a="1"/>
  <c r="E41" i="13" s="1"/>
  <c r="F41" i="13" a="1"/>
  <c r="F41" i="13" s="1"/>
  <c r="G41" i="13" a="1"/>
  <c r="G41" i="13" s="1"/>
  <c r="H41" i="13" a="1"/>
  <c r="H41" i="13"/>
  <c r="I41" i="13" a="1"/>
  <c r="I41" i="13" s="1"/>
  <c r="J41" i="13" a="1"/>
  <c r="J41" i="13" s="1"/>
  <c r="K41" i="13" a="1"/>
  <c r="K41" i="13" s="1"/>
  <c r="L41" i="13" a="1"/>
  <c r="L41" i="13" s="1"/>
  <c r="M41" i="13" a="1"/>
  <c r="M41" i="13" s="1"/>
  <c r="N41" i="13" a="1"/>
  <c r="N41" i="13" s="1"/>
  <c r="O41" i="13" a="1"/>
  <c r="O41" i="13" s="1"/>
  <c r="P41" i="13" a="1"/>
  <c r="P41" i="13" s="1"/>
  <c r="Q41" i="13" a="1"/>
  <c r="Q41" i="13" s="1"/>
  <c r="R41" i="13" a="1"/>
  <c r="R41" i="13" s="1"/>
  <c r="S41" i="13" a="1"/>
  <c r="S41" i="13"/>
  <c r="T41" i="13" a="1"/>
  <c r="T41" i="13" s="1"/>
  <c r="D42" i="13" a="1"/>
  <c r="D42" i="13" s="1"/>
  <c r="E42" i="13" a="1"/>
  <c r="E42" i="13" s="1"/>
  <c r="F42" i="13" a="1"/>
  <c r="F42" i="13" s="1"/>
  <c r="G42" i="13" a="1"/>
  <c r="G42" i="13"/>
  <c r="H42" i="13" a="1"/>
  <c r="H42" i="13" s="1"/>
  <c r="I42" i="13" a="1"/>
  <c r="I42" i="13" s="1"/>
  <c r="J42" i="13" a="1"/>
  <c r="J42" i="13" s="1"/>
  <c r="K42" i="13" a="1"/>
  <c r="K42" i="13" s="1"/>
  <c r="L42" i="13" a="1"/>
  <c r="L42" i="13" s="1"/>
  <c r="M42" i="13" a="1"/>
  <c r="M42" i="13" s="1"/>
  <c r="N42" i="13" a="1"/>
  <c r="N42" i="13" s="1"/>
  <c r="O42" i="13" a="1"/>
  <c r="O42" i="13" s="1"/>
  <c r="P42" i="13" a="1"/>
  <c r="P42" i="13" s="1"/>
  <c r="Q42" i="13" a="1"/>
  <c r="Q42" i="13" s="1"/>
  <c r="R42" i="13" a="1"/>
  <c r="R42" i="13"/>
  <c r="S42" i="13" a="1"/>
  <c r="S42" i="13" s="1"/>
  <c r="T42" i="13" a="1"/>
  <c r="T42" i="13" s="1"/>
  <c r="D43" i="13" a="1"/>
  <c r="D43" i="13" s="1"/>
  <c r="E43" i="13" a="1"/>
  <c r="E43" i="13" s="1"/>
  <c r="F43" i="13" a="1"/>
  <c r="F43" i="13"/>
  <c r="G43" i="13" a="1"/>
  <c r="G43" i="13" s="1"/>
  <c r="H43" i="13" a="1"/>
  <c r="H43" i="13" s="1"/>
  <c r="I43" i="13" a="1"/>
  <c r="I43" i="13" s="1"/>
  <c r="J43" i="13" a="1"/>
  <c r="J43" i="13" s="1"/>
  <c r="K43" i="13" a="1"/>
  <c r="K43" i="13" s="1"/>
  <c r="L43" i="13" a="1"/>
  <c r="L43" i="13" s="1"/>
  <c r="M43" i="13" a="1"/>
  <c r="M43" i="13" s="1"/>
  <c r="N43" i="13" a="1"/>
  <c r="N43" i="13" s="1"/>
  <c r="O43" i="13" a="1"/>
  <c r="O43" i="13" s="1"/>
  <c r="P43" i="13" a="1"/>
  <c r="P43" i="13" s="1"/>
  <c r="Q43" i="13" a="1"/>
  <c r="Q43" i="13"/>
  <c r="R43" i="13" a="1"/>
  <c r="R43" i="13" s="1"/>
  <c r="S43" i="13" a="1"/>
  <c r="S43" i="13" s="1"/>
  <c r="T43" i="13" a="1"/>
  <c r="T43" i="13" s="1"/>
  <c r="D44" i="13" a="1"/>
  <c r="D44" i="13" s="1"/>
  <c r="E44" i="13" a="1"/>
  <c r="E44" i="13"/>
  <c r="F44" i="13" a="1"/>
  <c r="F44" i="13" s="1"/>
  <c r="G44" i="13" a="1"/>
  <c r="G44" i="13" s="1"/>
  <c r="H44" i="13" a="1"/>
  <c r="H44" i="13" s="1"/>
  <c r="I44" i="13" a="1"/>
  <c r="I44" i="13" s="1"/>
  <c r="J44" i="13" a="1"/>
  <c r="J44" i="13" s="1"/>
  <c r="K44" i="13" a="1"/>
  <c r="K44" i="13" s="1"/>
  <c r="L44" i="13" a="1"/>
  <c r="L44" i="13" s="1"/>
  <c r="M44" i="13" a="1"/>
  <c r="M44" i="13" s="1"/>
  <c r="N44" i="13" a="1"/>
  <c r="N44" i="13" s="1"/>
  <c r="O44" i="13" a="1"/>
  <c r="O44" i="13" s="1"/>
  <c r="P44" i="13" a="1"/>
  <c r="P44" i="13"/>
  <c r="Q44" i="13" a="1"/>
  <c r="Q44" i="13" s="1"/>
  <c r="R44" i="13" a="1"/>
  <c r="R44" i="13" s="1"/>
  <c r="S44" i="13" a="1"/>
  <c r="S44" i="13" s="1"/>
  <c r="T44" i="13" a="1"/>
  <c r="T44" i="13" s="1"/>
  <c r="D45" i="13" a="1"/>
  <c r="D45" i="13"/>
  <c r="E45" i="13" a="1"/>
  <c r="E45" i="13" s="1"/>
  <c r="F45" i="13" a="1"/>
  <c r="F45" i="13" s="1"/>
  <c r="G45" i="13" a="1"/>
  <c r="G45" i="13" s="1"/>
  <c r="H45" i="13" a="1"/>
  <c r="H45" i="13" s="1"/>
  <c r="I45" i="13" a="1"/>
  <c r="I45" i="13" s="1"/>
  <c r="J45" i="13" a="1"/>
  <c r="J45" i="13" s="1"/>
  <c r="K45" i="13" a="1"/>
  <c r="K45" i="13" s="1"/>
  <c r="L45" i="13" a="1"/>
  <c r="L45" i="13" s="1"/>
  <c r="M45" i="13" a="1"/>
  <c r="M45" i="13" s="1"/>
  <c r="N45" i="13" a="1"/>
  <c r="N45" i="13" s="1"/>
  <c r="O45" i="13" a="1"/>
  <c r="O45" i="13"/>
  <c r="P45" i="13" a="1"/>
  <c r="P45" i="13" s="1"/>
  <c r="Q45" i="13" a="1"/>
  <c r="Q45" i="13" s="1"/>
  <c r="R45" i="13" a="1"/>
  <c r="R45" i="13" s="1"/>
  <c r="S45" i="13" a="1"/>
  <c r="S45" i="13" s="1"/>
  <c r="T45" i="13" a="1"/>
  <c r="T45" i="13"/>
  <c r="D46" i="13" a="1"/>
  <c r="D46" i="13" s="1"/>
  <c r="E46" i="13" a="1"/>
  <c r="E46" i="13" s="1"/>
  <c r="F46" i="13" a="1"/>
  <c r="F46" i="13" s="1"/>
  <c r="G46" i="13" a="1"/>
  <c r="G46" i="13" s="1"/>
  <c r="H46" i="13" a="1"/>
  <c r="H46" i="13" s="1"/>
  <c r="I46" i="13" a="1"/>
  <c r="I46" i="13" s="1"/>
  <c r="J46" i="13" a="1"/>
  <c r="J46" i="13" s="1"/>
  <c r="K46" i="13" a="1"/>
  <c r="K46" i="13" s="1"/>
  <c r="L46" i="13" a="1"/>
  <c r="L46" i="13" s="1"/>
  <c r="M46" i="13" a="1"/>
  <c r="M46" i="13" s="1"/>
  <c r="N46" i="13" a="1"/>
  <c r="N46" i="13"/>
  <c r="O46" i="13" a="1"/>
  <c r="O46" i="13" s="1"/>
  <c r="P46" i="13" a="1"/>
  <c r="P46" i="13" s="1"/>
  <c r="Q46" i="13" a="1"/>
  <c r="Q46" i="13" s="1"/>
  <c r="R46" i="13" a="1"/>
  <c r="R46" i="13" s="1"/>
  <c r="S46" i="13" a="1"/>
  <c r="S46" i="13"/>
  <c r="T46" i="13" a="1"/>
  <c r="T46" i="13" s="1"/>
  <c r="D47" i="13" a="1"/>
  <c r="D47" i="13" s="1"/>
  <c r="E47" i="13" a="1"/>
  <c r="E47" i="13" s="1"/>
  <c r="F47" i="13" a="1"/>
  <c r="F47" i="13" s="1"/>
  <c r="G47" i="13" a="1"/>
  <c r="G47" i="13" s="1"/>
  <c r="H47" i="13" a="1"/>
  <c r="H47" i="13" s="1"/>
  <c r="I47" i="13" a="1"/>
  <c r="I47" i="13" s="1"/>
  <c r="J47" i="13" a="1"/>
  <c r="J47" i="13" s="1"/>
  <c r="K47" i="13" a="1"/>
  <c r="K47" i="13" s="1"/>
  <c r="L47" i="13" a="1"/>
  <c r="L47" i="13" s="1"/>
  <c r="M47" i="13" a="1"/>
  <c r="M47" i="13"/>
  <c r="N47" i="13" a="1"/>
  <c r="N47" i="13" s="1"/>
  <c r="O47" i="13" a="1"/>
  <c r="O47" i="13" s="1"/>
  <c r="P47" i="13" a="1"/>
  <c r="P47" i="13" s="1"/>
  <c r="Q47" i="13" a="1"/>
  <c r="Q47" i="13" s="1"/>
  <c r="R47" i="13" a="1"/>
  <c r="R47" i="13"/>
  <c r="S47" i="13" a="1"/>
  <c r="S47" i="13" s="1"/>
  <c r="T47" i="13" a="1"/>
  <c r="T47" i="13" s="1"/>
  <c r="D48" i="13" a="1"/>
  <c r="D48" i="13" s="1"/>
  <c r="E48" i="13" a="1"/>
  <c r="E48" i="13" s="1"/>
  <c r="F48" i="13" a="1"/>
  <c r="F48" i="13" s="1"/>
  <c r="G48" i="13" a="1"/>
  <c r="G48" i="13" s="1"/>
  <c r="H48" i="13" a="1"/>
  <c r="H48" i="13" s="1"/>
  <c r="I48" i="13" a="1"/>
  <c r="I48" i="13" s="1"/>
  <c r="J48" i="13" a="1"/>
  <c r="J48" i="13" s="1"/>
  <c r="K48" i="13" a="1"/>
  <c r="K48" i="13" s="1"/>
  <c r="L48" i="13" a="1"/>
  <c r="L48" i="13"/>
  <c r="M48" i="13" a="1"/>
  <c r="M48" i="13" s="1"/>
  <c r="N48" i="13" a="1"/>
  <c r="N48" i="13" s="1"/>
  <c r="O48" i="13" a="1"/>
  <c r="O48" i="13" s="1"/>
  <c r="P48" i="13" a="1"/>
  <c r="P48" i="13" s="1"/>
  <c r="Q48" i="13" a="1"/>
  <c r="Q48" i="13"/>
  <c r="R48" i="13" a="1"/>
  <c r="R48" i="13" s="1"/>
  <c r="S48" i="13" a="1"/>
  <c r="S48" i="13" s="1"/>
  <c r="T48" i="13" a="1"/>
  <c r="T48" i="13" s="1"/>
  <c r="D49" i="13" a="1"/>
  <c r="D49" i="13" s="1"/>
  <c r="E49" i="13" a="1"/>
  <c r="E49" i="13" s="1"/>
  <c r="F49" i="13" a="1"/>
  <c r="F49" i="13" s="1"/>
  <c r="G49" i="13" a="1"/>
  <c r="G49" i="13" s="1"/>
  <c r="H49" i="13" a="1"/>
  <c r="H49" i="13" s="1"/>
  <c r="I49" i="13" a="1"/>
  <c r="I49" i="13" s="1"/>
  <c r="J49" i="13" a="1"/>
  <c r="J49" i="13" s="1"/>
  <c r="K49" i="13" a="1"/>
  <c r="K49" i="13"/>
  <c r="L49" i="13" a="1"/>
  <c r="L49" i="13" s="1"/>
  <c r="M49" i="13" a="1"/>
  <c r="M49" i="13" s="1"/>
  <c r="N49" i="13" a="1"/>
  <c r="N49" i="13" s="1"/>
  <c r="O49" i="13" a="1"/>
  <c r="O49" i="13" s="1"/>
  <c r="P49" i="13" a="1"/>
  <c r="P49" i="13"/>
  <c r="Q49" i="13" a="1"/>
  <c r="Q49" i="13" s="1"/>
  <c r="R49" i="13" a="1"/>
  <c r="R49" i="13" s="1"/>
  <c r="S49" i="13" a="1"/>
  <c r="S49" i="13" s="1"/>
  <c r="T49" i="13" a="1"/>
  <c r="T49" i="13" s="1"/>
  <c r="D50" i="13" a="1"/>
  <c r="D50" i="13" s="1"/>
  <c r="E50" i="13" a="1"/>
  <c r="E50" i="13" s="1"/>
  <c r="F50" i="13" a="1"/>
  <c r="F50" i="13" s="1"/>
  <c r="G50" i="13" a="1"/>
  <c r="G50" i="13" s="1"/>
  <c r="H50" i="13" a="1"/>
  <c r="H50" i="13" s="1"/>
  <c r="I50" i="13" a="1"/>
  <c r="I50" i="13" s="1"/>
  <c r="J50" i="13" a="1"/>
  <c r="J50" i="13" s="1"/>
  <c r="K50" i="13" a="1"/>
  <c r="K50" i="13" s="1"/>
  <c r="L50" i="13" a="1"/>
  <c r="L50" i="13" s="1"/>
  <c r="M50" i="13" a="1"/>
  <c r="M50" i="13" s="1"/>
  <c r="N50" i="13" a="1"/>
  <c r="N50" i="13" s="1"/>
  <c r="O50" i="13" a="1"/>
  <c r="O50" i="13"/>
  <c r="P50" i="13" a="1"/>
  <c r="P50" i="13" s="1"/>
  <c r="Q50" i="13" a="1"/>
  <c r="Q50" i="13"/>
  <c r="R50" i="13" a="1"/>
  <c r="R50" i="13"/>
  <c r="S50" i="13" a="1"/>
  <c r="S50" i="13"/>
  <c r="T50" i="13" a="1"/>
  <c r="T50" i="13"/>
  <c r="D51" i="13" a="1"/>
  <c r="D51" i="13"/>
  <c r="E51" i="13" a="1"/>
  <c r="E51" i="13"/>
  <c r="F51" i="13" a="1"/>
  <c r="F51" i="13"/>
  <c r="G51" i="13" a="1"/>
  <c r="G51" i="13" s="1"/>
  <c r="H51" i="13" a="1"/>
  <c r="H51" i="13"/>
  <c r="I51" i="13" a="1"/>
  <c r="I51" i="13"/>
  <c r="J51" i="13" a="1"/>
  <c r="J51" i="13"/>
  <c r="K51" i="13" a="1"/>
  <c r="K51" i="13" s="1"/>
  <c r="L51" i="13" a="1"/>
  <c r="L51" i="13"/>
  <c r="M51" i="13" a="1"/>
  <c r="M51" i="13"/>
  <c r="N51" i="13" a="1"/>
  <c r="N51" i="13"/>
  <c r="O51" i="13" a="1"/>
  <c r="O51" i="13" s="1"/>
  <c r="P51" i="13" a="1"/>
  <c r="P51" i="13"/>
  <c r="Q51" i="13" a="1"/>
  <c r="Q51" i="13"/>
  <c r="R51" i="13" a="1"/>
  <c r="R51" i="13"/>
  <c r="S51" i="13" a="1"/>
  <c r="S51" i="13" s="1"/>
  <c r="T51" i="13" a="1"/>
  <c r="T51" i="13"/>
  <c r="D52" i="13" a="1"/>
  <c r="D52" i="13"/>
  <c r="E52" i="13" a="1"/>
  <c r="E52" i="13"/>
  <c r="F52" i="13" a="1"/>
  <c r="F52" i="13" s="1"/>
  <c r="G52" i="13" a="1"/>
  <c r="G52" i="13"/>
  <c r="H52" i="13" a="1"/>
  <c r="H52" i="13"/>
  <c r="I52" i="13" a="1"/>
  <c r="I52" i="13"/>
  <c r="J52" i="13" a="1"/>
  <c r="J52" i="13" s="1"/>
  <c r="K52" i="13" a="1"/>
  <c r="K52" i="13"/>
  <c r="L52" i="13" a="1"/>
  <c r="L52" i="13"/>
  <c r="M52" i="13" a="1"/>
  <c r="M52" i="13"/>
  <c r="N52" i="13" a="1"/>
  <c r="N52" i="13" s="1"/>
  <c r="O52" i="13" a="1"/>
  <c r="O52" i="13"/>
  <c r="P52" i="13" a="1"/>
  <c r="P52" i="13"/>
  <c r="Q52" i="13" a="1"/>
  <c r="Q52" i="13"/>
  <c r="R52" i="13" a="1"/>
  <c r="R52" i="13" s="1"/>
  <c r="S52" i="13" a="1"/>
  <c r="S52" i="13"/>
  <c r="T52" i="13" a="1"/>
  <c r="T52" i="13"/>
  <c r="D53" i="13" a="1"/>
  <c r="D53" i="13"/>
  <c r="E53" i="13" a="1"/>
  <c r="E53" i="13" s="1"/>
  <c r="F53" i="13" a="1"/>
  <c r="F53" i="13"/>
  <c r="G53" i="13" a="1"/>
  <c r="G53" i="13"/>
  <c r="H53" i="13" a="1"/>
  <c r="H53" i="13"/>
  <c r="I53" i="13" a="1"/>
  <c r="I53" i="13" s="1"/>
  <c r="J53" i="13" a="1"/>
  <c r="J53" i="13"/>
  <c r="K53" i="13" a="1"/>
  <c r="K53" i="13"/>
  <c r="L53" i="13" a="1"/>
  <c r="L53" i="13"/>
  <c r="M53" i="13" a="1"/>
  <c r="M53" i="13" s="1"/>
  <c r="N53" i="13" a="1"/>
  <c r="N53" i="13"/>
  <c r="O53" i="13" a="1"/>
  <c r="O53" i="13"/>
  <c r="P53" i="13" a="1"/>
  <c r="P53" i="13"/>
  <c r="Q53" i="13" a="1"/>
  <c r="Q53" i="13" s="1"/>
  <c r="R53" i="13" a="1"/>
  <c r="R53" i="13"/>
  <c r="S53" i="13" a="1"/>
  <c r="S53" i="13"/>
  <c r="T53" i="13" a="1"/>
  <c r="T53" i="13"/>
  <c r="D54" i="13" a="1"/>
  <c r="D54" i="13" s="1"/>
  <c r="E54" i="13" a="1"/>
  <c r="E54" i="13"/>
  <c r="F54" i="13" a="1"/>
  <c r="F54" i="13"/>
  <c r="G54" i="13" a="1"/>
  <c r="G54" i="13"/>
  <c r="H54" i="13" a="1"/>
  <c r="H54" i="13" s="1"/>
  <c r="I54" i="13" a="1"/>
  <c r="I54" i="13"/>
  <c r="J54" i="13" a="1"/>
  <c r="J54" i="13"/>
  <c r="K54" i="13" a="1"/>
  <c r="K54" i="13"/>
  <c r="L54" i="13" a="1"/>
  <c r="L54" i="13" s="1"/>
  <c r="M54" i="13" a="1"/>
  <c r="M54" i="13"/>
  <c r="N54" i="13" a="1"/>
  <c r="N54" i="13"/>
  <c r="O54" i="13" a="1"/>
  <c r="O54" i="13"/>
  <c r="P54" i="13" a="1"/>
  <c r="P54" i="13" s="1"/>
  <c r="Q54" i="13" a="1"/>
  <c r="Q54" i="13"/>
  <c r="R54" i="13" a="1"/>
  <c r="R54" i="13"/>
  <c r="S54" i="13" a="1"/>
  <c r="S54" i="13"/>
  <c r="T54" i="13" a="1"/>
  <c r="T54" i="13" s="1"/>
  <c r="D55" i="13" a="1"/>
  <c r="D55" i="13"/>
  <c r="E55" i="13" a="1"/>
  <c r="E55" i="13"/>
  <c r="F55" i="13" a="1"/>
  <c r="F55" i="13"/>
  <c r="G55" i="13" a="1"/>
  <c r="G55" i="13" s="1"/>
  <c r="H55" i="13" a="1"/>
  <c r="H55" i="13"/>
  <c r="I55" i="13" a="1"/>
  <c r="I55" i="13"/>
  <c r="J55" i="13" a="1"/>
  <c r="J55" i="13"/>
  <c r="K55" i="13" a="1"/>
  <c r="K55" i="13" s="1"/>
  <c r="L55" i="13" a="1"/>
  <c r="L55" i="13"/>
  <c r="M55" i="13" a="1"/>
  <c r="M55" i="13"/>
  <c r="N55" i="13" a="1"/>
  <c r="N55" i="13"/>
  <c r="O55" i="13" a="1"/>
  <c r="O55" i="13" s="1"/>
  <c r="P55" i="13" a="1"/>
  <c r="P55" i="13"/>
  <c r="Q55" i="13" a="1"/>
  <c r="Q55" i="13"/>
  <c r="R55" i="13" a="1"/>
  <c r="R55" i="13"/>
  <c r="S55" i="13" a="1"/>
  <c r="S55" i="13" s="1"/>
  <c r="T55" i="13" a="1"/>
  <c r="T55" i="13"/>
  <c r="D56" i="13" a="1"/>
  <c r="D56" i="13"/>
  <c r="E56" i="13" a="1"/>
  <c r="E56" i="13"/>
  <c r="F56" i="13" a="1"/>
  <c r="F56" i="13" s="1"/>
  <c r="G56" i="13" a="1"/>
  <c r="G56" i="13"/>
  <c r="H56" i="13" a="1"/>
  <c r="H56" i="13"/>
  <c r="I56" i="13" a="1"/>
  <c r="I56" i="13"/>
  <c r="J56" i="13" a="1"/>
  <c r="J56" i="13" s="1"/>
  <c r="K56" i="13" a="1"/>
  <c r="K56" i="13"/>
  <c r="L56" i="13" a="1"/>
  <c r="L56" i="13"/>
  <c r="M56" i="13" a="1"/>
  <c r="M56" i="13"/>
  <c r="N56" i="13" a="1"/>
  <c r="N56" i="13" s="1"/>
  <c r="O56" i="13" a="1"/>
  <c r="O56" i="13"/>
  <c r="P56" i="13" a="1"/>
  <c r="P56" i="13"/>
  <c r="Q56" i="13" a="1"/>
  <c r="Q56" i="13"/>
  <c r="R56" i="13" a="1"/>
  <c r="R56" i="13" s="1"/>
  <c r="S56" i="13" a="1"/>
  <c r="S56" i="13"/>
  <c r="T56" i="13" a="1"/>
  <c r="T56" i="13"/>
  <c r="D57" i="13" a="1"/>
  <c r="D57" i="13"/>
  <c r="E57" i="13" a="1"/>
  <c r="E57" i="13" s="1"/>
  <c r="F57" i="13" a="1"/>
  <c r="F57" i="13"/>
  <c r="G57" i="13" a="1"/>
  <c r="G57" i="13"/>
  <c r="H57" i="13" a="1"/>
  <c r="H57" i="13"/>
  <c r="I57" i="13" a="1"/>
  <c r="I57" i="13" s="1"/>
  <c r="J57" i="13" a="1"/>
  <c r="J57" i="13"/>
  <c r="K57" i="13" a="1"/>
  <c r="K57" i="13"/>
  <c r="L57" i="13" a="1"/>
  <c r="L57" i="13"/>
  <c r="M57" i="13" a="1"/>
  <c r="M57" i="13" s="1"/>
  <c r="N57" i="13" a="1"/>
  <c r="N57" i="13"/>
  <c r="O57" i="13" a="1"/>
  <c r="O57" i="13"/>
  <c r="P57" i="13" a="1"/>
  <c r="P57" i="13"/>
  <c r="Q57" i="13" a="1"/>
  <c r="Q57" i="13" s="1"/>
  <c r="R57" i="13" a="1"/>
  <c r="R57" i="13"/>
  <c r="S57" i="13" a="1"/>
  <c r="S57" i="13"/>
  <c r="T57" i="13" a="1"/>
  <c r="T57" i="13" s="1"/>
  <c r="D58" i="13" a="1"/>
  <c r="D58" i="13" s="1"/>
  <c r="E58" i="13" a="1"/>
  <c r="E58" i="13"/>
  <c r="F58" i="13" a="1"/>
  <c r="F58" i="13"/>
  <c r="G58" i="13" a="1"/>
  <c r="G58" i="13" s="1"/>
  <c r="H58" i="13" a="1"/>
  <c r="H58" i="13" s="1"/>
  <c r="I58" i="13" a="1"/>
  <c r="I58" i="13"/>
  <c r="J58" i="13" a="1"/>
  <c r="J58" i="13"/>
  <c r="K58" i="13" a="1"/>
  <c r="K58" i="13" s="1"/>
  <c r="L58" i="13" a="1"/>
  <c r="L58" i="13" s="1"/>
  <c r="M58" i="13" a="1"/>
  <c r="M58" i="13"/>
  <c r="N58" i="13" a="1"/>
  <c r="N58" i="13" s="1"/>
  <c r="O58" i="13" a="1"/>
  <c r="O58" i="13" s="1"/>
  <c r="P58" i="13" a="1"/>
  <c r="P58" i="13"/>
  <c r="Q58" i="13" a="1"/>
  <c r="Q58" i="13" s="1"/>
  <c r="R58" i="13" a="1"/>
  <c r="R58" i="13" s="1"/>
  <c r="S58" i="13" a="1"/>
  <c r="S58" i="13"/>
  <c r="T58" i="13" a="1"/>
  <c r="T58" i="13" s="1"/>
  <c r="D59" i="13" a="1"/>
  <c r="D59" i="13" s="1"/>
  <c r="E59" i="13" a="1"/>
  <c r="E59" i="13" s="1"/>
  <c r="F59" i="13" a="1"/>
  <c r="F59" i="13" s="1"/>
  <c r="G59" i="13" a="1"/>
  <c r="G59" i="13" s="1"/>
  <c r="H59" i="13" a="1"/>
  <c r="H59" i="13" s="1"/>
  <c r="I59" i="13" a="1"/>
  <c r="I59" i="13" s="1"/>
  <c r="J59" i="13" a="1"/>
  <c r="J59" i="13"/>
  <c r="K59" i="13" a="1"/>
  <c r="K59" i="13" s="1"/>
  <c r="L59" i="13" a="1"/>
  <c r="L59" i="13" s="1"/>
  <c r="M59" i="13" a="1"/>
  <c r="M59" i="13" s="1"/>
  <c r="N59" i="13" a="1"/>
  <c r="N59" i="13" s="1"/>
  <c r="O59" i="13" a="1"/>
  <c r="O59" i="13"/>
  <c r="P59" i="13" a="1"/>
  <c r="P59" i="13" s="1"/>
  <c r="Q59" i="13" a="1"/>
  <c r="Q59" i="13" s="1"/>
  <c r="R59" i="13" a="1"/>
  <c r="R59" i="13" s="1"/>
  <c r="S59" i="13" a="1"/>
  <c r="S59" i="13" s="1"/>
  <c r="T59" i="13" a="1"/>
  <c r="T59" i="13" s="1"/>
  <c r="D60" i="13" a="1"/>
  <c r="D60" i="13" s="1"/>
  <c r="E60" i="13" a="1"/>
  <c r="E60" i="13" s="1"/>
  <c r="F60" i="13" a="1"/>
  <c r="F60" i="13" s="1"/>
  <c r="G60" i="13" a="1"/>
  <c r="G60" i="13" s="1"/>
  <c r="H60" i="13" a="1"/>
  <c r="H60" i="13" s="1"/>
  <c r="I60" i="13" a="1"/>
  <c r="I60" i="13"/>
  <c r="J60" i="13" a="1"/>
  <c r="J60" i="13" s="1"/>
  <c r="K60" i="13" a="1"/>
  <c r="K60" i="13" s="1"/>
  <c r="L60" i="13" a="1"/>
  <c r="L60" i="13" s="1"/>
  <c r="M60" i="13" a="1"/>
  <c r="M60" i="13" s="1"/>
  <c r="N60" i="13" a="1"/>
  <c r="N60" i="13"/>
  <c r="O60" i="13" a="1"/>
  <c r="O60" i="13" s="1"/>
  <c r="P60" i="13" a="1"/>
  <c r="P60" i="13" s="1"/>
  <c r="Q60" i="13" a="1"/>
  <c r="Q60" i="13" s="1"/>
  <c r="R60" i="13" a="1"/>
  <c r="R60" i="13" s="1"/>
  <c r="S60" i="13" a="1"/>
  <c r="S60" i="13" s="1"/>
  <c r="T60" i="13" a="1"/>
  <c r="T60" i="13" s="1"/>
  <c r="D61" i="13" a="1"/>
  <c r="D61" i="13" s="1"/>
  <c r="E61" i="13" a="1"/>
  <c r="E61" i="13" s="1"/>
  <c r="F61" i="13" a="1"/>
  <c r="F61" i="13" s="1"/>
  <c r="G61" i="13" a="1"/>
  <c r="G61" i="13" s="1"/>
  <c r="H61" i="13" a="1"/>
  <c r="H61" i="13"/>
  <c r="I61" i="13" a="1"/>
  <c r="I61" i="13" s="1"/>
  <c r="J61" i="13" a="1"/>
  <c r="J61" i="13" s="1"/>
  <c r="K61" i="13" a="1"/>
  <c r="K61" i="13" s="1"/>
  <c r="L61" i="13" a="1"/>
  <c r="L61" i="13" s="1"/>
  <c r="M61" i="13" a="1"/>
  <c r="M61" i="13"/>
  <c r="N61" i="13" a="1"/>
  <c r="N61" i="13" s="1"/>
  <c r="O61" i="13" a="1"/>
  <c r="O61" i="13" s="1"/>
  <c r="P61" i="13" a="1"/>
  <c r="P61" i="13" s="1"/>
  <c r="Q61" i="13" a="1"/>
  <c r="Q61" i="13" s="1"/>
  <c r="R61" i="13" a="1"/>
  <c r="R61" i="13" s="1"/>
  <c r="S61" i="13" a="1"/>
  <c r="S61" i="13" s="1"/>
  <c r="T61" i="13" a="1"/>
  <c r="T61" i="13" s="1"/>
  <c r="D62" i="13" a="1"/>
  <c r="D62" i="13" s="1"/>
  <c r="E62" i="13" a="1"/>
  <c r="E62" i="13" s="1"/>
  <c r="F62" i="13" a="1"/>
  <c r="F62" i="13" s="1"/>
  <c r="G62" i="13" a="1"/>
  <c r="G62" i="13"/>
  <c r="H62" i="13" a="1"/>
  <c r="H62" i="13" s="1"/>
  <c r="I62" i="13" a="1"/>
  <c r="I62" i="13" s="1"/>
  <c r="J62" i="13" a="1"/>
  <c r="J62" i="13" s="1"/>
  <c r="K62" i="13" a="1"/>
  <c r="K62" i="13" s="1"/>
  <c r="L62" i="13" a="1"/>
  <c r="L62" i="13"/>
  <c r="M62" i="13" a="1"/>
  <c r="M62" i="13" s="1"/>
  <c r="N62" i="13" a="1"/>
  <c r="N62" i="13" s="1"/>
  <c r="O62" i="13" a="1"/>
  <c r="O62" i="13" s="1"/>
  <c r="P62" i="13" a="1"/>
  <c r="P62" i="13" s="1"/>
  <c r="Q62" i="13" a="1"/>
  <c r="Q62" i="13" s="1"/>
  <c r="R62" i="13" a="1"/>
  <c r="R62" i="13" s="1"/>
  <c r="S62" i="13" a="1"/>
  <c r="S62" i="13" s="1"/>
  <c r="T62" i="13" a="1"/>
  <c r="T62" i="13" s="1"/>
  <c r="D63" i="13" a="1"/>
  <c r="D63" i="13" s="1"/>
  <c r="E63" i="13" a="1"/>
  <c r="E63" i="13" s="1"/>
  <c r="F63" i="13" a="1"/>
  <c r="F63" i="13"/>
  <c r="G63" i="13" a="1"/>
  <c r="G63" i="13" s="1"/>
  <c r="H63" i="13" a="1"/>
  <c r="H63" i="13" s="1"/>
  <c r="I63" i="13" a="1"/>
  <c r="I63" i="13" s="1"/>
  <c r="J63" i="13" a="1"/>
  <c r="J63" i="13" s="1"/>
  <c r="K63" i="13" a="1"/>
  <c r="K63" i="13"/>
  <c r="L63" i="13" a="1"/>
  <c r="L63" i="13" s="1"/>
  <c r="M63" i="13" a="1"/>
  <c r="M63" i="13" s="1"/>
  <c r="N63" i="13" a="1"/>
  <c r="N63" i="13" s="1"/>
  <c r="O63" i="13" a="1"/>
  <c r="O63" i="13" s="1"/>
  <c r="P63" i="13" a="1"/>
  <c r="P63" i="13" s="1"/>
  <c r="Q63" i="13" a="1"/>
  <c r="Q63" i="13" s="1"/>
  <c r="R63" i="13" a="1"/>
  <c r="R63" i="13" s="1"/>
  <c r="S63" i="13" a="1"/>
  <c r="S63" i="13" s="1"/>
  <c r="T63" i="13" a="1"/>
  <c r="T63" i="13" s="1"/>
  <c r="D64" i="13" a="1"/>
  <c r="D64" i="13" s="1"/>
  <c r="E64" i="13" a="1"/>
  <c r="E64" i="13"/>
  <c r="F64" i="13" a="1"/>
  <c r="F64" i="13" s="1"/>
  <c r="G64" i="13" a="1"/>
  <c r="G64" i="13" s="1"/>
  <c r="H64" i="13" a="1"/>
  <c r="H64" i="13" s="1"/>
  <c r="I64" i="13" a="1"/>
  <c r="I64" i="13" s="1"/>
  <c r="J64" i="13" a="1"/>
  <c r="J64" i="13"/>
  <c r="K64" i="13" a="1"/>
  <c r="K64" i="13" s="1"/>
  <c r="L64" i="13" a="1"/>
  <c r="L64" i="13" s="1"/>
  <c r="M64" i="13" a="1"/>
  <c r="M64" i="13" s="1"/>
  <c r="N64" i="13" a="1"/>
  <c r="N64" i="13" s="1"/>
  <c r="O64" i="13" a="1"/>
  <c r="O64" i="13" s="1"/>
  <c r="P64" i="13" a="1"/>
  <c r="P64" i="13" s="1"/>
  <c r="Q64" i="13" a="1"/>
  <c r="Q64" i="13" s="1"/>
  <c r="R64" i="13" a="1"/>
  <c r="R64" i="13" s="1"/>
  <c r="S64" i="13" a="1"/>
  <c r="S64" i="13" s="1"/>
  <c r="T64" i="13" a="1"/>
  <c r="T64" i="13" s="1"/>
  <c r="D65" i="13" a="1"/>
  <c r="D65" i="13"/>
  <c r="E65" i="13" a="1"/>
  <c r="E65" i="13" s="1"/>
  <c r="F65" i="13" a="1"/>
  <c r="F65" i="13" s="1"/>
  <c r="G65" i="13" a="1"/>
  <c r="G65" i="13" s="1"/>
  <c r="H65" i="13" a="1"/>
  <c r="H65" i="13" s="1"/>
  <c r="I65" i="13" a="1"/>
  <c r="I65" i="13"/>
  <c r="J65" i="13" a="1"/>
  <c r="J65" i="13" s="1"/>
  <c r="K65" i="13" a="1"/>
  <c r="K65" i="13" s="1"/>
  <c r="L65" i="13" a="1"/>
  <c r="L65" i="13" s="1"/>
  <c r="M65" i="13" a="1"/>
  <c r="M65" i="13" s="1"/>
  <c r="N65" i="13" a="1"/>
  <c r="N65" i="13" s="1"/>
  <c r="O65" i="13" a="1"/>
  <c r="O65" i="13" s="1"/>
  <c r="P65" i="13" a="1"/>
  <c r="P65" i="13" s="1"/>
  <c r="Q65" i="13" a="1"/>
  <c r="Q65" i="13" s="1"/>
  <c r="R65" i="13" a="1"/>
  <c r="R65" i="13" s="1"/>
  <c r="S65" i="13" a="1"/>
  <c r="S65" i="13" s="1"/>
  <c r="T65" i="13" a="1"/>
  <c r="T65" i="13"/>
  <c r="D66" i="13" a="1"/>
  <c r="D66" i="13" s="1"/>
  <c r="E66" i="13" a="1"/>
  <c r="E66" i="13" s="1"/>
  <c r="F66" i="13" a="1"/>
  <c r="F66" i="13" s="1"/>
  <c r="G66" i="13" a="1"/>
  <c r="G66" i="13" s="1"/>
  <c r="H66" i="13" a="1"/>
  <c r="H66" i="13"/>
  <c r="I66" i="13" a="1"/>
  <c r="I66" i="13" s="1"/>
  <c r="J66" i="13" a="1"/>
  <c r="J66" i="13" s="1"/>
  <c r="K66" i="13" a="1"/>
  <c r="K66" i="13" s="1"/>
  <c r="L66" i="13" a="1"/>
  <c r="L66" i="13" s="1"/>
  <c r="M66" i="13" a="1"/>
  <c r="M66" i="13" s="1"/>
  <c r="N66" i="13" a="1"/>
  <c r="N66" i="13" s="1"/>
  <c r="O66" i="13" a="1"/>
  <c r="O66" i="13" s="1"/>
  <c r="P66" i="13" a="1"/>
  <c r="P66" i="13" s="1"/>
  <c r="Q66" i="13" a="1"/>
  <c r="Q66" i="13" s="1"/>
  <c r="R66" i="13" a="1"/>
  <c r="R66" i="13" s="1"/>
  <c r="S66" i="13" a="1"/>
  <c r="S66" i="13"/>
  <c r="T66" i="13" a="1"/>
  <c r="T66" i="13" s="1"/>
  <c r="D67" i="13" a="1"/>
  <c r="D67" i="13" s="1"/>
  <c r="E67" i="13" a="1"/>
  <c r="E67" i="13" s="1"/>
  <c r="F67" i="13" a="1"/>
  <c r="F67" i="13" s="1"/>
  <c r="G67" i="13" a="1"/>
  <c r="G67" i="13"/>
  <c r="H67" i="13" a="1"/>
  <c r="H67" i="13" s="1"/>
  <c r="I67" i="13" a="1"/>
  <c r="I67" i="13" s="1"/>
  <c r="J67" i="13" a="1"/>
  <c r="J67" i="13" s="1"/>
  <c r="K67" i="13" a="1"/>
  <c r="K67" i="13" s="1"/>
  <c r="L67" i="13" a="1"/>
  <c r="L67" i="13" s="1"/>
  <c r="M67" i="13" a="1"/>
  <c r="M67" i="13" s="1"/>
  <c r="N67" i="13" a="1"/>
  <c r="N67" i="13" s="1"/>
  <c r="O67" i="13" a="1"/>
  <c r="O67" i="13" s="1"/>
  <c r="P67" i="13" a="1"/>
  <c r="P67" i="13" s="1"/>
  <c r="Q67" i="13" a="1"/>
  <c r="Q67" i="13" s="1"/>
  <c r="R67" i="13" a="1"/>
  <c r="R67" i="13"/>
  <c r="S67" i="13" a="1"/>
  <c r="S67" i="13" s="1"/>
  <c r="T67" i="13" a="1"/>
  <c r="T67" i="13" s="1"/>
  <c r="D68" i="13" a="1"/>
  <c r="D68" i="13" s="1"/>
  <c r="E68" i="13" a="1"/>
  <c r="E68" i="13" s="1"/>
  <c r="F68" i="13" a="1"/>
  <c r="F68" i="13"/>
  <c r="G68" i="13" a="1"/>
  <c r="G68" i="13" s="1"/>
  <c r="H68" i="13" a="1"/>
  <c r="H68" i="13" s="1"/>
  <c r="I68" i="13" a="1"/>
  <c r="I68" i="13" s="1"/>
  <c r="J68" i="13" a="1"/>
  <c r="J68" i="13" s="1"/>
  <c r="K68" i="13" a="1"/>
  <c r="K68" i="13" s="1"/>
  <c r="L68" i="13" a="1"/>
  <c r="L68" i="13" s="1"/>
  <c r="M68" i="13" a="1"/>
  <c r="M68" i="13" s="1"/>
  <c r="N68" i="13" a="1"/>
  <c r="N68" i="13" s="1"/>
  <c r="O68" i="13" a="1"/>
  <c r="O68" i="13" s="1"/>
  <c r="P68" i="13" a="1"/>
  <c r="P68" i="13" s="1"/>
  <c r="Q68" i="13" a="1"/>
  <c r="Q68" i="13"/>
  <c r="R68" i="13" a="1"/>
  <c r="R68" i="13" s="1"/>
  <c r="S68" i="13" a="1"/>
  <c r="S68" i="13" s="1"/>
  <c r="T68" i="13" a="1"/>
  <c r="T68" i="13" s="1"/>
  <c r="D69" i="13" a="1"/>
  <c r="D69" i="13" s="1"/>
  <c r="E69" i="13" a="1"/>
  <c r="E69" i="13"/>
  <c r="F69" i="13" a="1"/>
  <c r="F69" i="13" s="1"/>
  <c r="G69" i="13" a="1"/>
  <c r="G69" i="13" s="1"/>
  <c r="H69" i="13" a="1"/>
  <c r="H69" i="13" s="1"/>
  <c r="I69" i="13" a="1"/>
  <c r="I69" i="13" s="1"/>
  <c r="J69" i="13" a="1"/>
  <c r="J69" i="13" s="1"/>
  <c r="K69" i="13" a="1"/>
  <c r="K69" i="13" s="1"/>
  <c r="L69" i="13" a="1"/>
  <c r="L69" i="13" s="1"/>
  <c r="M69" i="13" a="1"/>
  <c r="M69" i="13" s="1"/>
  <c r="N69" i="13" a="1"/>
  <c r="N69" i="13" s="1"/>
  <c r="O69" i="13" a="1"/>
  <c r="O69" i="13" s="1"/>
  <c r="P69" i="13" a="1"/>
  <c r="P69" i="13"/>
  <c r="Q69" i="13" a="1"/>
  <c r="Q69" i="13" s="1"/>
  <c r="R69" i="13" a="1"/>
  <c r="R69" i="13" s="1"/>
  <c r="S69" i="13" a="1"/>
  <c r="S69" i="13" s="1"/>
  <c r="T69" i="13" a="1"/>
  <c r="T69" i="13" s="1"/>
  <c r="D70" i="13" a="1"/>
  <c r="D70" i="13"/>
  <c r="E70" i="13" a="1"/>
  <c r="E70" i="13" s="1"/>
  <c r="F70" i="13" a="1"/>
  <c r="F70" i="13" s="1"/>
  <c r="G70" i="13" a="1"/>
  <c r="G70" i="13" s="1"/>
  <c r="H70" i="13" a="1"/>
  <c r="H70" i="13" s="1"/>
  <c r="I70" i="13" a="1"/>
  <c r="I70" i="13" s="1"/>
  <c r="J70" i="13" a="1"/>
  <c r="J70" i="13" s="1"/>
  <c r="K70" i="13" a="1"/>
  <c r="K70" i="13" s="1"/>
  <c r="L70" i="13" a="1"/>
  <c r="L70" i="13" s="1"/>
  <c r="M70" i="13" a="1"/>
  <c r="M70" i="13" s="1"/>
  <c r="N70" i="13" a="1"/>
  <c r="N70" i="13" s="1"/>
  <c r="O70" i="13" a="1"/>
  <c r="O70" i="13"/>
  <c r="P70" i="13" a="1"/>
  <c r="P70" i="13" s="1"/>
  <c r="Q70" i="13" a="1"/>
  <c r="Q70" i="13" s="1"/>
  <c r="R70" i="13" a="1"/>
  <c r="R70" i="13" s="1"/>
  <c r="S70" i="13" a="1"/>
  <c r="S70" i="13" s="1"/>
  <c r="T70" i="13" a="1"/>
  <c r="T70" i="13"/>
  <c r="D71" i="13" a="1"/>
  <c r="D71" i="13" s="1"/>
  <c r="E71" i="13" a="1"/>
  <c r="E71" i="13" s="1"/>
  <c r="F71" i="13" a="1"/>
  <c r="F71" i="13" s="1"/>
  <c r="G71" i="13" a="1"/>
  <c r="G71" i="13" s="1"/>
  <c r="H71" i="13" a="1"/>
  <c r="H71" i="13" s="1"/>
  <c r="I71" i="13" a="1"/>
  <c r="I71" i="13" s="1"/>
  <c r="J71" i="13" a="1"/>
  <c r="J71" i="13" s="1"/>
  <c r="K71" i="13" a="1"/>
  <c r="K71" i="13" s="1"/>
  <c r="L71" i="13" a="1"/>
  <c r="L71" i="13" s="1"/>
  <c r="M71" i="13" a="1"/>
  <c r="M71" i="13" s="1"/>
  <c r="N71" i="13" a="1"/>
  <c r="N71" i="13"/>
  <c r="O71" i="13" a="1"/>
  <c r="O71" i="13" s="1"/>
  <c r="P71" i="13" a="1"/>
  <c r="P71" i="13" s="1"/>
  <c r="Q71" i="13" a="1"/>
  <c r="Q71" i="13" s="1"/>
  <c r="R71" i="13" a="1"/>
  <c r="R71" i="13" s="1"/>
  <c r="S71" i="13" a="1"/>
  <c r="S71" i="13"/>
  <c r="T71" i="13" a="1"/>
  <c r="T71" i="13" s="1"/>
  <c r="D72" i="13" a="1"/>
  <c r="D72" i="13" s="1"/>
  <c r="E72" i="13" a="1"/>
  <c r="E72" i="13" s="1"/>
  <c r="F72" i="13" a="1"/>
  <c r="F72" i="13" s="1"/>
  <c r="G72" i="13" a="1"/>
  <c r="G72" i="13" s="1"/>
  <c r="H72" i="13" a="1"/>
  <c r="H72" i="13" s="1"/>
  <c r="I72" i="13" a="1"/>
  <c r="I72" i="13" s="1"/>
  <c r="J72" i="13" a="1"/>
  <c r="J72" i="13" s="1"/>
  <c r="K72" i="13" a="1"/>
  <c r="K72" i="13" s="1"/>
  <c r="L72" i="13" a="1"/>
  <c r="L72" i="13" s="1"/>
  <c r="M72" i="13" a="1"/>
  <c r="M72" i="13"/>
  <c r="N72" i="13" a="1"/>
  <c r="N72" i="13" s="1"/>
  <c r="O72" i="13" a="1"/>
  <c r="O72" i="13" s="1"/>
  <c r="P72" i="13" a="1"/>
  <c r="P72" i="13" s="1"/>
  <c r="Q72" i="13" a="1"/>
  <c r="Q72" i="13" s="1"/>
  <c r="R72" i="13" a="1"/>
  <c r="R72" i="13"/>
  <c r="S72" i="13" a="1"/>
  <c r="S72" i="13" s="1"/>
  <c r="T72" i="13" a="1"/>
  <c r="T72" i="13" s="1"/>
  <c r="D73" i="13" a="1"/>
  <c r="D73" i="13" s="1"/>
  <c r="E73" i="13" a="1"/>
  <c r="E73" i="13" s="1"/>
  <c r="F73" i="13" a="1"/>
  <c r="F73" i="13" s="1"/>
  <c r="G73" i="13" a="1"/>
  <c r="G73" i="13" s="1"/>
  <c r="H73" i="13" a="1"/>
  <c r="H73" i="13" s="1"/>
  <c r="I73" i="13" a="1"/>
  <c r="I73" i="13" s="1"/>
  <c r="J73" i="13" a="1"/>
  <c r="J73" i="13" s="1"/>
  <c r="K73" i="13" a="1"/>
  <c r="K73" i="13" s="1"/>
  <c r="L73" i="13" a="1"/>
  <c r="L73" i="13" s="1"/>
  <c r="M73" i="13" a="1"/>
  <c r="M73" i="13" s="1"/>
  <c r="N73" i="13" a="1"/>
  <c r="N73" i="13" s="1"/>
  <c r="O73" i="13" a="1"/>
  <c r="O73" i="13" s="1"/>
  <c r="P73" i="13" a="1"/>
  <c r="P73" i="13" s="1"/>
  <c r="Q73" i="13" a="1"/>
  <c r="Q73" i="13" s="1"/>
  <c r="R73" i="13" a="1"/>
  <c r="R73" i="13" s="1"/>
  <c r="S73" i="13" a="1"/>
  <c r="S73" i="13" s="1"/>
  <c r="T73" i="13" a="1"/>
  <c r="T73" i="13" s="1"/>
  <c r="D74" i="13" a="1"/>
  <c r="D74" i="13" s="1"/>
  <c r="E74" i="13" a="1"/>
  <c r="E74" i="13" s="1"/>
  <c r="F74" i="13" a="1"/>
  <c r="F74" i="13" s="1"/>
  <c r="G74" i="13" a="1"/>
  <c r="G74" i="13" s="1"/>
  <c r="H74" i="13" a="1"/>
  <c r="H74" i="13" s="1"/>
  <c r="I74" i="13" a="1"/>
  <c r="I74" i="13" s="1"/>
  <c r="J74" i="13" a="1"/>
  <c r="J74" i="13" s="1"/>
  <c r="K74" i="13" a="1"/>
  <c r="K74" i="13" s="1"/>
  <c r="L74" i="13" a="1"/>
  <c r="L74" i="13" s="1"/>
  <c r="M74" i="13" a="1"/>
  <c r="M74" i="13" s="1"/>
  <c r="N74" i="13" a="1"/>
  <c r="N74" i="13" s="1"/>
  <c r="O74" i="13" a="1"/>
  <c r="O74" i="13" s="1"/>
  <c r="P74" i="13" a="1"/>
  <c r="P74" i="13" s="1"/>
  <c r="Q74" i="13" a="1"/>
  <c r="Q74" i="13" s="1"/>
  <c r="R74" i="13" a="1"/>
  <c r="R74" i="13" s="1"/>
  <c r="S74" i="13" a="1"/>
  <c r="S74" i="13" s="1"/>
  <c r="T74" i="13" a="1"/>
  <c r="T74" i="13" s="1"/>
  <c r="D75" i="13" a="1"/>
  <c r="D75" i="13" s="1"/>
  <c r="E75" i="13" a="1"/>
  <c r="E75" i="13" s="1"/>
  <c r="F75" i="13" a="1"/>
  <c r="F75" i="13" s="1"/>
  <c r="G75" i="13" a="1"/>
  <c r="G75" i="13" s="1"/>
  <c r="H75" i="13" a="1"/>
  <c r="H75" i="13" s="1"/>
  <c r="I75" i="13" a="1"/>
  <c r="I75" i="13" s="1"/>
  <c r="J75" i="13" a="1"/>
  <c r="J75" i="13" s="1"/>
  <c r="K75" i="13" a="1"/>
  <c r="K75" i="13" s="1"/>
  <c r="L75" i="13" a="1"/>
  <c r="L75" i="13" s="1"/>
  <c r="M75" i="13" a="1"/>
  <c r="M75" i="13" s="1"/>
  <c r="N75" i="13" a="1"/>
  <c r="N75" i="13" s="1"/>
  <c r="O75" i="13" a="1"/>
  <c r="O75" i="13" s="1"/>
  <c r="P75" i="13" a="1"/>
  <c r="P75" i="13" s="1"/>
  <c r="Q75" i="13" a="1"/>
  <c r="Q75" i="13" s="1"/>
  <c r="R75" i="13" a="1"/>
  <c r="R75" i="13" s="1"/>
  <c r="S75" i="13" a="1"/>
  <c r="S75" i="13" s="1"/>
  <c r="T75" i="13" a="1"/>
  <c r="T75" i="13" s="1"/>
  <c r="D76" i="13" a="1"/>
  <c r="D76" i="13" s="1"/>
  <c r="E76" i="13" a="1"/>
  <c r="E76" i="13" s="1"/>
  <c r="F76" i="13" a="1"/>
  <c r="F76" i="13" s="1"/>
  <c r="G76" i="13" a="1"/>
  <c r="G76" i="13" s="1"/>
  <c r="H76" i="13" a="1"/>
  <c r="H76" i="13" s="1"/>
  <c r="I76" i="13" a="1"/>
  <c r="I76" i="13" s="1"/>
  <c r="J76" i="13" a="1"/>
  <c r="J76" i="13" s="1"/>
  <c r="K76" i="13" a="1"/>
  <c r="K76" i="13" s="1"/>
  <c r="L76" i="13" a="1"/>
  <c r="L76" i="13" s="1"/>
  <c r="M76" i="13" a="1"/>
  <c r="M76" i="13" s="1"/>
  <c r="N76" i="13" a="1"/>
  <c r="N76" i="13" s="1"/>
  <c r="O76" i="13" a="1"/>
  <c r="O76" i="13" s="1"/>
  <c r="P76" i="13" a="1"/>
  <c r="P76" i="13" s="1"/>
  <c r="Q76" i="13" a="1"/>
  <c r="Q76" i="13" s="1"/>
  <c r="R76" i="13" a="1"/>
  <c r="R76" i="13" s="1"/>
  <c r="S76" i="13" a="1"/>
  <c r="S76" i="13" s="1"/>
  <c r="T76" i="13" a="1"/>
  <c r="T76" i="13" s="1"/>
  <c r="D77" i="13" a="1"/>
  <c r="D77" i="13" s="1"/>
  <c r="E77" i="13" a="1"/>
  <c r="E77" i="13" s="1"/>
  <c r="F77" i="13" a="1"/>
  <c r="F77" i="13" s="1"/>
  <c r="G77" i="13" a="1"/>
  <c r="G77" i="13" s="1"/>
  <c r="H77" i="13" a="1"/>
  <c r="H77" i="13" s="1"/>
  <c r="I77" i="13" a="1"/>
  <c r="I77" i="13" s="1"/>
  <c r="J77" i="13" a="1"/>
  <c r="J77" i="13" s="1"/>
  <c r="K77" i="13" a="1"/>
  <c r="K77" i="13" s="1"/>
  <c r="L77" i="13" a="1"/>
  <c r="L77" i="13" s="1"/>
  <c r="M77" i="13" a="1"/>
  <c r="M77" i="13" s="1"/>
  <c r="N77" i="13" a="1"/>
  <c r="N77" i="13" s="1"/>
  <c r="O77" i="13" a="1"/>
  <c r="O77" i="13" s="1"/>
  <c r="P77" i="13" a="1"/>
  <c r="P77" i="13" s="1"/>
  <c r="Q77" i="13" a="1"/>
  <c r="Q77" i="13" s="1"/>
  <c r="R77" i="13" a="1"/>
  <c r="R77" i="13" s="1"/>
  <c r="S77" i="13" a="1"/>
  <c r="S77" i="13" s="1"/>
  <c r="T77" i="13" a="1"/>
  <c r="T77" i="13" s="1"/>
  <c r="D78" i="13" a="1"/>
  <c r="D78" i="13" s="1"/>
  <c r="E78" i="13" a="1"/>
  <c r="E78" i="13" s="1"/>
  <c r="F78" i="13" a="1"/>
  <c r="F78" i="13" s="1"/>
  <c r="G78" i="13" a="1"/>
  <c r="G78" i="13" s="1"/>
  <c r="H78" i="13" a="1"/>
  <c r="H78" i="13" s="1"/>
  <c r="I78" i="13" a="1"/>
  <c r="I78" i="13" s="1"/>
  <c r="J78" i="13" a="1"/>
  <c r="J78" i="13" s="1"/>
  <c r="K78" i="13" a="1"/>
  <c r="K78" i="13" s="1"/>
  <c r="L78" i="13" a="1"/>
  <c r="L78" i="13" s="1"/>
  <c r="M78" i="13" a="1"/>
  <c r="M78" i="13" s="1"/>
  <c r="N78" i="13" a="1"/>
  <c r="N78" i="13"/>
  <c r="O78" i="13" a="1"/>
  <c r="O78" i="13"/>
  <c r="P78" i="13" a="1"/>
  <c r="P78" i="13"/>
  <c r="Q78" i="13" a="1"/>
  <c r="Q78" i="13"/>
  <c r="R78" i="13" a="1"/>
  <c r="R78" i="13"/>
  <c r="S78" i="13" a="1"/>
  <c r="S78" i="13"/>
  <c r="T78" i="13" a="1"/>
  <c r="T78" i="13"/>
  <c r="D79" i="13" a="1"/>
  <c r="D79" i="13"/>
  <c r="E79" i="13" a="1"/>
  <c r="E79" i="13"/>
  <c r="F79" i="13" a="1"/>
  <c r="F79" i="13"/>
  <c r="G79" i="13" a="1"/>
  <c r="G79" i="13"/>
  <c r="H79" i="13" a="1"/>
  <c r="H79" i="13"/>
  <c r="I79" i="13" a="1"/>
  <c r="I79" i="13"/>
  <c r="J79" i="13" a="1"/>
  <c r="J79" i="13"/>
  <c r="K79" i="13" a="1"/>
  <c r="K79" i="13"/>
  <c r="L79" i="13" a="1"/>
  <c r="L79" i="13"/>
  <c r="M79" i="13" a="1"/>
  <c r="M79" i="13"/>
  <c r="N79" i="13" a="1"/>
  <c r="N79" i="13"/>
  <c r="O79" i="13" a="1"/>
  <c r="O79" i="13"/>
  <c r="P79" i="13" a="1"/>
  <c r="P79" i="13"/>
  <c r="Q79" i="13" a="1"/>
  <c r="Q79" i="13"/>
  <c r="R79" i="13" a="1"/>
  <c r="R79" i="13"/>
  <c r="S79" i="13" a="1"/>
  <c r="S79" i="13"/>
  <c r="T79" i="13" a="1"/>
  <c r="T79" i="13"/>
  <c r="D80" i="13" a="1"/>
  <c r="D80" i="13"/>
  <c r="E80" i="13" a="1"/>
  <c r="E80" i="13"/>
  <c r="F80" i="13" a="1"/>
  <c r="F80" i="13"/>
  <c r="G80" i="13" a="1"/>
  <c r="G80" i="13"/>
  <c r="H80" i="13" a="1"/>
  <c r="H80" i="13"/>
  <c r="I80" i="13" a="1"/>
  <c r="I80" i="13"/>
  <c r="J80" i="13" a="1"/>
  <c r="J80" i="13"/>
  <c r="K80" i="13" a="1"/>
  <c r="K80" i="13"/>
  <c r="L80" i="13" a="1"/>
  <c r="L80" i="13"/>
  <c r="M80" i="13" a="1"/>
  <c r="M80" i="13"/>
  <c r="N80" i="13" a="1"/>
  <c r="N80" i="13"/>
  <c r="O80" i="13" a="1"/>
  <c r="O80" i="13"/>
  <c r="P80" i="13" a="1"/>
  <c r="P80" i="13"/>
  <c r="Q80" i="13" a="1"/>
  <c r="Q80" i="13"/>
  <c r="R80" i="13" a="1"/>
  <c r="R80" i="13"/>
  <c r="S80" i="13" a="1"/>
  <c r="S80" i="13"/>
  <c r="T80" i="13" a="1"/>
  <c r="T80" i="13"/>
  <c r="D81" i="13" a="1"/>
  <c r="D81" i="13"/>
  <c r="E81" i="13" a="1"/>
  <c r="E81" i="13"/>
  <c r="F81" i="13" a="1"/>
  <c r="F81" i="13"/>
  <c r="G81" i="13" a="1"/>
  <c r="G81" i="13"/>
  <c r="H81" i="13" a="1"/>
  <c r="H81" i="13"/>
  <c r="I81" i="13" a="1"/>
  <c r="I81" i="13"/>
  <c r="J81" i="13" a="1"/>
  <c r="J81" i="13" s="1"/>
  <c r="K81" i="13" a="1"/>
  <c r="K81" i="13"/>
  <c r="L81" i="13" a="1"/>
  <c r="L81" i="13"/>
  <c r="M81" i="13" a="1"/>
  <c r="M81" i="13"/>
  <c r="N81" i="13" a="1"/>
  <c r="N81" i="13" s="1"/>
  <c r="O81" i="13" a="1"/>
  <c r="O81" i="13"/>
  <c r="P81" i="13" a="1"/>
  <c r="P81" i="13"/>
  <c r="Q81" i="13" a="1"/>
  <c r="Q81" i="13"/>
  <c r="R81" i="13" a="1"/>
  <c r="R81" i="13" s="1"/>
  <c r="S81" i="13" a="1"/>
  <c r="S81" i="13"/>
  <c r="T81" i="13" a="1"/>
  <c r="T81" i="13"/>
  <c r="D82" i="13" a="1"/>
  <c r="D82" i="13"/>
  <c r="E82" i="13" a="1"/>
  <c r="E82" i="13" s="1"/>
  <c r="F82" i="13" a="1"/>
  <c r="F82" i="13"/>
  <c r="G82" i="13" a="1"/>
  <c r="G82" i="13"/>
  <c r="H82" i="13" a="1"/>
  <c r="H82" i="13"/>
  <c r="I82" i="13" a="1"/>
  <c r="I82" i="13" s="1"/>
  <c r="J82" i="13" a="1"/>
  <c r="J82" i="13"/>
  <c r="K82" i="13" a="1"/>
  <c r="K82" i="13"/>
  <c r="L82" i="13" a="1"/>
  <c r="L82" i="13"/>
  <c r="M82" i="13" a="1"/>
  <c r="M82" i="13" s="1"/>
  <c r="N82" i="13" a="1"/>
  <c r="N82" i="13"/>
  <c r="O82" i="13" a="1"/>
  <c r="O82" i="13"/>
  <c r="P82" i="13" a="1"/>
  <c r="P82" i="13"/>
  <c r="Q82" i="13" a="1"/>
  <c r="Q82" i="13" s="1"/>
  <c r="R82" i="13" a="1"/>
  <c r="R82" i="13"/>
  <c r="S82" i="13" a="1"/>
  <c r="S82" i="13"/>
  <c r="T82" i="13" a="1"/>
  <c r="T82" i="13"/>
  <c r="D83" i="13" a="1"/>
  <c r="D83" i="13" s="1"/>
  <c r="E83" i="13" a="1"/>
  <c r="E83" i="13"/>
  <c r="F83" i="13" a="1"/>
  <c r="F83" i="13"/>
  <c r="G83" i="13" a="1"/>
  <c r="G83" i="13"/>
  <c r="H83" i="13" a="1"/>
  <c r="H83" i="13" s="1"/>
  <c r="I83" i="13" a="1"/>
  <c r="I83" i="13"/>
  <c r="J83" i="13" a="1"/>
  <c r="J83" i="13"/>
  <c r="K83" i="13" a="1"/>
  <c r="K83" i="13"/>
  <c r="L83" i="13" a="1"/>
  <c r="L83" i="13" s="1"/>
  <c r="M83" i="13" a="1"/>
  <c r="M83" i="13"/>
  <c r="N83" i="13" a="1"/>
  <c r="N83" i="13"/>
  <c r="O83" i="13" a="1"/>
  <c r="O83" i="13"/>
  <c r="P83" i="13" a="1"/>
  <c r="P83" i="13" s="1"/>
  <c r="Q83" i="13" a="1"/>
  <c r="Q83" i="13"/>
  <c r="R83" i="13" a="1"/>
  <c r="R83" i="13"/>
  <c r="S83" i="13" a="1"/>
  <c r="S83" i="13"/>
  <c r="T83" i="13" a="1"/>
  <c r="T83" i="13" s="1"/>
  <c r="D84" i="13" a="1"/>
  <c r="D84" i="13"/>
  <c r="E84" i="13" a="1"/>
  <c r="E84" i="13"/>
  <c r="F84" i="13" a="1"/>
  <c r="F84" i="13"/>
  <c r="G84" i="13" a="1"/>
  <c r="G84" i="13" s="1"/>
  <c r="H84" i="13" a="1"/>
  <c r="H84" i="13"/>
  <c r="I84" i="13" a="1"/>
  <c r="I84" i="13"/>
  <c r="J84" i="13" a="1"/>
  <c r="J84" i="13"/>
  <c r="K84" i="13" a="1"/>
  <c r="K84" i="13" s="1"/>
  <c r="L84" i="13" a="1"/>
  <c r="L84" i="13"/>
  <c r="M84" i="13" a="1"/>
  <c r="M84" i="13"/>
  <c r="N84" i="13" a="1"/>
  <c r="N84" i="13"/>
  <c r="O84" i="13" a="1"/>
  <c r="O84" i="13" s="1"/>
  <c r="P84" i="13" a="1"/>
  <c r="P84" i="13"/>
  <c r="Q84" i="13" a="1"/>
  <c r="Q84" i="13"/>
  <c r="R84" i="13" a="1"/>
  <c r="R84" i="13"/>
  <c r="S84" i="13" a="1"/>
  <c r="S84" i="13" s="1"/>
  <c r="T84" i="13" a="1"/>
  <c r="T84" i="13"/>
  <c r="D85" i="13" a="1"/>
  <c r="D85" i="13"/>
  <c r="E85" i="13" a="1"/>
  <c r="E85" i="13"/>
  <c r="F85" i="13" a="1"/>
  <c r="F85" i="13" s="1"/>
  <c r="G85" i="13" a="1"/>
  <c r="G85" i="13"/>
  <c r="H85" i="13" a="1"/>
  <c r="H85" i="13"/>
  <c r="I85" i="13" a="1"/>
  <c r="I85" i="13"/>
  <c r="J85" i="13" a="1"/>
  <c r="J85" i="13" s="1"/>
  <c r="K85" i="13" a="1"/>
  <c r="K85" i="13"/>
  <c r="L85" i="13" a="1"/>
  <c r="L85" i="13"/>
  <c r="M85" i="13" a="1"/>
  <c r="M85" i="13"/>
  <c r="N85" i="13" a="1"/>
  <c r="N85" i="13" s="1"/>
  <c r="O85" i="13" a="1"/>
  <c r="O85" i="13"/>
  <c r="P85" i="13" a="1"/>
  <c r="P85" i="13"/>
  <c r="Q85" i="13" a="1"/>
  <c r="Q85" i="13"/>
  <c r="R85" i="13" a="1"/>
  <c r="R85" i="13" s="1"/>
  <c r="S85" i="13" a="1"/>
  <c r="S85" i="13"/>
  <c r="T85" i="13" a="1"/>
  <c r="T85" i="13"/>
  <c r="D86" i="13" a="1"/>
  <c r="D86" i="13"/>
  <c r="E86" i="13" a="1"/>
  <c r="E86" i="13" s="1"/>
  <c r="F86" i="13" a="1"/>
  <c r="F86" i="13"/>
  <c r="G86" i="13" a="1"/>
  <c r="G86" i="13"/>
  <c r="H86" i="13" a="1"/>
  <c r="H86" i="13"/>
  <c r="I86" i="13" a="1"/>
  <c r="I86" i="13" s="1"/>
  <c r="J86" i="13" a="1"/>
  <c r="J86" i="13"/>
  <c r="K86" i="13" a="1"/>
  <c r="K86" i="13"/>
  <c r="L86" i="13" a="1"/>
  <c r="L86" i="13"/>
  <c r="M86" i="13" a="1"/>
  <c r="M86" i="13" s="1"/>
  <c r="N86" i="13" a="1"/>
  <c r="N86" i="13"/>
  <c r="O86" i="13" a="1"/>
  <c r="O86" i="13"/>
  <c r="P86" i="13" a="1"/>
  <c r="P86" i="13"/>
  <c r="Q86" i="13" a="1"/>
  <c r="Q86" i="13" s="1"/>
  <c r="R86" i="13" a="1"/>
  <c r="R86" i="13"/>
  <c r="S86" i="13" a="1"/>
  <c r="S86" i="13"/>
  <c r="T86" i="13" a="1"/>
  <c r="T86" i="13"/>
  <c r="D87" i="13" a="1"/>
  <c r="D87" i="13" s="1"/>
  <c r="E87" i="13" a="1"/>
  <c r="E87" i="13"/>
  <c r="F87" i="13" a="1"/>
  <c r="F87" i="13"/>
  <c r="G87" i="13" a="1"/>
  <c r="G87" i="13"/>
  <c r="H87" i="13" a="1"/>
  <c r="H87" i="13" s="1"/>
  <c r="I87" i="13" a="1"/>
  <c r="I87" i="13"/>
  <c r="J87" i="13" a="1"/>
  <c r="J87" i="13"/>
  <c r="K87" i="13" a="1"/>
  <c r="K87" i="13"/>
  <c r="L87" i="13" a="1"/>
  <c r="L87" i="13" s="1"/>
  <c r="M87" i="13" a="1"/>
  <c r="M87" i="13"/>
  <c r="N87" i="13" a="1"/>
  <c r="N87" i="13"/>
  <c r="O87" i="13" a="1"/>
  <c r="O87" i="13"/>
  <c r="P87" i="13" a="1"/>
  <c r="P87" i="13" s="1"/>
  <c r="Q87" i="13" a="1"/>
  <c r="Q87" i="13"/>
  <c r="R87" i="13" a="1"/>
  <c r="R87" i="13"/>
  <c r="S87" i="13" a="1"/>
  <c r="S87" i="13"/>
  <c r="T87" i="13" a="1"/>
  <c r="T87" i="13" s="1"/>
  <c r="D88" i="13" a="1"/>
  <c r="D88" i="13"/>
  <c r="E88" i="13" a="1"/>
  <c r="E88" i="13"/>
  <c r="F88" i="13" a="1"/>
  <c r="F88" i="13"/>
  <c r="G88" i="13" a="1"/>
  <c r="G88" i="13" s="1"/>
  <c r="H88" i="13" a="1"/>
  <c r="H88" i="13"/>
  <c r="I88" i="13" a="1"/>
  <c r="I88" i="13"/>
  <c r="J88" i="13" a="1"/>
  <c r="J88" i="13"/>
  <c r="K88" i="13" a="1"/>
  <c r="K88" i="13" s="1"/>
  <c r="L88" i="13" a="1"/>
  <c r="L88" i="13"/>
  <c r="M88" i="13" a="1"/>
  <c r="M88" i="13" s="1"/>
  <c r="N88" i="13" a="1"/>
  <c r="N88" i="13"/>
  <c r="O88" i="13" a="1"/>
  <c r="O88" i="13" s="1"/>
  <c r="P88" i="13" a="1"/>
  <c r="P88" i="13"/>
  <c r="Q88" i="13" a="1"/>
  <c r="Q88" i="13" s="1"/>
  <c r="R88" i="13" a="1"/>
  <c r="R88" i="13" s="1"/>
  <c r="S88" i="13" a="1"/>
  <c r="S88" i="13" s="1"/>
  <c r="T88" i="13" a="1"/>
  <c r="T88" i="13"/>
  <c r="D89" i="13" a="1"/>
  <c r="D89" i="13" s="1"/>
  <c r="E89" i="13" a="1"/>
  <c r="E89" i="13" s="1"/>
  <c r="F89" i="13" a="1"/>
  <c r="F89" i="13" s="1"/>
  <c r="G89" i="13" a="1"/>
  <c r="G89" i="13" s="1"/>
  <c r="H89" i="13" a="1"/>
  <c r="H89" i="13" s="1"/>
  <c r="I89" i="13" a="1"/>
  <c r="I89" i="13" s="1"/>
  <c r="J89" i="13" a="1"/>
  <c r="J89" i="13" s="1"/>
  <c r="K89" i="13" a="1"/>
  <c r="K89" i="13" s="1"/>
  <c r="L89" i="13" a="1"/>
  <c r="L89" i="13" s="1"/>
  <c r="M89" i="13" a="1"/>
  <c r="M89" i="13" s="1"/>
  <c r="N89" i="13" a="1"/>
  <c r="N89" i="13" s="1"/>
  <c r="O89" i="13" a="1"/>
  <c r="O89" i="13" s="1"/>
  <c r="P89" i="13" a="1"/>
  <c r="P89" i="13" s="1"/>
  <c r="Q89" i="13" a="1"/>
  <c r="Q89" i="13" s="1"/>
  <c r="R89" i="13" a="1"/>
  <c r="R89" i="13" s="1"/>
  <c r="S89" i="13" a="1"/>
  <c r="S89" i="13" s="1"/>
  <c r="T89" i="13" a="1"/>
  <c r="T89" i="13" s="1"/>
  <c r="D90" i="13" a="1"/>
  <c r="D90" i="13" s="1"/>
  <c r="E90" i="13" a="1"/>
  <c r="E90" i="13" s="1"/>
  <c r="F90" i="13" a="1"/>
  <c r="F90" i="13" s="1"/>
  <c r="G90" i="13" a="1"/>
  <c r="G90" i="13" s="1"/>
  <c r="H90" i="13" a="1"/>
  <c r="H90" i="13" s="1"/>
  <c r="I90" i="13" a="1"/>
  <c r="I90" i="13" s="1"/>
  <c r="J90" i="13" a="1"/>
  <c r="J90" i="13" s="1"/>
  <c r="K90" i="13" a="1"/>
  <c r="K90" i="13" s="1"/>
  <c r="L90" i="13" a="1"/>
  <c r="L90" i="13" s="1"/>
  <c r="M90" i="13" a="1"/>
  <c r="M90" i="13" s="1"/>
  <c r="N90" i="13" a="1"/>
  <c r="N90" i="13" s="1"/>
  <c r="O90" i="13" a="1"/>
  <c r="O90" i="13" s="1"/>
  <c r="P90" i="13" a="1"/>
  <c r="P90" i="13" s="1"/>
  <c r="Q90" i="13" a="1"/>
  <c r="Q90" i="13" s="1"/>
  <c r="R90" i="13" a="1"/>
  <c r="R90" i="13" s="1"/>
  <c r="S90" i="13" a="1"/>
  <c r="S90" i="13" s="1"/>
  <c r="T90" i="13" a="1"/>
  <c r="T90" i="13" s="1"/>
  <c r="D91" i="13" a="1"/>
  <c r="D91" i="13" s="1"/>
  <c r="E91" i="13" a="1"/>
  <c r="E91" i="13" s="1"/>
  <c r="F91" i="13" a="1"/>
  <c r="F91" i="13" s="1"/>
  <c r="G91" i="13" a="1"/>
  <c r="G91" i="13" s="1"/>
  <c r="H91" i="13" a="1"/>
  <c r="H91" i="13" s="1"/>
  <c r="I91" i="13" a="1"/>
  <c r="I91" i="13" s="1"/>
  <c r="J91" i="13" a="1"/>
  <c r="J91" i="13" s="1"/>
  <c r="K91" i="13" a="1"/>
  <c r="K91" i="13" s="1"/>
  <c r="L91" i="13" a="1"/>
  <c r="L91" i="13" s="1"/>
  <c r="M91" i="13" a="1"/>
  <c r="M91" i="13" s="1"/>
  <c r="N91" i="13" a="1"/>
  <c r="N91" i="13" s="1"/>
  <c r="O91" i="13" a="1"/>
  <c r="O91" i="13" s="1"/>
  <c r="P91" i="13" a="1"/>
  <c r="P91" i="13" s="1"/>
  <c r="Q91" i="13" a="1"/>
  <c r="Q91" i="13" s="1"/>
  <c r="R91" i="13" a="1"/>
  <c r="R91" i="13" s="1"/>
  <c r="S91" i="13" a="1"/>
  <c r="S91" i="13" s="1"/>
  <c r="T91" i="13" a="1"/>
  <c r="T91" i="13" s="1"/>
  <c r="D92" i="13" a="1"/>
  <c r="D92" i="13" s="1"/>
  <c r="E92" i="13" a="1"/>
  <c r="E92" i="13" s="1"/>
  <c r="F92" i="13" a="1"/>
  <c r="F92" i="13" s="1"/>
  <c r="G92" i="13" a="1"/>
  <c r="G92" i="13" s="1"/>
  <c r="H92" i="13" a="1"/>
  <c r="H92" i="13" s="1"/>
  <c r="I92" i="13" a="1"/>
  <c r="I92" i="13" s="1"/>
  <c r="J92" i="13" a="1"/>
  <c r="J92" i="13" s="1"/>
  <c r="K92" i="13" a="1"/>
  <c r="K92" i="13" s="1"/>
  <c r="L92" i="13" a="1"/>
  <c r="L92" i="13" s="1"/>
  <c r="M92" i="13" a="1"/>
  <c r="M92" i="13" s="1"/>
  <c r="N92" i="13" a="1"/>
  <c r="N92" i="13" s="1"/>
  <c r="O92" i="13" a="1"/>
  <c r="O92" i="13" s="1"/>
  <c r="P92" i="13" a="1"/>
  <c r="P92" i="13" s="1"/>
  <c r="Q92" i="13" a="1"/>
  <c r="Q92" i="13" s="1"/>
  <c r="R92" i="13" a="1"/>
  <c r="R92" i="13" s="1"/>
  <c r="S92" i="13" a="1"/>
  <c r="S92" i="13" s="1"/>
  <c r="T92" i="13" a="1"/>
  <c r="T92" i="13" s="1"/>
  <c r="D93" i="13" a="1"/>
  <c r="D93" i="13" s="1"/>
  <c r="E93" i="13" a="1"/>
  <c r="E93" i="13" s="1"/>
  <c r="F93" i="13" a="1"/>
  <c r="F93" i="13" s="1"/>
  <c r="G93" i="13" a="1"/>
  <c r="G93" i="13" s="1"/>
  <c r="H93" i="13" a="1"/>
  <c r="H93" i="13" s="1"/>
  <c r="I93" i="13" a="1"/>
  <c r="I93" i="13" s="1"/>
  <c r="J93" i="13" a="1"/>
  <c r="J93" i="13" s="1"/>
  <c r="K93" i="13" a="1"/>
  <c r="K93" i="13" s="1"/>
  <c r="L93" i="13" a="1"/>
  <c r="L93" i="13" s="1"/>
  <c r="M93" i="13" a="1"/>
  <c r="M93" i="13" s="1"/>
  <c r="N93" i="13" a="1"/>
  <c r="N93" i="13" s="1"/>
  <c r="O93" i="13" a="1"/>
  <c r="O93" i="13" s="1"/>
  <c r="P93" i="13" a="1"/>
  <c r="P93" i="13" s="1"/>
  <c r="Q93" i="13" a="1"/>
  <c r="Q93" i="13" s="1"/>
  <c r="R93" i="13" a="1"/>
  <c r="R93" i="13" s="1"/>
  <c r="S93" i="13" a="1"/>
  <c r="S93" i="13" s="1"/>
  <c r="T93" i="13" a="1"/>
  <c r="T93" i="13" s="1"/>
  <c r="D94" i="13" a="1"/>
  <c r="D94" i="13" s="1"/>
  <c r="E94" i="13" a="1"/>
  <c r="E94" i="13" s="1"/>
  <c r="F94" i="13" a="1"/>
  <c r="F94" i="13" s="1"/>
  <c r="G94" i="13" a="1"/>
  <c r="G94" i="13" s="1"/>
  <c r="H94" i="13" a="1"/>
  <c r="H94" i="13" s="1"/>
  <c r="I94" i="13" a="1"/>
  <c r="I94" i="13" s="1"/>
  <c r="J94" i="13" a="1"/>
  <c r="J94" i="13" s="1"/>
  <c r="K94" i="13" a="1"/>
  <c r="K94" i="13" s="1"/>
  <c r="L94" i="13" a="1"/>
  <c r="L94" i="13" s="1"/>
  <c r="M94" i="13" a="1"/>
  <c r="M94" i="13" s="1"/>
  <c r="N94" i="13" a="1"/>
  <c r="N94" i="13" s="1"/>
  <c r="O94" i="13" a="1"/>
  <c r="O94" i="13" s="1"/>
  <c r="P94" i="13" a="1"/>
  <c r="P94" i="13" s="1"/>
  <c r="Q94" i="13" a="1"/>
  <c r="Q94" i="13" s="1"/>
  <c r="R94" i="13" a="1"/>
  <c r="R94" i="13" s="1"/>
  <c r="S94" i="13" a="1"/>
  <c r="S94" i="13" s="1"/>
  <c r="T94" i="13" a="1"/>
  <c r="T94" i="13" s="1"/>
  <c r="D95" i="13" a="1"/>
  <c r="D95" i="13" s="1"/>
  <c r="E95" i="13" a="1"/>
  <c r="E95" i="13" s="1"/>
  <c r="F95" i="13" a="1"/>
  <c r="F95" i="13" s="1"/>
  <c r="G95" i="13" a="1"/>
  <c r="G95" i="13" s="1"/>
  <c r="H95" i="13" a="1"/>
  <c r="H95" i="13" s="1"/>
  <c r="I95" i="13" a="1"/>
  <c r="I95" i="13" s="1"/>
  <c r="J95" i="13" a="1"/>
  <c r="J95" i="13" s="1"/>
  <c r="K95" i="13" a="1"/>
  <c r="K95" i="13" s="1"/>
  <c r="L95" i="13" a="1"/>
  <c r="L95" i="13" s="1"/>
  <c r="M95" i="13" a="1"/>
  <c r="M95" i="13" s="1"/>
  <c r="N95" i="13" a="1"/>
  <c r="N95" i="13" s="1"/>
  <c r="O95" i="13" a="1"/>
  <c r="O95" i="13" s="1"/>
  <c r="P95" i="13" a="1"/>
  <c r="P95" i="13" s="1"/>
  <c r="Q95" i="13" a="1"/>
  <c r="Q95" i="13" s="1"/>
  <c r="R95" i="13" a="1"/>
  <c r="R95" i="13" s="1"/>
  <c r="S95" i="13" a="1"/>
  <c r="S95" i="13" s="1"/>
  <c r="T95" i="13" a="1"/>
  <c r="T95" i="13" s="1"/>
  <c r="D96" i="13" a="1"/>
  <c r="D96" i="13" s="1"/>
  <c r="E96" i="13" a="1"/>
  <c r="E96" i="13" s="1"/>
  <c r="F96" i="13" a="1"/>
  <c r="F96" i="13" s="1"/>
  <c r="G96" i="13" a="1"/>
  <c r="G96" i="13" s="1"/>
  <c r="H96" i="13" a="1"/>
  <c r="H96" i="13" s="1"/>
  <c r="I96" i="13" a="1"/>
  <c r="I96" i="13" s="1"/>
  <c r="J96" i="13" a="1"/>
  <c r="J96" i="13" s="1"/>
  <c r="K96" i="13" a="1"/>
  <c r="K96" i="13" s="1"/>
  <c r="L96" i="13" a="1"/>
  <c r="L96" i="13" s="1"/>
  <c r="M96" i="13" a="1"/>
  <c r="M96" i="13" s="1"/>
  <c r="N96" i="13" a="1"/>
  <c r="N96" i="13" s="1"/>
  <c r="O96" i="13" a="1"/>
  <c r="O96" i="13" s="1"/>
  <c r="P96" i="13" a="1"/>
  <c r="P96" i="13" s="1"/>
  <c r="Q96" i="13" a="1"/>
  <c r="Q96" i="13" s="1"/>
  <c r="R96" i="13" a="1"/>
  <c r="R96" i="13" s="1"/>
  <c r="S96" i="13" a="1"/>
  <c r="S96" i="13" s="1"/>
  <c r="T96" i="13" a="1"/>
  <c r="T96" i="13" s="1"/>
  <c r="D97" i="13" a="1"/>
  <c r="D97" i="13" s="1"/>
  <c r="E97" i="13" a="1"/>
  <c r="E97" i="13" s="1"/>
  <c r="F97" i="13" a="1"/>
  <c r="F97" i="13" s="1"/>
  <c r="G97" i="13" a="1"/>
  <c r="G97" i="13" s="1"/>
  <c r="H97" i="13" a="1"/>
  <c r="H97" i="13" s="1"/>
  <c r="I97" i="13" a="1"/>
  <c r="I97" i="13" s="1"/>
  <c r="J97" i="13" a="1"/>
  <c r="J97" i="13" s="1"/>
  <c r="K97" i="13" a="1"/>
  <c r="K97" i="13" s="1"/>
  <c r="L97" i="13" a="1"/>
  <c r="L97" i="13" s="1"/>
  <c r="M97" i="13" a="1"/>
  <c r="M97" i="13" s="1"/>
  <c r="N97" i="13" a="1"/>
  <c r="N97" i="13" s="1"/>
  <c r="O97" i="13" a="1"/>
  <c r="O97" i="13" s="1"/>
  <c r="P97" i="13" a="1"/>
  <c r="P97" i="13" s="1"/>
  <c r="Q97" i="13" a="1"/>
  <c r="Q97" i="13" s="1"/>
  <c r="R97" i="13" a="1"/>
  <c r="R97" i="13" s="1"/>
  <c r="S97" i="13" a="1"/>
  <c r="S97" i="13" s="1"/>
  <c r="T97" i="13" a="1"/>
  <c r="T97" i="13" s="1"/>
  <c r="D98" i="13" a="1"/>
  <c r="D98" i="13" s="1"/>
  <c r="E98" i="13" a="1"/>
  <c r="E98" i="13" s="1"/>
  <c r="F98" i="13" a="1"/>
  <c r="F98" i="13" s="1"/>
  <c r="G98" i="13" a="1"/>
  <c r="G98" i="13" s="1"/>
  <c r="H98" i="13" a="1"/>
  <c r="H98" i="13" s="1"/>
  <c r="I98" i="13" a="1"/>
  <c r="I98" i="13" s="1"/>
  <c r="J98" i="13" a="1"/>
  <c r="J98" i="13" s="1"/>
  <c r="K98" i="13" a="1"/>
  <c r="K98" i="13" s="1"/>
  <c r="L98" i="13" a="1"/>
  <c r="L98" i="13" s="1"/>
  <c r="M98" i="13" a="1"/>
  <c r="M98" i="13" s="1"/>
  <c r="N98" i="13" a="1"/>
  <c r="N98" i="13" s="1"/>
  <c r="O98" i="13" a="1"/>
  <c r="O98" i="13" s="1"/>
  <c r="P98" i="13" a="1"/>
  <c r="P98" i="13" s="1"/>
  <c r="Q98" i="13" a="1"/>
  <c r="Q98" i="13" s="1"/>
  <c r="R98" i="13" a="1"/>
  <c r="R98" i="13" s="1"/>
  <c r="S98" i="13" a="1"/>
  <c r="S98" i="13" s="1"/>
  <c r="T98" i="13" a="1"/>
  <c r="T98" i="13" s="1"/>
  <c r="D99" i="13" a="1"/>
  <c r="D99" i="13" s="1"/>
  <c r="E99" i="13" a="1"/>
  <c r="E99" i="13" s="1"/>
  <c r="F99" i="13" a="1"/>
  <c r="F99" i="13" s="1"/>
  <c r="G99" i="13" a="1"/>
  <c r="G99" i="13" s="1"/>
  <c r="H99" i="13" a="1"/>
  <c r="H99" i="13" s="1"/>
  <c r="I99" i="13" a="1"/>
  <c r="I99" i="13" s="1"/>
  <c r="J99" i="13" a="1"/>
  <c r="J99" i="13" s="1"/>
  <c r="K99" i="13" a="1"/>
  <c r="K99" i="13" s="1"/>
  <c r="L99" i="13" a="1"/>
  <c r="L99" i="13" s="1"/>
  <c r="M99" i="13" a="1"/>
  <c r="M99" i="13" s="1"/>
  <c r="N99" i="13" a="1"/>
  <c r="N99" i="13" s="1"/>
  <c r="O99" i="13" a="1"/>
  <c r="O99" i="13" s="1"/>
  <c r="P99" i="13" a="1"/>
  <c r="P99" i="13" s="1"/>
  <c r="Q99" i="13" a="1"/>
  <c r="Q99" i="13" s="1"/>
  <c r="R99" i="13" a="1"/>
  <c r="R99" i="13" s="1"/>
  <c r="S99" i="13" a="1"/>
  <c r="S99" i="13" s="1"/>
  <c r="T99" i="13" a="1"/>
  <c r="T99" i="13" s="1"/>
  <c r="D100" i="13" a="1"/>
  <c r="D100" i="13" s="1"/>
  <c r="E100" i="13" a="1"/>
  <c r="E100" i="13" s="1"/>
  <c r="F100" i="13" a="1"/>
  <c r="F100" i="13" s="1"/>
  <c r="G100" i="13" a="1"/>
  <c r="G100" i="13" s="1"/>
  <c r="H100" i="13" a="1"/>
  <c r="H100" i="13" s="1"/>
  <c r="I100" i="13" a="1"/>
  <c r="I100" i="13" s="1"/>
  <c r="J100" i="13" a="1"/>
  <c r="J100" i="13" s="1"/>
  <c r="K100" i="13" a="1"/>
  <c r="K100" i="13" s="1"/>
  <c r="L100" i="13" a="1"/>
  <c r="L100" i="13" s="1"/>
  <c r="M100" i="13" a="1"/>
  <c r="M100" i="13" s="1"/>
  <c r="N100" i="13" a="1"/>
  <c r="N100" i="13" s="1"/>
  <c r="O100" i="13" a="1"/>
  <c r="O100" i="13" s="1"/>
  <c r="P100" i="13" a="1"/>
  <c r="P100" i="13" s="1"/>
  <c r="Q100" i="13" a="1"/>
  <c r="Q100" i="13" s="1"/>
  <c r="R100" i="13" a="1"/>
  <c r="R100" i="13" s="1"/>
  <c r="S100" i="13" a="1"/>
  <c r="S100" i="13" s="1"/>
  <c r="T100" i="13" a="1"/>
  <c r="T100" i="13" s="1"/>
  <c r="D101" i="13" a="1"/>
  <c r="D101" i="13" s="1"/>
  <c r="E101" i="13" a="1"/>
  <c r="E101" i="13" s="1"/>
  <c r="F101" i="13" a="1"/>
  <c r="F101" i="13" s="1"/>
  <c r="G101" i="13" a="1"/>
  <c r="G101" i="13" s="1"/>
  <c r="H101" i="13" a="1"/>
  <c r="H101" i="13" s="1"/>
  <c r="I101" i="13" a="1"/>
  <c r="I101" i="13" s="1"/>
  <c r="J101" i="13" a="1"/>
  <c r="J101" i="13" s="1"/>
  <c r="K101" i="13" a="1"/>
  <c r="K101" i="13" s="1"/>
  <c r="L101" i="13" a="1"/>
  <c r="L101" i="13" s="1"/>
  <c r="M101" i="13" a="1"/>
  <c r="M101" i="13" s="1"/>
  <c r="N101" i="13" a="1"/>
  <c r="N101" i="13" s="1"/>
  <c r="O101" i="13" a="1"/>
  <c r="O101" i="13" s="1"/>
  <c r="P101" i="13" a="1"/>
  <c r="P101" i="13" s="1"/>
  <c r="Q101" i="13" a="1"/>
  <c r="Q101" i="13" s="1"/>
  <c r="R101" i="13" a="1"/>
  <c r="R101" i="13" s="1"/>
  <c r="S101" i="13" a="1"/>
  <c r="S101" i="13" s="1"/>
  <c r="T101" i="13" a="1"/>
  <c r="T101" i="13" s="1"/>
  <c r="E2" i="13" a="1"/>
  <c r="E2" i="13" s="1"/>
  <c r="F2" i="13" a="1"/>
  <c r="F2" i="13" s="1"/>
  <c r="G2" i="13" a="1"/>
  <c r="G2" i="13" s="1"/>
  <c r="H2" i="13" a="1"/>
  <c r="H2" i="13" s="1"/>
  <c r="I2" i="13" a="1"/>
  <c r="I2" i="13" s="1"/>
  <c r="J2" i="13" a="1"/>
  <c r="J2" i="13" s="1"/>
  <c r="K2" i="13" a="1"/>
  <c r="K2" i="13" s="1"/>
  <c r="L2" i="13" a="1"/>
  <c r="L2" i="13" s="1"/>
  <c r="M2" i="13" a="1"/>
  <c r="M2" i="13" s="1"/>
  <c r="N2" i="13" a="1"/>
  <c r="N2" i="13" s="1"/>
  <c r="O2" i="13" a="1"/>
  <c r="O2" i="13" s="1"/>
  <c r="P2" i="13" a="1"/>
  <c r="P2" i="13" s="1"/>
  <c r="Q2" i="13" a="1"/>
  <c r="Q2" i="13" s="1"/>
  <c r="R2" i="13" a="1"/>
  <c r="R2" i="13" s="1"/>
  <c r="S2" i="13" a="1"/>
  <c r="S2" i="13" s="1"/>
  <c r="T2" i="13" a="1"/>
  <c r="T2" i="13" s="1"/>
  <c r="D2" i="12" l="1" a="1"/>
  <c r="D2" i="12" s="1"/>
  <c r="D3" i="12" a="1"/>
  <c r="D3" i="12" s="1"/>
  <c r="E3" i="12" a="1"/>
  <c r="E3" i="12"/>
  <c r="F3" i="12" a="1"/>
  <c r="F3" i="12"/>
  <c r="G3" i="12" a="1"/>
  <c r="G3" i="12" s="1"/>
  <c r="H3" i="12" a="1"/>
  <c r="H3" i="12" s="1"/>
  <c r="I3" i="12" a="1"/>
  <c r="I3" i="12"/>
  <c r="J3" i="12" a="1"/>
  <c r="J3" i="12"/>
  <c r="K3" i="12" a="1"/>
  <c r="K3" i="12"/>
  <c r="L3" i="12" a="1"/>
  <c r="L3" i="12" s="1"/>
  <c r="M3" i="12" a="1"/>
  <c r="M3" i="12"/>
  <c r="N3" i="12" a="1"/>
  <c r="N3" i="12"/>
  <c r="O3" i="12" a="1"/>
  <c r="O3" i="12"/>
  <c r="P3" i="12" a="1"/>
  <c r="P3" i="12" s="1"/>
  <c r="Q3" i="12" a="1"/>
  <c r="Q3" i="12" s="1"/>
  <c r="R3" i="12" a="1"/>
  <c r="R3" i="12"/>
  <c r="S3" i="12" a="1"/>
  <c r="S3" i="12"/>
  <c r="T3" i="12" a="1"/>
  <c r="T3" i="12" s="1"/>
  <c r="D4" i="12" a="1"/>
  <c r="D4" i="12" s="1"/>
  <c r="E4" i="12" a="1"/>
  <c r="E4" i="12"/>
  <c r="F4" i="12" a="1"/>
  <c r="F4" i="12" s="1"/>
  <c r="G4" i="12" a="1"/>
  <c r="G4" i="12" s="1"/>
  <c r="H4" i="12" a="1"/>
  <c r="H4" i="12" s="1"/>
  <c r="I4" i="12" a="1"/>
  <c r="I4" i="12"/>
  <c r="J4" i="12" a="1"/>
  <c r="J4" i="12" s="1"/>
  <c r="K4" i="12" a="1"/>
  <c r="K4" i="12" s="1"/>
  <c r="L4" i="12" a="1"/>
  <c r="L4" i="12" s="1"/>
  <c r="M4" i="12" a="1"/>
  <c r="M4" i="12"/>
  <c r="N4" i="12" a="1"/>
  <c r="N4" i="12" s="1"/>
  <c r="O4" i="12" a="1"/>
  <c r="O4" i="12" s="1"/>
  <c r="P4" i="12" a="1"/>
  <c r="P4" i="12" s="1"/>
  <c r="Q4" i="12" a="1"/>
  <c r="Q4" i="12"/>
  <c r="R4" i="12" a="1"/>
  <c r="R4" i="12"/>
  <c r="S4" i="12" a="1"/>
  <c r="S4" i="12" s="1"/>
  <c r="T4" i="12" a="1"/>
  <c r="T4" i="12" s="1"/>
  <c r="D5" i="12" a="1"/>
  <c r="D5" i="12"/>
  <c r="E5" i="12" a="1"/>
  <c r="E5" i="12" s="1"/>
  <c r="F5" i="12" a="1"/>
  <c r="F5" i="12" s="1"/>
  <c r="G5" i="12" a="1"/>
  <c r="G5" i="12" s="1"/>
  <c r="H5" i="12" a="1"/>
  <c r="H5" i="12"/>
  <c r="I5" i="12" a="1"/>
  <c r="I5" i="12" s="1"/>
  <c r="J5" i="12" a="1"/>
  <c r="J5" i="12" s="1"/>
  <c r="K5" i="12" a="1"/>
  <c r="K5" i="12" s="1"/>
  <c r="L5" i="12" a="1"/>
  <c r="L5" i="12"/>
  <c r="M5" i="12" a="1"/>
  <c r="M5" i="12" s="1"/>
  <c r="N5" i="12" a="1"/>
  <c r="N5" i="12" s="1"/>
  <c r="O5" i="12" a="1"/>
  <c r="O5" i="12" s="1"/>
  <c r="P5" i="12" a="1"/>
  <c r="P5" i="12"/>
  <c r="Q5" i="12" a="1"/>
  <c r="Q5" i="12"/>
  <c r="R5" i="12" a="1"/>
  <c r="R5" i="12" s="1"/>
  <c r="S5" i="12" a="1"/>
  <c r="S5" i="12" s="1"/>
  <c r="T5" i="12" a="1"/>
  <c r="T5" i="12" s="1"/>
  <c r="D6" i="12" a="1"/>
  <c r="D6" i="12" s="1"/>
  <c r="E6" i="12" a="1"/>
  <c r="E6" i="12" s="1"/>
  <c r="F6" i="12" a="1"/>
  <c r="F6" i="12" s="1"/>
  <c r="G6" i="12" a="1"/>
  <c r="G6" i="12" s="1"/>
  <c r="H6" i="12" a="1"/>
  <c r="H6" i="12" s="1"/>
  <c r="I6" i="12" a="1"/>
  <c r="I6" i="12" s="1"/>
  <c r="J6" i="12" a="1"/>
  <c r="J6" i="12" s="1"/>
  <c r="K6" i="12" a="1"/>
  <c r="K6" i="12"/>
  <c r="L6" i="12" a="1"/>
  <c r="L6" i="12" s="1"/>
  <c r="M6" i="12" a="1"/>
  <c r="M6" i="12" s="1"/>
  <c r="N6" i="12" a="1"/>
  <c r="N6" i="12" s="1"/>
  <c r="O6" i="12" a="1"/>
  <c r="O6" i="12" s="1"/>
  <c r="P6" i="12" a="1"/>
  <c r="P6" i="12"/>
  <c r="Q6" i="12" a="1"/>
  <c r="Q6" i="12" s="1"/>
  <c r="R6" i="12" a="1"/>
  <c r="R6" i="12" s="1"/>
  <c r="S6" i="12" a="1"/>
  <c r="S6" i="12" s="1"/>
  <c r="T6" i="12" a="1"/>
  <c r="T6" i="12" s="1"/>
  <c r="D7" i="12" a="1"/>
  <c r="D7" i="12" s="1"/>
  <c r="E7" i="12" a="1"/>
  <c r="E7" i="12" s="1"/>
  <c r="F7" i="12" a="1"/>
  <c r="F7" i="12" s="1"/>
  <c r="G7" i="12" a="1"/>
  <c r="G7" i="12" s="1"/>
  <c r="H7" i="12" a="1"/>
  <c r="H7" i="12" s="1"/>
  <c r="I7" i="12" a="1"/>
  <c r="I7" i="12" s="1"/>
  <c r="J7" i="12" a="1"/>
  <c r="J7" i="12"/>
  <c r="K7" i="12" a="1"/>
  <c r="K7" i="12" s="1"/>
  <c r="L7" i="12" a="1"/>
  <c r="L7" i="12" s="1"/>
  <c r="M7" i="12" a="1"/>
  <c r="M7" i="12" s="1"/>
  <c r="N7" i="12" a="1"/>
  <c r="N7" i="12" s="1"/>
  <c r="O7" i="12" a="1"/>
  <c r="O7" i="12"/>
  <c r="P7" i="12" a="1"/>
  <c r="P7" i="12" s="1"/>
  <c r="Q7" i="12" a="1"/>
  <c r="Q7" i="12" s="1"/>
  <c r="R7" i="12" a="1"/>
  <c r="R7" i="12" s="1"/>
  <c r="S7" i="12" a="1"/>
  <c r="S7" i="12" s="1"/>
  <c r="T7" i="12" a="1"/>
  <c r="T7" i="12" s="1"/>
  <c r="D8" i="12" a="1"/>
  <c r="D8" i="12" s="1"/>
  <c r="E8" i="12" a="1"/>
  <c r="E8" i="12" s="1"/>
  <c r="F8" i="12" a="1"/>
  <c r="F8" i="12" s="1"/>
  <c r="G8" i="12" a="1"/>
  <c r="G8" i="12" s="1"/>
  <c r="H8" i="12" a="1"/>
  <c r="H8" i="12" s="1"/>
  <c r="I8" i="12" a="1"/>
  <c r="I8" i="12"/>
  <c r="J8" i="12" a="1"/>
  <c r="J8" i="12" s="1"/>
  <c r="K8" i="12" a="1"/>
  <c r="K8" i="12" s="1"/>
  <c r="L8" i="12" a="1"/>
  <c r="L8" i="12" s="1"/>
  <c r="M8" i="12" a="1"/>
  <c r="M8" i="12" s="1"/>
  <c r="N8" i="12" a="1"/>
  <c r="N8" i="12"/>
  <c r="O8" i="12" a="1"/>
  <c r="O8" i="12" s="1"/>
  <c r="P8" i="12" a="1"/>
  <c r="P8" i="12" s="1"/>
  <c r="Q8" i="12" a="1"/>
  <c r="Q8" i="12" s="1"/>
  <c r="R8" i="12" a="1"/>
  <c r="R8" i="12" s="1"/>
  <c r="S8" i="12" a="1"/>
  <c r="S8" i="12" s="1"/>
  <c r="T8" i="12" a="1"/>
  <c r="T8" i="12" s="1"/>
  <c r="D9" i="12" a="1"/>
  <c r="D9" i="12" s="1"/>
  <c r="E9" i="12" a="1"/>
  <c r="E9" i="12" s="1"/>
  <c r="F9" i="12" a="1"/>
  <c r="F9" i="12" s="1"/>
  <c r="G9" i="12" a="1"/>
  <c r="G9" i="12" s="1"/>
  <c r="H9" i="12" a="1"/>
  <c r="H9" i="12"/>
  <c r="I9" i="12" a="1"/>
  <c r="I9" i="12" s="1"/>
  <c r="J9" i="12" a="1"/>
  <c r="J9" i="12" s="1"/>
  <c r="K9" i="12" a="1"/>
  <c r="K9" i="12" s="1"/>
  <c r="L9" i="12" a="1"/>
  <c r="L9" i="12" s="1"/>
  <c r="M9" i="12" a="1"/>
  <c r="M9" i="12"/>
  <c r="N9" i="12" a="1"/>
  <c r="N9" i="12" s="1"/>
  <c r="O9" i="12" a="1"/>
  <c r="O9" i="12" s="1"/>
  <c r="P9" i="12" a="1"/>
  <c r="P9" i="12" s="1"/>
  <c r="Q9" i="12" a="1"/>
  <c r="Q9" i="12" s="1"/>
  <c r="R9" i="12" a="1"/>
  <c r="R9" i="12" s="1"/>
  <c r="S9" i="12" a="1"/>
  <c r="S9" i="12" s="1"/>
  <c r="T9" i="12" a="1"/>
  <c r="T9" i="12" s="1"/>
  <c r="D10" i="12" a="1"/>
  <c r="D10" i="12" s="1"/>
  <c r="E10" i="12" a="1"/>
  <c r="E10" i="12" s="1"/>
  <c r="F10" i="12" a="1"/>
  <c r="F10" i="12" s="1"/>
  <c r="G10" i="12" a="1"/>
  <c r="G10" i="12"/>
  <c r="H10" i="12" a="1"/>
  <c r="H10" i="12" s="1"/>
  <c r="I10" i="12" a="1"/>
  <c r="I10" i="12" s="1"/>
  <c r="J10" i="12" a="1"/>
  <c r="J10" i="12" s="1"/>
  <c r="K10" i="12" a="1"/>
  <c r="K10" i="12" s="1"/>
  <c r="L10" i="12" a="1"/>
  <c r="L10" i="12"/>
  <c r="M10" i="12" a="1"/>
  <c r="M10" i="12" s="1"/>
  <c r="N10" i="12" a="1"/>
  <c r="N10" i="12" s="1"/>
  <c r="O10" i="12" a="1"/>
  <c r="O10" i="12" s="1"/>
  <c r="P10" i="12" a="1"/>
  <c r="P10" i="12" s="1"/>
  <c r="Q10" i="12" a="1"/>
  <c r="Q10" i="12" s="1"/>
  <c r="R10" i="12" a="1"/>
  <c r="R10" i="12" s="1"/>
  <c r="S10" i="12" a="1"/>
  <c r="S10" i="12" s="1"/>
  <c r="T10" i="12" a="1"/>
  <c r="T10" i="12" s="1"/>
  <c r="D11" i="12" a="1"/>
  <c r="D11" i="12" s="1"/>
  <c r="E11" i="12" a="1"/>
  <c r="E11" i="12" s="1"/>
  <c r="F11" i="12" a="1"/>
  <c r="F11" i="12"/>
  <c r="G11" i="12" a="1"/>
  <c r="G11" i="12"/>
  <c r="H11" i="12" a="1"/>
  <c r="H11" i="12" s="1"/>
  <c r="I11" i="12" a="1"/>
  <c r="I11" i="12" s="1"/>
  <c r="J11" i="12" a="1"/>
  <c r="J11" i="12" s="1"/>
  <c r="K11" i="12" a="1"/>
  <c r="K11" i="12"/>
  <c r="L11" i="12" a="1"/>
  <c r="L11" i="12" s="1"/>
  <c r="M11" i="12" a="1"/>
  <c r="M11" i="12" s="1"/>
  <c r="N11" i="12" a="1"/>
  <c r="N11" i="12" s="1"/>
  <c r="O11" i="12" a="1"/>
  <c r="O11" i="12" s="1"/>
  <c r="P11" i="12" a="1"/>
  <c r="P11" i="12" s="1"/>
  <c r="Q11" i="12" a="1"/>
  <c r="Q11" i="12" s="1"/>
  <c r="R11" i="12" a="1"/>
  <c r="R11" i="12"/>
  <c r="S11" i="12" a="1"/>
  <c r="S11" i="12"/>
  <c r="T11" i="12" a="1"/>
  <c r="T11" i="12" s="1"/>
  <c r="D12" i="12" a="1"/>
  <c r="D12" i="12" s="1"/>
  <c r="E12" i="12" a="1"/>
  <c r="E12" i="12"/>
  <c r="F12" i="12" a="1"/>
  <c r="F12" i="12" s="1"/>
  <c r="G12" i="12" a="1"/>
  <c r="G12" i="12" s="1"/>
  <c r="H12" i="12" a="1"/>
  <c r="H12" i="12" s="1"/>
  <c r="I12" i="12" a="1"/>
  <c r="I12" i="12" s="1"/>
  <c r="J12" i="12" a="1"/>
  <c r="J12" i="12"/>
  <c r="K12" i="12" a="1"/>
  <c r="K12" i="12" s="1"/>
  <c r="L12" i="12" a="1"/>
  <c r="L12" i="12" s="1"/>
  <c r="M12" i="12" a="1"/>
  <c r="M12" i="12"/>
  <c r="N12" i="12" a="1"/>
  <c r="N12" i="12" s="1"/>
  <c r="O12" i="12" a="1"/>
  <c r="O12" i="12" s="1"/>
  <c r="P12" i="12" a="1"/>
  <c r="P12" i="12" s="1"/>
  <c r="Q12" i="12" a="1"/>
  <c r="Q12" i="12" s="1"/>
  <c r="R12" i="12" a="1"/>
  <c r="R12" i="12" s="1"/>
  <c r="S12" i="12" a="1"/>
  <c r="S12" i="12" s="1"/>
  <c r="T12" i="12" a="1"/>
  <c r="T12" i="12" s="1"/>
  <c r="D13" i="12" a="1"/>
  <c r="D13" i="12"/>
  <c r="E13" i="12" a="1"/>
  <c r="E13" i="12" s="1"/>
  <c r="F13" i="12" a="1"/>
  <c r="F13" i="12" s="1"/>
  <c r="G13" i="12" a="1"/>
  <c r="G13" i="12" s="1"/>
  <c r="H13" i="12" a="1"/>
  <c r="H13" i="12" s="1"/>
  <c r="I13" i="12" a="1"/>
  <c r="I13" i="12"/>
  <c r="J13" i="12" a="1"/>
  <c r="J13" i="12" s="1"/>
  <c r="K13" i="12" a="1"/>
  <c r="K13" i="12" s="1"/>
  <c r="L13" i="12" a="1"/>
  <c r="L13" i="12"/>
  <c r="M13" i="12" a="1"/>
  <c r="M13" i="12" s="1"/>
  <c r="N13" i="12" a="1"/>
  <c r="N13" i="12" s="1"/>
  <c r="O13" i="12" a="1"/>
  <c r="O13" i="12" s="1"/>
  <c r="P13" i="12" a="1"/>
  <c r="P13" i="12"/>
  <c r="Q13" i="12" a="1"/>
  <c r="Q13" i="12" s="1"/>
  <c r="R13" i="12" a="1"/>
  <c r="R13" i="12" s="1"/>
  <c r="S13" i="12" a="1"/>
  <c r="S13" i="12" s="1"/>
  <c r="T13" i="12" a="1"/>
  <c r="T13" i="12"/>
  <c r="D14" i="12" a="1"/>
  <c r="D14" i="12" s="1"/>
  <c r="E14" i="12" a="1"/>
  <c r="E14" i="12" s="1"/>
  <c r="F14" i="12" a="1"/>
  <c r="F14" i="12" s="1"/>
  <c r="G14" i="12" a="1"/>
  <c r="G14" i="12" s="1"/>
  <c r="H14" i="12" a="1"/>
  <c r="H14" i="12"/>
  <c r="I14" i="12" a="1"/>
  <c r="I14" i="12" s="1"/>
  <c r="J14" i="12" a="1"/>
  <c r="J14" i="12" s="1"/>
  <c r="K14" i="12" a="1"/>
  <c r="K14" i="12"/>
  <c r="L14" i="12" a="1"/>
  <c r="L14" i="12" s="1"/>
  <c r="M14" i="12" a="1"/>
  <c r="M14" i="12" s="1"/>
  <c r="N14" i="12" a="1"/>
  <c r="N14" i="12" s="1"/>
  <c r="O14" i="12" a="1"/>
  <c r="O14" i="12"/>
  <c r="P14" i="12" a="1"/>
  <c r="P14" i="12" s="1"/>
  <c r="Q14" i="12" a="1"/>
  <c r="Q14" i="12" s="1"/>
  <c r="R14" i="12" a="1"/>
  <c r="R14" i="12" s="1"/>
  <c r="S14" i="12" a="1"/>
  <c r="S14" i="12"/>
  <c r="T14" i="12" a="1"/>
  <c r="T14" i="12"/>
  <c r="D15" i="12" a="1"/>
  <c r="D15" i="12" s="1"/>
  <c r="E15" i="12" a="1"/>
  <c r="E15" i="12" s="1"/>
  <c r="F15" i="12" a="1"/>
  <c r="F15" i="12" s="1"/>
  <c r="G15" i="12" a="1"/>
  <c r="G15" i="12"/>
  <c r="H15" i="12" a="1"/>
  <c r="H15" i="12" s="1"/>
  <c r="I15" i="12" a="1"/>
  <c r="I15" i="12" s="1"/>
  <c r="J15" i="12" a="1"/>
  <c r="J15" i="12"/>
  <c r="K15" i="12" a="1"/>
  <c r="K15" i="12" s="1"/>
  <c r="L15" i="12" a="1"/>
  <c r="L15" i="12" s="1"/>
  <c r="M15" i="12" a="1"/>
  <c r="M15" i="12" s="1"/>
  <c r="N15" i="12" a="1"/>
  <c r="N15" i="12" s="1"/>
  <c r="O15" i="12" a="1"/>
  <c r="O15" i="12"/>
  <c r="P15" i="12" a="1"/>
  <c r="P15" i="12" s="1"/>
  <c r="Q15" i="12" a="1"/>
  <c r="Q15" i="12" s="1"/>
  <c r="R15" i="12" a="1"/>
  <c r="R15" i="12"/>
  <c r="S15" i="12" a="1"/>
  <c r="S15" i="12" s="1"/>
  <c r="T15" i="12" a="1"/>
  <c r="T15" i="12" s="1"/>
  <c r="D16" i="12" a="1"/>
  <c r="D16" i="12" s="1"/>
  <c r="E16" i="12" a="1"/>
  <c r="E16" i="12" s="1"/>
  <c r="F16" i="12" a="1"/>
  <c r="F16" i="12"/>
  <c r="G16" i="12" a="1"/>
  <c r="G16" i="12" s="1"/>
  <c r="H16" i="12" a="1"/>
  <c r="H16" i="12" s="1"/>
  <c r="I16" i="12" a="1"/>
  <c r="I16" i="12"/>
  <c r="J16" i="12" a="1"/>
  <c r="J16" i="12" s="1"/>
  <c r="K16" i="12" a="1"/>
  <c r="K16" i="12" s="1"/>
  <c r="L16" i="12" a="1"/>
  <c r="L16" i="12" s="1"/>
  <c r="M16" i="12" a="1"/>
  <c r="M16" i="12" s="1"/>
  <c r="N16" i="12" a="1"/>
  <c r="N16" i="12" s="1"/>
  <c r="O16" i="12" a="1"/>
  <c r="O16" i="12" s="1"/>
  <c r="P16" i="12" a="1"/>
  <c r="P16" i="12" s="1"/>
  <c r="Q16" i="12" a="1"/>
  <c r="Q16" i="12"/>
  <c r="R16" i="12" a="1"/>
  <c r="R16" i="12" s="1"/>
  <c r="S16" i="12" a="1"/>
  <c r="S16" i="12" s="1"/>
  <c r="T16" i="12" a="1"/>
  <c r="T16" i="12" s="1"/>
  <c r="D17" i="12" a="1"/>
  <c r="D17" i="12" s="1"/>
  <c r="E17" i="12" a="1"/>
  <c r="E17" i="12"/>
  <c r="F17" i="12" a="1"/>
  <c r="F17" i="12" s="1"/>
  <c r="G17" i="12" a="1"/>
  <c r="G17" i="12" s="1"/>
  <c r="H17" i="12" a="1"/>
  <c r="H17" i="12"/>
  <c r="I17" i="12" a="1"/>
  <c r="I17" i="12" s="1"/>
  <c r="J17" i="12" a="1"/>
  <c r="J17" i="12" s="1"/>
  <c r="K17" i="12" a="1"/>
  <c r="K17" i="12" s="1"/>
  <c r="L17" i="12" a="1"/>
  <c r="L17" i="12" s="1"/>
  <c r="M17" i="12" a="1"/>
  <c r="M17" i="12" s="1"/>
  <c r="N17" i="12" a="1"/>
  <c r="N17" i="12" s="1"/>
  <c r="O17" i="12" a="1"/>
  <c r="O17" i="12" s="1"/>
  <c r="P17" i="12" a="1"/>
  <c r="P17" i="12"/>
  <c r="Q17" i="12" a="1"/>
  <c r="Q17" i="12" s="1"/>
  <c r="R17" i="12" a="1"/>
  <c r="R17" i="12" s="1"/>
  <c r="S17" i="12" a="1"/>
  <c r="S17" i="12" s="1"/>
  <c r="T17" i="12" a="1"/>
  <c r="T17" i="12" s="1"/>
  <c r="D18" i="12" a="1"/>
  <c r="D18" i="12"/>
  <c r="E18" i="12" a="1"/>
  <c r="E18" i="12" s="1"/>
  <c r="F18" i="12" a="1"/>
  <c r="F18" i="12" s="1"/>
  <c r="G18" i="12" a="1"/>
  <c r="G18" i="12"/>
  <c r="H18" i="12" a="1"/>
  <c r="H18" i="12" s="1"/>
  <c r="I18" i="12" a="1"/>
  <c r="I18" i="12" s="1"/>
  <c r="J18" i="12" a="1"/>
  <c r="J18" i="12" s="1"/>
  <c r="K18" i="12" a="1"/>
  <c r="K18" i="12"/>
  <c r="L18" i="12" a="1"/>
  <c r="L18" i="12" s="1"/>
  <c r="M18" i="12" a="1"/>
  <c r="M18" i="12" s="1"/>
  <c r="N18" i="12" a="1"/>
  <c r="N18" i="12" s="1"/>
  <c r="O18" i="12" a="1"/>
  <c r="O18" i="12" s="1"/>
  <c r="P18" i="12" a="1"/>
  <c r="P18" i="12"/>
  <c r="Q18" i="12" a="1"/>
  <c r="Q18" i="12" s="1"/>
  <c r="R18" i="12" a="1"/>
  <c r="R18" i="12" s="1"/>
  <c r="S18" i="12" a="1"/>
  <c r="S18" i="12" s="1"/>
  <c r="T18" i="12" a="1"/>
  <c r="T18" i="12"/>
  <c r="D19" i="12" a="1"/>
  <c r="D19" i="12" s="1"/>
  <c r="E19" i="12" a="1"/>
  <c r="E19" i="12" s="1"/>
  <c r="F19" i="12" a="1"/>
  <c r="F19" i="12"/>
  <c r="G19" i="12" a="1"/>
  <c r="G19" i="12" s="1"/>
  <c r="H19" i="12" a="1"/>
  <c r="H19" i="12" s="1"/>
  <c r="I19" i="12" a="1"/>
  <c r="I19" i="12" s="1"/>
  <c r="J19" i="12" a="1"/>
  <c r="J19" i="12" s="1"/>
  <c r="K19" i="12" a="1"/>
  <c r="K19" i="12"/>
  <c r="L19" i="12" a="1"/>
  <c r="L19" i="12" s="1"/>
  <c r="M19" i="12" a="1"/>
  <c r="M19" i="12" s="1"/>
  <c r="N19" i="12" a="1"/>
  <c r="N19" i="12" s="1"/>
  <c r="O19" i="12" a="1"/>
  <c r="O19" i="12" s="1"/>
  <c r="P19" i="12" a="1"/>
  <c r="P19" i="12" s="1"/>
  <c r="Q19" i="12" a="1"/>
  <c r="Q19" i="12" s="1"/>
  <c r="R19" i="12" a="1"/>
  <c r="R19" i="12" s="1"/>
  <c r="S19" i="12" a="1"/>
  <c r="S19" i="12"/>
  <c r="T19" i="12" a="1"/>
  <c r="T19" i="12" s="1"/>
  <c r="D20" i="12" a="1"/>
  <c r="D20" i="12" s="1"/>
  <c r="E20" i="12" a="1"/>
  <c r="E20" i="12"/>
  <c r="F20" i="12" a="1"/>
  <c r="F20" i="12" s="1"/>
  <c r="G20" i="12" a="1"/>
  <c r="G20" i="12" s="1"/>
  <c r="H20" i="12" a="1"/>
  <c r="H20" i="12" s="1"/>
  <c r="I20" i="12" a="1"/>
  <c r="I20" i="12" s="1"/>
  <c r="J20" i="12" a="1"/>
  <c r="J20" i="12" s="1"/>
  <c r="K20" i="12" a="1"/>
  <c r="K20" i="12" s="1"/>
  <c r="L20" i="12" a="1"/>
  <c r="L20" i="12" s="1"/>
  <c r="M20" i="12" a="1"/>
  <c r="M20" i="12" s="1"/>
  <c r="N20" i="12" a="1"/>
  <c r="N20" i="12" s="1"/>
  <c r="O20" i="12" a="1"/>
  <c r="O20" i="12" s="1"/>
  <c r="P20" i="12" a="1"/>
  <c r="P20" i="12" s="1"/>
  <c r="Q20" i="12" a="1"/>
  <c r="Q20" i="12" s="1"/>
  <c r="R20" i="12" a="1"/>
  <c r="R20" i="12"/>
  <c r="S20" i="12" a="1"/>
  <c r="S20" i="12" s="1"/>
  <c r="T20" i="12" a="1"/>
  <c r="T20" i="12" s="1"/>
  <c r="D21" i="12" a="1"/>
  <c r="D21" i="12"/>
  <c r="E21" i="12" a="1"/>
  <c r="E21" i="12" s="1"/>
  <c r="F21" i="12" a="1"/>
  <c r="F21" i="12" s="1"/>
  <c r="G21" i="12" a="1"/>
  <c r="G21" i="12" s="1"/>
  <c r="H21" i="12" a="1"/>
  <c r="H21" i="12" s="1"/>
  <c r="I21" i="12" a="1"/>
  <c r="I21" i="12" s="1"/>
  <c r="J21" i="12" a="1"/>
  <c r="J21" i="12" s="1"/>
  <c r="K21" i="12" a="1"/>
  <c r="K21" i="12" s="1"/>
  <c r="L21" i="12" a="1"/>
  <c r="L21" i="12"/>
  <c r="M21" i="12" a="1"/>
  <c r="M21" i="12" s="1"/>
  <c r="N21" i="12" a="1"/>
  <c r="N21" i="12" s="1"/>
  <c r="O21" i="12" a="1"/>
  <c r="O21" i="12" s="1"/>
  <c r="P21" i="12" a="1"/>
  <c r="P21" i="12" s="1"/>
  <c r="Q21" i="12" a="1"/>
  <c r="Q21" i="12"/>
  <c r="R21" i="12" a="1"/>
  <c r="R21" i="12" s="1"/>
  <c r="S21" i="12" a="1"/>
  <c r="S21" i="12" s="1"/>
  <c r="T21" i="12" a="1"/>
  <c r="T21" i="12"/>
  <c r="D22" i="12" a="1"/>
  <c r="D22" i="12" s="1"/>
  <c r="E22" i="12" a="1"/>
  <c r="E22" i="12" s="1"/>
  <c r="F22" i="12" a="1"/>
  <c r="F22" i="12" s="1"/>
  <c r="G22" i="12" a="1"/>
  <c r="G22" i="12"/>
  <c r="H22" i="12" a="1"/>
  <c r="H22" i="12" s="1"/>
  <c r="I22" i="12" a="1"/>
  <c r="I22" i="12" s="1"/>
  <c r="J22" i="12" a="1"/>
  <c r="J22" i="12" s="1"/>
  <c r="K22" i="12" a="1"/>
  <c r="K22" i="12" s="1"/>
  <c r="L22" i="12" a="1"/>
  <c r="L22" i="12"/>
  <c r="M22" i="12" a="1"/>
  <c r="M22" i="12" s="1"/>
  <c r="N22" i="12" a="1"/>
  <c r="N22" i="12" s="1"/>
  <c r="O22" i="12" a="1"/>
  <c r="O22" i="12" s="1"/>
  <c r="P22" i="12" a="1"/>
  <c r="P22" i="12"/>
  <c r="Q22" i="12" a="1"/>
  <c r="Q22" i="12" s="1"/>
  <c r="R22" i="12" a="1"/>
  <c r="R22" i="12" s="1"/>
  <c r="S22" i="12" a="1"/>
  <c r="S22" i="12"/>
  <c r="T22" i="12" a="1"/>
  <c r="T22" i="12" s="1"/>
  <c r="D23" i="12" a="1"/>
  <c r="D23" i="12" s="1"/>
  <c r="E23" i="12" a="1"/>
  <c r="E23" i="12" s="1"/>
  <c r="F23" i="12" a="1"/>
  <c r="F23" i="12"/>
  <c r="G23" i="12" a="1"/>
  <c r="G23" i="12" s="1"/>
  <c r="H23" i="12" a="1"/>
  <c r="H23" i="12"/>
  <c r="I23" i="12" a="1"/>
  <c r="I23" i="12"/>
  <c r="J23" i="12" a="1"/>
  <c r="J23" i="12"/>
  <c r="K23" i="12" a="1"/>
  <c r="K23" i="12" s="1"/>
  <c r="L23" i="12" a="1"/>
  <c r="L23" i="12" s="1"/>
  <c r="M23" i="12" a="1"/>
  <c r="M23" i="12" s="1"/>
  <c r="N23" i="12" a="1"/>
  <c r="N23" i="12" s="1"/>
  <c r="O23" i="12" a="1"/>
  <c r="O23" i="12" s="1"/>
  <c r="P23" i="12" a="1"/>
  <c r="P23" i="12"/>
  <c r="Q23" i="12" a="1"/>
  <c r="Q23" i="12"/>
  <c r="R23" i="12" a="1"/>
  <c r="R23" i="12"/>
  <c r="S23" i="12" a="1"/>
  <c r="S23" i="12" s="1"/>
  <c r="T23" i="12" a="1"/>
  <c r="T23" i="12"/>
  <c r="D24" i="12" a="1"/>
  <c r="D24" i="12" s="1"/>
  <c r="E24" i="12" a="1"/>
  <c r="E24" i="12" s="1"/>
  <c r="F24" i="12" a="1"/>
  <c r="F24" i="12" s="1"/>
  <c r="G24" i="12" a="1"/>
  <c r="G24" i="12"/>
  <c r="H24" i="12" a="1"/>
  <c r="H24" i="12"/>
  <c r="I24" i="12" a="1"/>
  <c r="I24" i="12" s="1"/>
  <c r="J24" i="12" a="1"/>
  <c r="J24" i="12" s="1"/>
  <c r="K24" i="12" a="1"/>
  <c r="K24" i="12" s="1"/>
  <c r="L24" i="12" a="1"/>
  <c r="L24" i="12"/>
  <c r="M24" i="12" a="1"/>
  <c r="M24" i="12" s="1"/>
  <c r="N24" i="12" a="1"/>
  <c r="N24" i="12" s="1"/>
  <c r="O24" i="12" a="1"/>
  <c r="O24" i="12"/>
  <c r="P24" i="12" a="1"/>
  <c r="P24" i="12"/>
  <c r="Q24" i="12" a="1"/>
  <c r="Q24" i="12" s="1"/>
  <c r="R24" i="12" a="1"/>
  <c r="R24" i="12" s="1"/>
  <c r="S24" i="12" a="1"/>
  <c r="S24" i="12" s="1"/>
  <c r="T24" i="12" a="1"/>
  <c r="T24" i="12" s="1"/>
  <c r="D25" i="12" a="1"/>
  <c r="D25" i="12"/>
  <c r="E25" i="12" a="1"/>
  <c r="E25" i="12" s="1"/>
  <c r="F25" i="12" a="1"/>
  <c r="F25" i="12" s="1"/>
  <c r="G25" i="12" a="1"/>
  <c r="G25" i="12"/>
  <c r="H25" i="12" a="1"/>
  <c r="H25" i="12"/>
  <c r="I25" i="12" a="1"/>
  <c r="I25" i="12" s="1"/>
  <c r="J25" i="12" a="1"/>
  <c r="J25" i="12" s="1"/>
  <c r="K25" i="12" a="1"/>
  <c r="K25" i="12" s="1"/>
  <c r="L25" i="12" a="1"/>
  <c r="L25" i="12" s="1"/>
  <c r="M25" i="12" a="1"/>
  <c r="M25" i="12" s="1"/>
  <c r="N25" i="12" a="1"/>
  <c r="N25" i="12"/>
  <c r="O25" i="12" a="1"/>
  <c r="O25" i="12"/>
  <c r="P25" i="12" a="1"/>
  <c r="P25" i="12"/>
  <c r="Q25" i="12" a="1"/>
  <c r="Q25" i="12" s="1"/>
  <c r="R25" i="12" a="1"/>
  <c r="R25" i="12"/>
  <c r="S25" i="12" a="1"/>
  <c r="S25" i="12" s="1"/>
  <c r="T25" i="12" a="1"/>
  <c r="T25" i="12" s="1"/>
  <c r="D26" i="12" a="1"/>
  <c r="D26" i="12" s="1"/>
  <c r="E26" i="12" a="1"/>
  <c r="E26" i="12"/>
  <c r="F26" i="12" a="1"/>
  <c r="F26" i="12" s="1"/>
  <c r="G26" i="12" a="1"/>
  <c r="G26" i="12" s="1"/>
  <c r="H26" i="12" a="1"/>
  <c r="H26" i="12" s="1"/>
  <c r="I26" i="12" a="1"/>
  <c r="I26" i="12" s="1"/>
  <c r="J26" i="12" a="1"/>
  <c r="J26" i="12"/>
  <c r="K26" i="12" a="1"/>
  <c r="K26" i="12" s="1"/>
  <c r="L26" i="12" a="1"/>
  <c r="L26" i="12" s="1"/>
  <c r="M26" i="12" a="1"/>
  <c r="M26" i="12"/>
  <c r="N26" i="12" a="1"/>
  <c r="N26" i="12"/>
  <c r="O26" i="12" a="1"/>
  <c r="O26" i="12"/>
  <c r="P26" i="12" a="1"/>
  <c r="P26" i="12" s="1"/>
  <c r="Q26" i="12" a="1"/>
  <c r="Q26" i="12" s="1"/>
  <c r="R26" i="12" a="1"/>
  <c r="R26" i="12" s="1"/>
  <c r="S26" i="12" a="1"/>
  <c r="S26" i="12"/>
  <c r="T26" i="12" a="1"/>
  <c r="T26" i="12" s="1"/>
  <c r="D27" i="12" a="1"/>
  <c r="D27" i="12"/>
  <c r="E27" i="12" a="1"/>
  <c r="E27" i="12"/>
  <c r="F27" i="12" a="1"/>
  <c r="F27" i="12"/>
  <c r="G27" i="12" a="1"/>
  <c r="G27" i="12" s="1"/>
  <c r="H27" i="12" a="1"/>
  <c r="H27" i="12"/>
  <c r="I27" i="12" a="1"/>
  <c r="I27" i="12" s="1"/>
  <c r="J27" i="12" a="1"/>
  <c r="J27" i="12" s="1"/>
  <c r="K27" i="12" a="1"/>
  <c r="K27" i="12" s="1"/>
  <c r="L27" i="12" a="1"/>
  <c r="L27" i="12"/>
  <c r="M27" i="12" a="1"/>
  <c r="M27" i="12" s="1"/>
  <c r="N27" i="12" a="1"/>
  <c r="N27" i="12"/>
  <c r="O27" i="12" a="1"/>
  <c r="O27" i="12" s="1"/>
  <c r="P27" i="12" a="1"/>
  <c r="P27" i="12"/>
  <c r="Q27" i="12" a="1"/>
  <c r="Q27" i="12" s="1"/>
  <c r="R27" i="12" a="1"/>
  <c r="R27" i="12" s="1"/>
  <c r="S27" i="12" a="1"/>
  <c r="S27" i="12" s="1"/>
  <c r="T27" i="12" a="1"/>
  <c r="T27" i="12"/>
  <c r="D28" i="12" a="1"/>
  <c r="D28" i="12" s="1"/>
  <c r="E28" i="12" a="1"/>
  <c r="E28" i="12" s="1"/>
  <c r="F28" i="12" a="1"/>
  <c r="F28" i="12" s="1"/>
  <c r="G28" i="12" a="1"/>
  <c r="G28" i="12" s="1"/>
  <c r="H28" i="12" a="1"/>
  <c r="H28" i="12"/>
  <c r="I28" i="12" a="1"/>
  <c r="I28" i="12" s="1"/>
  <c r="J28" i="12" a="1"/>
  <c r="J28" i="12" s="1"/>
  <c r="K28" i="12" a="1"/>
  <c r="K28" i="12"/>
  <c r="L28" i="12" a="1"/>
  <c r="L28" i="12"/>
  <c r="M28" i="12" a="1"/>
  <c r="M28" i="12"/>
  <c r="N28" i="12" a="1"/>
  <c r="N28" i="12" s="1"/>
  <c r="O28" i="12" a="1"/>
  <c r="O28" i="12" s="1"/>
  <c r="P28" i="12" a="1"/>
  <c r="P28" i="12" s="1"/>
  <c r="Q28" i="12" a="1"/>
  <c r="Q28" i="12"/>
  <c r="R28" i="12" a="1"/>
  <c r="R28" i="12" s="1"/>
  <c r="S28" i="12" a="1"/>
  <c r="S28" i="12"/>
  <c r="T28" i="12" a="1"/>
  <c r="T28" i="12"/>
  <c r="D29" i="12" a="1"/>
  <c r="D29" i="12"/>
  <c r="E29" i="12" a="1"/>
  <c r="E29" i="12" s="1"/>
  <c r="F29" i="12" a="1"/>
  <c r="F29" i="12" s="1"/>
  <c r="G29" i="12" a="1"/>
  <c r="G29" i="12" s="1"/>
  <c r="H29" i="12" a="1"/>
  <c r="H29" i="12" s="1"/>
  <c r="I29" i="12" a="1"/>
  <c r="I29" i="12" s="1"/>
  <c r="J29" i="12" a="1"/>
  <c r="J29" i="12" s="1"/>
  <c r="K29" i="12" a="1"/>
  <c r="K29" i="12"/>
  <c r="L29" i="12" a="1"/>
  <c r="L29" i="12"/>
  <c r="M29" i="12" a="1"/>
  <c r="M29" i="12" s="1"/>
  <c r="N29" i="12" a="1"/>
  <c r="N29" i="12"/>
  <c r="O29" i="12" a="1"/>
  <c r="O29" i="12"/>
  <c r="P29" i="12" a="1"/>
  <c r="P29" i="12" s="1"/>
  <c r="Q29" i="12" a="1"/>
  <c r="Q29" i="12" s="1"/>
  <c r="R29" i="12" a="1"/>
  <c r="R29" i="12"/>
  <c r="S29" i="12" a="1"/>
  <c r="S29" i="12" s="1"/>
  <c r="T29" i="12" a="1"/>
  <c r="T29" i="12"/>
  <c r="D30" i="12" a="1"/>
  <c r="D30" i="12" s="1"/>
  <c r="E30" i="12" a="1"/>
  <c r="E30" i="12" s="1"/>
  <c r="F30" i="12" a="1"/>
  <c r="F30" i="12"/>
  <c r="G30" i="12" a="1"/>
  <c r="G30" i="12" s="1"/>
  <c r="H30" i="12" a="1"/>
  <c r="H30" i="12" s="1"/>
  <c r="I30" i="12" a="1"/>
  <c r="I30" i="12"/>
  <c r="J30" i="12" a="1"/>
  <c r="J30" i="12"/>
  <c r="K30" i="12" a="1"/>
  <c r="K30" i="12"/>
  <c r="L30" i="12" a="1"/>
  <c r="L30" i="12" s="1"/>
  <c r="M30" i="12" a="1"/>
  <c r="M30" i="12" s="1"/>
  <c r="N30" i="12" a="1"/>
  <c r="N30" i="12" s="1"/>
  <c r="O30" i="12" a="1"/>
  <c r="O30" i="12"/>
  <c r="P30" i="12" a="1"/>
  <c r="P30" i="12" s="1"/>
  <c r="Q30" i="12" a="1"/>
  <c r="Q30" i="12"/>
  <c r="R30" i="12" a="1"/>
  <c r="R30" i="12"/>
  <c r="S30" i="12" a="1"/>
  <c r="S30" i="12"/>
  <c r="T30" i="12" a="1"/>
  <c r="T30" i="12" s="1"/>
  <c r="D31" i="12" a="1"/>
  <c r="D31" i="12" s="1"/>
  <c r="E31" i="12" a="1"/>
  <c r="E31" i="12" s="1"/>
  <c r="F31" i="12" a="1"/>
  <c r="F31" i="12" s="1"/>
  <c r="G31" i="12" a="1"/>
  <c r="G31" i="12" s="1"/>
  <c r="H31" i="12" a="1"/>
  <c r="H31" i="12"/>
  <c r="I31" i="12" a="1"/>
  <c r="I31" i="12"/>
  <c r="J31" i="12" a="1"/>
  <c r="J31" i="12"/>
  <c r="K31" i="12" a="1"/>
  <c r="K31" i="12" s="1"/>
  <c r="L31" i="12" a="1"/>
  <c r="L31" i="12"/>
  <c r="M31" i="12" a="1"/>
  <c r="M31" i="12" s="1"/>
  <c r="N31" i="12" a="1"/>
  <c r="N31" i="12" s="1"/>
  <c r="O31" i="12" a="1"/>
  <c r="O31" i="12" s="1"/>
  <c r="P31" i="12" a="1"/>
  <c r="P31" i="12"/>
  <c r="Q31" i="12" a="1"/>
  <c r="Q31" i="12"/>
  <c r="R31" i="12" a="1"/>
  <c r="R31" i="12" s="1"/>
  <c r="S31" i="12" a="1"/>
  <c r="S31" i="12" s="1"/>
  <c r="T31" i="12" a="1"/>
  <c r="T31" i="12" s="1"/>
  <c r="D32" i="12" a="1"/>
  <c r="D32" i="12"/>
  <c r="E32" i="12" a="1"/>
  <c r="E32" i="12" s="1"/>
  <c r="F32" i="12" a="1"/>
  <c r="F32" i="12" s="1"/>
  <c r="G32" i="12" a="1"/>
  <c r="G32" i="12"/>
  <c r="H32" i="12" a="1"/>
  <c r="H32" i="12"/>
  <c r="I32" i="12" a="1"/>
  <c r="I32" i="12" s="1"/>
  <c r="J32" i="12" a="1"/>
  <c r="J32" i="12" s="1"/>
  <c r="K32" i="12" a="1"/>
  <c r="K32" i="12" s="1"/>
  <c r="L32" i="12" a="1"/>
  <c r="L32" i="12" s="1"/>
  <c r="M32" i="12" a="1"/>
  <c r="M32" i="12"/>
  <c r="N32" i="12" a="1"/>
  <c r="N32" i="12" s="1"/>
  <c r="O32" i="12" a="1"/>
  <c r="O32" i="12" s="1"/>
  <c r="P32" i="12" a="1"/>
  <c r="P32" i="12"/>
  <c r="Q32" i="12" a="1"/>
  <c r="Q32" i="12"/>
  <c r="R32" i="12" a="1"/>
  <c r="R32" i="12" s="1"/>
  <c r="S32" i="12" a="1"/>
  <c r="S32" i="12" s="1"/>
  <c r="T32" i="12" a="1"/>
  <c r="T32" i="12" s="1"/>
  <c r="D33" i="12" a="1"/>
  <c r="D33" i="12" s="1"/>
  <c r="E33" i="12" a="1"/>
  <c r="E33" i="12" s="1"/>
  <c r="F33" i="12" a="1"/>
  <c r="F33" i="12"/>
  <c r="G33" i="12" a="1"/>
  <c r="G33" i="12"/>
  <c r="H33" i="12" a="1"/>
  <c r="H33" i="12"/>
  <c r="I33" i="12" a="1"/>
  <c r="I33" i="12" s="1"/>
  <c r="J33" i="12" a="1"/>
  <c r="J33" i="12"/>
  <c r="K33" i="12" a="1"/>
  <c r="K33" i="12" s="1"/>
  <c r="L33" i="12" a="1"/>
  <c r="L33" i="12" s="1"/>
  <c r="M33" i="12" a="1"/>
  <c r="M33" i="12" s="1"/>
  <c r="N33" i="12" a="1"/>
  <c r="N33" i="12"/>
  <c r="O33" i="12" a="1"/>
  <c r="O33" i="12" s="1"/>
  <c r="P33" i="12" a="1"/>
  <c r="P33" i="12" s="1"/>
  <c r="Q33" i="12" a="1"/>
  <c r="Q33" i="12" s="1"/>
  <c r="R33" i="12" a="1"/>
  <c r="R33" i="12" s="1"/>
  <c r="S33" i="12" a="1"/>
  <c r="S33" i="12"/>
  <c r="T33" i="12" a="1"/>
  <c r="T33" i="12" s="1"/>
  <c r="D34" i="12" a="1"/>
  <c r="D34" i="12" s="1"/>
  <c r="E34" i="12" a="1"/>
  <c r="E34" i="12" s="1"/>
  <c r="F34" i="12" a="1"/>
  <c r="F34" i="12"/>
  <c r="G34" i="12" a="1"/>
  <c r="G34" i="12" s="1"/>
  <c r="H34" i="12" a="1"/>
  <c r="H34" i="12" s="1"/>
  <c r="I34" i="12" a="1"/>
  <c r="I34" i="12" s="1"/>
  <c r="J34" i="12" a="1"/>
  <c r="J34" i="12"/>
  <c r="K34" i="12" a="1"/>
  <c r="K34" i="12" s="1"/>
  <c r="L34" i="12" a="1"/>
  <c r="L34" i="12" s="1"/>
  <c r="M34" i="12" a="1"/>
  <c r="M34" i="12" s="1"/>
  <c r="N34" i="12" a="1"/>
  <c r="N34" i="12"/>
  <c r="O34" i="12" a="1"/>
  <c r="O34" i="12" s="1"/>
  <c r="P34" i="12" a="1"/>
  <c r="P34" i="12" s="1"/>
  <c r="Q34" i="12" a="1"/>
  <c r="Q34" i="12" s="1"/>
  <c r="R34" i="12" a="1"/>
  <c r="R34" i="12"/>
  <c r="S34" i="12" a="1"/>
  <c r="S34" i="12" s="1"/>
  <c r="T34" i="12" a="1"/>
  <c r="T34" i="12" s="1"/>
  <c r="D35" i="12" a="1"/>
  <c r="D35" i="12" s="1"/>
  <c r="E35" i="12" a="1"/>
  <c r="E35" i="12"/>
  <c r="F35" i="12" a="1"/>
  <c r="F35" i="12" s="1"/>
  <c r="G35" i="12" a="1"/>
  <c r="G35" i="12" s="1"/>
  <c r="H35" i="12" a="1"/>
  <c r="H35" i="12" s="1"/>
  <c r="I35" i="12" a="1"/>
  <c r="I35" i="12"/>
  <c r="J35" i="12" a="1"/>
  <c r="J35" i="12" s="1"/>
  <c r="K35" i="12" a="1"/>
  <c r="K35" i="12" s="1"/>
  <c r="L35" i="12" a="1"/>
  <c r="L35" i="12" s="1"/>
  <c r="M35" i="12" a="1"/>
  <c r="M35" i="12"/>
  <c r="N35" i="12" a="1"/>
  <c r="N35" i="12" s="1"/>
  <c r="O35" i="12" a="1"/>
  <c r="O35" i="12" s="1"/>
  <c r="P35" i="12" a="1"/>
  <c r="P35" i="12" s="1"/>
  <c r="Q35" i="12" a="1"/>
  <c r="Q35" i="12"/>
  <c r="R35" i="12" a="1"/>
  <c r="R35" i="12" s="1"/>
  <c r="S35" i="12" a="1"/>
  <c r="S35" i="12" s="1"/>
  <c r="T35" i="12" a="1"/>
  <c r="T35" i="12" s="1"/>
  <c r="D36" i="12" a="1"/>
  <c r="D36" i="12"/>
  <c r="E36" i="12" a="1"/>
  <c r="E36" i="12" s="1"/>
  <c r="F36" i="12" a="1"/>
  <c r="F36" i="12" s="1"/>
  <c r="G36" i="12" a="1"/>
  <c r="G36" i="12" s="1"/>
  <c r="H36" i="12" a="1"/>
  <c r="H36" i="12" s="1"/>
  <c r="I36" i="12" a="1"/>
  <c r="I36" i="12" s="1"/>
  <c r="J36" i="12" a="1"/>
  <c r="J36" i="12" s="1"/>
  <c r="K36" i="12" a="1"/>
  <c r="K36" i="12" s="1"/>
  <c r="L36" i="12" a="1"/>
  <c r="L36" i="12" s="1"/>
  <c r="M36" i="12" a="1"/>
  <c r="M36" i="12" s="1"/>
  <c r="N36" i="12" a="1"/>
  <c r="N36" i="12" s="1"/>
  <c r="O36" i="12" a="1"/>
  <c r="O36" i="12" s="1"/>
  <c r="P36" i="12" a="1"/>
  <c r="P36" i="12" s="1"/>
  <c r="Q36" i="12" a="1"/>
  <c r="Q36" i="12" s="1"/>
  <c r="R36" i="12" a="1"/>
  <c r="R36" i="12" s="1"/>
  <c r="S36" i="12" a="1"/>
  <c r="S36" i="12" s="1"/>
  <c r="T36" i="12" a="1"/>
  <c r="T36" i="12" s="1"/>
  <c r="D37" i="12" a="1"/>
  <c r="D37" i="12" s="1"/>
  <c r="E37" i="12" a="1"/>
  <c r="E37" i="12" s="1"/>
  <c r="F37" i="12" a="1"/>
  <c r="F37" i="12" s="1"/>
  <c r="G37" i="12" a="1"/>
  <c r="G37" i="12" s="1"/>
  <c r="H37" i="12" a="1"/>
  <c r="H37" i="12" s="1"/>
  <c r="I37" i="12" a="1"/>
  <c r="I37" i="12" s="1"/>
  <c r="J37" i="12" a="1"/>
  <c r="J37" i="12" s="1"/>
  <c r="K37" i="12" a="1"/>
  <c r="K37" i="12" s="1"/>
  <c r="L37" i="12" a="1"/>
  <c r="L37" i="12" s="1"/>
  <c r="M37" i="12" a="1"/>
  <c r="M37" i="12" s="1"/>
  <c r="N37" i="12" a="1"/>
  <c r="N37" i="12" s="1"/>
  <c r="O37" i="12" a="1"/>
  <c r="O37" i="12" s="1"/>
  <c r="P37" i="12" a="1"/>
  <c r="P37" i="12" s="1"/>
  <c r="Q37" i="12" a="1"/>
  <c r="Q37" i="12" s="1"/>
  <c r="R37" i="12" a="1"/>
  <c r="R37" i="12" s="1"/>
  <c r="S37" i="12" a="1"/>
  <c r="S37" i="12" s="1"/>
  <c r="T37" i="12" a="1"/>
  <c r="T37" i="12" s="1"/>
  <c r="D38" i="12" a="1"/>
  <c r="D38" i="12" s="1"/>
  <c r="E38" i="12" a="1"/>
  <c r="E38" i="12" s="1"/>
  <c r="F38" i="12" a="1"/>
  <c r="F38" i="12" s="1"/>
  <c r="G38" i="12" a="1"/>
  <c r="G38" i="12" s="1"/>
  <c r="H38" i="12" a="1"/>
  <c r="H38" i="12" s="1"/>
  <c r="I38" i="12" a="1"/>
  <c r="I38" i="12" s="1"/>
  <c r="J38" i="12" a="1"/>
  <c r="J38" i="12" s="1"/>
  <c r="K38" i="12" a="1"/>
  <c r="K38" i="12" s="1"/>
  <c r="L38" i="12" a="1"/>
  <c r="L38" i="12" s="1"/>
  <c r="M38" i="12" a="1"/>
  <c r="M38" i="12" s="1"/>
  <c r="N38" i="12" a="1"/>
  <c r="N38" i="12" s="1"/>
  <c r="O38" i="12" a="1"/>
  <c r="O38" i="12" s="1"/>
  <c r="P38" i="12" a="1"/>
  <c r="P38" i="12" s="1"/>
  <c r="Q38" i="12" a="1"/>
  <c r="Q38" i="12" s="1"/>
  <c r="R38" i="12" a="1"/>
  <c r="R38" i="12" s="1"/>
  <c r="S38" i="12" a="1"/>
  <c r="S38" i="12" s="1"/>
  <c r="T38" i="12" a="1"/>
  <c r="T38" i="12" s="1"/>
  <c r="D39" i="12" a="1"/>
  <c r="D39" i="12" s="1"/>
  <c r="E39" i="12" a="1"/>
  <c r="E39" i="12" s="1"/>
  <c r="F39" i="12" a="1"/>
  <c r="F39" i="12" s="1"/>
  <c r="G39" i="12" a="1"/>
  <c r="G39" i="12" s="1"/>
  <c r="H39" i="12" a="1"/>
  <c r="H39" i="12" s="1"/>
  <c r="I39" i="12" a="1"/>
  <c r="I39" i="12" s="1"/>
  <c r="J39" i="12" a="1"/>
  <c r="J39" i="12" s="1"/>
  <c r="K39" i="12" a="1"/>
  <c r="K39" i="12" s="1"/>
  <c r="L39" i="12" a="1"/>
  <c r="L39" i="12" s="1"/>
  <c r="M39" i="12" a="1"/>
  <c r="M39" i="12" s="1"/>
  <c r="N39" i="12" a="1"/>
  <c r="N39" i="12" s="1"/>
  <c r="O39" i="12" a="1"/>
  <c r="O39" i="12" s="1"/>
  <c r="P39" i="12" a="1"/>
  <c r="P39" i="12" s="1"/>
  <c r="Q39" i="12" a="1"/>
  <c r="Q39" i="12" s="1"/>
  <c r="R39" i="12" a="1"/>
  <c r="R39" i="12" s="1"/>
  <c r="S39" i="12" a="1"/>
  <c r="S39" i="12" s="1"/>
  <c r="T39" i="12" a="1"/>
  <c r="T39" i="12" s="1"/>
  <c r="D40" i="12" a="1"/>
  <c r="D40" i="12" s="1"/>
  <c r="E40" i="12" a="1"/>
  <c r="E40" i="12" s="1"/>
  <c r="F40" i="12" a="1"/>
  <c r="F40" i="12" s="1"/>
  <c r="G40" i="12" a="1"/>
  <c r="G40" i="12" s="1"/>
  <c r="H40" i="12" a="1"/>
  <c r="H40" i="12" s="1"/>
  <c r="I40" i="12" a="1"/>
  <c r="I40" i="12" s="1"/>
  <c r="J40" i="12" a="1"/>
  <c r="J40" i="12" s="1"/>
  <c r="K40" i="12" a="1"/>
  <c r="K40" i="12" s="1"/>
  <c r="L40" i="12" a="1"/>
  <c r="L40" i="12" s="1"/>
  <c r="M40" i="12" a="1"/>
  <c r="M40" i="12" s="1"/>
  <c r="N40" i="12" a="1"/>
  <c r="N40" i="12" s="1"/>
  <c r="O40" i="12" a="1"/>
  <c r="O40" i="12" s="1"/>
  <c r="P40" i="12" a="1"/>
  <c r="P40" i="12" s="1"/>
  <c r="Q40" i="12" a="1"/>
  <c r="Q40" i="12" s="1"/>
  <c r="R40" i="12" a="1"/>
  <c r="R40" i="12" s="1"/>
  <c r="S40" i="12" a="1"/>
  <c r="S40" i="12" s="1"/>
  <c r="T40" i="12" a="1"/>
  <c r="T40" i="12" s="1"/>
  <c r="D41" i="12" a="1"/>
  <c r="D41" i="12" s="1"/>
  <c r="E41" i="12" a="1"/>
  <c r="E41" i="12" s="1"/>
  <c r="F41" i="12" a="1"/>
  <c r="F41" i="12" s="1"/>
  <c r="G41" i="12" a="1"/>
  <c r="G41" i="12" s="1"/>
  <c r="H41" i="12" a="1"/>
  <c r="H41" i="12" s="1"/>
  <c r="I41" i="12" a="1"/>
  <c r="I41" i="12" s="1"/>
  <c r="J41" i="12" a="1"/>
  <c r="J41" i="12" s="1"/>
  <c r="K41" i="12" a="1"/>
  <c r="K41" i="12" s="1"/>
  <c r="L41" i="12" a="1"/>
  <c r="L41" i="12" s="1"/>
  <c r="M41" i="12" a="1"/>
  <c r="M41" i="12" s="1"/>
  <c r="N41" i="12" a="1"/>
  <c r="N41" i="12" s="1"/>
  <c r="O41" i="12" a="1"/>
  <c r="O41" i="12" s="1"/>
  <c r="P41" i="12" a="1"/>
  <c r="P41" i="12" s="1"/>
  <c r="Q41" i="12" a="1"/>
  <c r="Q41" i="12" s="1"/>
  <c r="R41" i="12" a="1"/>
  <c r="R41" i="12" s="1"/>
  <c r="S41" i="12" a="1"/>
  <c r="S41" i="12" s="1"/>
  <c r="T41" i="12" a="1"/>
  <c r="T41" i="12" s="1"/>
  <c r="D42" i="12" a="1"/>
  <c r="D42" i="12" s="1"/>
  <c r="E42" i="12" a="1"/>
  <c r="E42" i="12" s="1"/>
  <c r="F42" i="12" a="1"/>
  <c r="F42" i="12" s="1"/>
  <c r="G42" i="12" a="1"/>
  <c r="G42" i="12" s="1"/>
  <c r="H42" i="12" a="1"/>
  <c r="H42" i="12" s="1"/>
  <c r="I42" i="12" a="1"/>
  <c r="I42" i="12" s="1"/>
  <c r="J42" i="12" a="1"/>
  <c r="J42" i="12" s="1"/>
  <c r="K42" i="12" a="1"/>
  <c r="K42" i="12" s="1"/>
  <c r="L42" i="12" a="1"/>
  <c r="L42" i="12" s="1"/>
  <c r="M42" i="12" a="1"/>
  <c r="M42" i="12" s="1"/>
  <c r="N42" i="12" a="1"/>
  <c r="N42" i="12" s="1"/>
  <c r="O42" i="12" a="1"/>
  <c r="O42" i="12" s="1"/>
  <c r="P42" i="12" a="1"/>
  <c r="P42" i="12" s="1"/>
  <c r="Q42" i="12" a="1"/>
  <c r="Q42" i="12" s="1"/>
  <c r="R42" i="12" a="1"/>
  <c r="R42" i="12" s="1"/>
  <c r="S42" i="12" a="1"/>
  <c r="S42" i="12" s="1"/>
  <c r="T42" i="12" a="1"/>
  <c r="T42" i="12" s="1"/>
  <c r="D43" i="12" a="1"/>
  <c r="D43" i="12" s="1"/>
  <c r="E43" i="12" a="1"/>
  <c r="E43" i="12" s="1"/>
  <c r="F43" i="12" a="1"/>
  <c r="F43" i="12" s="1"/>
  <c r="G43" i="12" a="1"/>
  <c r="G43" i="12" s="1"/>
  <c r="H43" i="12" a="1"/>
  <c r="H43" i="12" s="1"/>
  <c r="I43" i="12" a="1"/>
  <c r="I43" i="12" s="1"/>
  <c r="J43" i="12" a="1"/>
  <c r="J43" i="12" s="1"/>
  <c r="K43" i="12" a="1"/>
  <c r="K43" i="12" s="1"/>
  <c r="L43" i="12" a="1"/>
  <c r="L43" i="12" s="1"/>
  <c r="M43" i="12" a="1"/>
  <c r="M43" i="12" s="1"/>
  <c r="N43" i="12" a="1"/>
  <c r="N43" i="12" s="1"/>
  <c r="O43" i="12" a="1"/>
  <c r="O43" i="12" s="1"/>
  <c r="P43" i="12" a="1"/>
  <c r="P43" i="12" s="1"/>
  <c r="Q43" i="12" a="1"/>
  <c r="Q43" i="12" s="1"/>
  <c r="R43" i="12" a="1"/>
  <c r="R43" i="12" s="1"/>
  <c r="S43" i="12" a="1"/>
  <c r="S43" i="12" s="1"/>
  <c r="T43" i="12" a="1"/>
  <c r="T43" i="12" s="1"/>
  <c r="D44" i="12" a="1"/>
  <c r="D44" i="12" s="1"/>
  <c r="E44" i="12" a="1"/>
  <c r="E44" i="12" s="1"/>
  <c r="F44" i="12" a="1"/>
  <c r="F44" i="12" s="1"/>
  <c r="G44" i="12" a="1"/>
  <c r="G44" i="12" s="1"/>
  <c r="H44" i="12" a="1"/>
  <c r="H44" i="12" s="1"/>
  <c r="I44" i="12" a="1"/>
  <c r="I44" i="12" s="1"/>
  <c r="J44" i="12" a="1"/>
  <c r="J44" i="12" s="1"/>
  <c r="K44" i="12" a="1"/>
  <c r="K44" i="12" s="1"/>
  <c r="L44" i="12" a="1"/>
  <c r="L44" i="12" s="1"/>
  <c r="M44" i="12" a="1"/>
  <c r="M44" i="12" s="1"/>
  <c r="N44" i="12" a="1"/>
  <c r="N44" i="12" s="1"/>
  <c r="O44" i="12" a="1"/>
  <c r="O44" i="12" s="1"/>
  <c r="P44" i="12" a="1"/>
  <c r="P44" i="12" s="1"/>
  <c r="Q44" i="12" a="1"/>
  <c r="Q44" i="12" s="1"/>
  <c r="R44" i="12" a="1"/>
  <c r="R44" i="12" s="1"/>
  <c r="S44" i="12" a="1"/>
  <c r="S44" i="12" s="1"/>
  <c r="T44" i="12" a="1"/>
  <c r="T44" i="12" s="1"/>
  <c r="D45" i="12" a="1"/>
  <c r="D45" i="12" s="1"/>
  <c r="E45" i="12" a="1"/>
  <c r="E45" i="12" s="1"/>
  <c r="F45" i="12" a="1"/>
  <c r="F45" i="12" s="1"/>
  <c r="G45" i="12" a="1"/>
  <c r="G45" i="12" s="1"/>
  <c r="H45" i="12" a="1"/>
  <c r="H45" i="12" s="1"/>
  <c r="I45" i="12" a="1"/>
  <c r="I45" i="12" s="1"/>
  <c r="J45" i="12" a="1"/>
  <c r="J45" i="12" s="1"/>
  <c r="K45" i="12" a="1"/>
  <c r="K45" i="12" s="1"/>
  <c r="L45" i="12" a="1"/>
  <c r="L45" i="12" s="1"/>
  <c r="M45" i="12" a="1"/>
  <c r="M45" i="12" s="1"/>
  <c r="N45" i="12" a="1"/>
  <c r="N45" i="12" s="1"/>
  <c r="O45" i="12" a="1"/>
  <c r="O45" i="12" s="1"/>
  <c r="P45" i="12" a="1"/>
  <c r="P45" i="12" s="1"/>
  <c r="Q45" i="12" a="1"/>
  <c r="Q45" i="12" s="1"/>
  <c r="R45" i="12" a="1"/>
  <c r="R45" i="12" s="1"/>
  <c r="S45" i="12" a="1"/>
  <c r="S45" i="12" s="1"/>
  <c r="T45" i="12" a="1"/>
  <c r="T45" i="12" s="1"/>
  <c r="D46" i="12" a="1"/>
  <c r="D46" i="12" s="1"/>
  <c r="E46" i="12" a="1"/>
  <c r="E46" i="12" s="1"/>
  <c r="F46" i="12" a="1"/>
  <c r="F46" i="12" s="1"/>
  <c r="G46" i="12" a="1"/>
  <c r="G46" i="12" s="1"/>
  <c r="H46" i="12" a="1"/>
  <c r="H46" i="12" s="1"/>
  <c r="I46" i="12" a="1"/>
  <c r="I46" i="12" s="1"/>
  <c r="J46" i="12" a="1"/>
  <c r="J46" i="12" s="1"/>
  <c r="K46" i="12" a="1"/>
  <c r="K46" i="12" s="1"/>
  <c r="L46" i="12" a="1"/>
  <c r="L46" i="12" s="1"/>
  <c r="M46" i="12" a="1"/>
  <c r="M46" i="12" s="1"/>
  <c r="N46" i="12" a="1"/>
  <c r="N46" i="12" s="1"/>
  <c r="O46" i="12" a="1"/>
  <c r="O46" i="12" s="1"/>
  <c r="P46" i="12" a="1"/>
  <c r="P46" i="12" s="1"/>
  <c r="Q46" i="12" a="1"/>
  <c r="Q46" i="12" s="1"/>
  <c r="R46" i="12" a="1"/>
  <c r="R46" i="12" s="1"/>
  <c r="S46" i="12" a="1"/>
  <c r="S46" i="12" s="1"/>
  <c r="T46" i="12" a="1"/>
  <c r="T46" i="12" s="1"/>
  <c r="D47" i="12" a="1"/>
  <c r="D47" i="12" s="1"/>
  <c r="E47" i="12" a="1"/>
  <c r="E47" i="12" s="1"/>
  <c r="F47" i="12" a="1"/>
  <c r="F47" i="12" s="1"/>
  <c r="G47" i="12" a="1"/>
  <c r="G47" i="12" s="1"/>
  <c r="H47" i="12" a="1"/>
  <c r="H47" i="12" s="1"/>
  <c r="I47" i="12" a="1"/>
  <c r="I47" i="12" s="1"/>
  <c r="J47" i="12" a="1"/>
  <c r="J47" i="12" s="1"/>
  <c r="K47" i="12" a="1"/>
  <c r="K47" i="12" s="1"/>
  <c r="L47" i="12" a="1"/>
  <c r="L47" i="12"/>
  <c r="M47" i="12" a="1"/>
  <c r="M47" i="12"/>
  <c r="N47" i="12" a="1"/>
  <c r="N47" i="12" s="1"/>
  <c r="O47" i="12" a="1"/>
  <c r="O47" i="12"/>
  <c r="P47" i="12" a="1"/>
  <c r="P47" i="12"/>
  <c r="Q47" i="12" a="1"/>
  <c r="Q47" i="12"/>
  <c r="R47" i="12" a="1"/>
  <c r="R47" i="12" s="1"/>
  <c r="S47" i="12" a="1"/>
  <c r="S47" i="12"/>
  <c r="T47" i="12" a="1"/>
  <c r="T47" i="12"/>
  <c r="D48" i="12" a="1"/>
  <c r="D48" i="12"/>
  <c r="E48" i="12" a="1"/>
  <c r="E48" i="12" s="1"/>
  <c r="F48" i="12" a="1"/>
  <c r="F48" i="12"/>
  <c r="G48" i="12" a="1"/>
  <c r="G48" i="12"/>
  <c r="H48" i="12" a="1"/>
  <c r="H48" i="12"/>
  <c r="I48" i="12" a="1"/>
  <c r="I48" i="12" s="1"/>
  <c r="J48" i="12" a="1"/>
  <c r="J48" i="12"/>
  <c r="K48" i="12" a="1"/>
  <c r="K48" i="12"/>
  <c r="L48" i="12" a="1"/>
  <c r="L48" i="12"/>
  <c r="M48" i="12" a="1"/>
  <c r="M48" i="12" s="1"/>
  <c r="N48" i="12" a="1"/>
  <c r="N48" i="12"/>
  <c r="O48" i="12" a="1"/>
  <c r="O48" i="12"/>
  <c r="P48" i="12" a="1"/>
  <c r="P48" i="12"/>
  <c r="Q48" i="12" a="1"/>
  <c r="Q48" i="12" s="1"/>
  <c r="R48" i="12" a="1"/>
  <c r="R48" i="12"/>
  <c r="S48" i="12" a="1"/>
  <c r="S48" i="12"/>
  <c r="T48" i="12" a="1"/>
  <c r="T48" i="12"/>
  <c r="D49" i="12" a="1"/>
  <c r="D49" i="12" s="1"/>
  <c r="E49" i="12" a="1"/>
  <c r="E49" i="12"/>
  <c r="F49" i="12" a="1"/>
  <c r="F49" i="12"/>
  <c r="G49" i="12" a="1"/>
  <c r="G49" i="12"/>
  <c r="H49" i="12" a="1"/>
  <c r="H49" i="12" s="1"/>
  <c r="I49" i="12" a="1"/>
  <c r="I49" i="12"/>
  <c r="J49" i="12" a="1"/>
  <c r="J49" i="12"/>
  <c r="K49" i="12" a="1"/>
  <c r="K49" i="12"/>
  <c r="L49" i="12" a="1"/>
  <c r="L49" i="12" s="1"/>
  <c r="M49" i="12" a="1"/>
  <c r="M49" i="12"/>
  <c r="N49" i="12" a="1"/>
  <c r="N49" i="12"/>
  <c r="O49" i="12" a="1"/>
  <c r="O49" i="12"/>
  <c r="P49" i="12" a="1"/>
  <c r="P49" i="12" s="1"/>
  <c r="Q49" i="12" a="1"/>
  <c r="Q49" i="12"/>
  <c r="R49" i="12" a="1"/>
  <c r="R49" i="12"/>
  <c r="S49" i="12" a="1"/>
  <c r="S49" i="12"/>
  <c r="T49" i="12" a="1"/>
  <c r="T49" i="12" s="1"/>
  <c r="D50" i="12" a="1"/>
  <c r="D50" i="12"/>
  <c r="E50" i="12" a="1"/>
  <c r="E50" i="12"/>
  <c r="F50" i="12" a="1"/>
  <c r="F50" i="12"/>
  <c r="G50" i="12" a="1"/>
  <c r="G50" i="12" s="1"/>
  <c r="H50" i="12" a="1"/>
  <c r="H50" i="12"/>
  <c r="I50" i="12" a="1"/>
  <c r="I50" i="12"/>
  <c r="J50" i="12" a="1"/>
  <c r="J50" i="12"/>
  <c r="K50" i="12" a="1"/>
  <c r="K50" i="12" s="1"/>
  <c r="L50" i="12" a="1"/>
  <c r="L50" i="12"/>
  <c r="M50" i="12" a="1"/>
  <c r="M50" i="12"/>
  <c r="N50" i="12" a="1"/>
  <c r="N50" i="12"/>
  <c r="O50" i="12" a="1"/>
  <c r="O50" i="12" s="1"/>
  <c r="P50" i="12" a="1"/>
  <c r="P50" i="12"/>
  <c r="Q50" i="12" a="1"/>
  <c r="Q50" i="12"/>
  <c r="R50" i="12" a="1"/>
  <c r="R50" i="12"/>
  <c r="S50" i="12" a="1"/>
  <c r="S50" i="12" s="1"/>
  <c r="T50" i="12" a="1"/>
  <c r="T50" i="12"/>
  <c r="D51" i="12" a="1"/>
  <c r="D51" i="12"/>
  <c r="E51" i="12" a="1"/>
  <c r="E51" i="12"/>
  <c r="F51" i="12" a="1"/>
  <c r="F51" i="12" s="1"/>
  <c r="G51" i="12" a="1"/>
  <c r="G51" i="12"/>
  <c r="H51" i="12" a="1"/>
  <c r="H51" i="12"/>
  <c r="I51" i="12" a="1"/>
  <c r="I51" i="12"/>
  <c r="J51" i="12" a="1"/>
  <c r="J51" i="12" s="1"/>
  <c r="K51" i="12" a="1"/>
  <c r="K51" i="12"/>
  <c r="L51" i="12" a="1"/>
  <c r="L51" i="12"/>
  <c r="M51" i="12" a="1"/>
  <c r="M51" i="12"/>
  <c r="N51" i="12" a="1"/>
  <c r="N51" i="12" s="1"/>
  <c r="O51" i="12" a="1"/>
  <c r="O51" i="12"/>
  <c r="P51" i="12" a="1"/>
  <c r="P51" i="12"/>
  <c r="Q51" i="12" a="1"/>
  <c r="Q51" i="12"/>
  <c r="R51" i="12" a="1"/>
  <c r="R51" i="12" s="1"/>
  <c r="S51" i="12" a="1"/>
  <c r="S51" i="12"/>
  <c r="T51" i="12" a="1"/>
  <c r="T51" i="12"/>
  <c r="D52" i="12" a="1"/>
  <c r="D52" i="12"/>
  <c r="E52" i="12" a="1"/>
  <c r="E52" i="12" s="1"/>
  <c r="F52" i="12" a="1"/>
  <c r="F52" i="12"/>
  <c r="G52" i="12" a="1"/>
  <c r="G52" i="12"/>
  <c r="H52" i="12" a="1"/>
  <c r="H52" i="12"/>
  <c r="I52" i="12" a="1"/>
  <c r="I52" i="12" s="1"/>
  <c r="J52" i="12" a="1"/>
  <c r="J52" i="12"/>
  <c r="K52" i="12" a="1"/>
  <c r="K52" i="12"/>
  <c r="L52" i="12" a="1"/>
  <c r="L52" i="12"/>
  <c r="M52" i="12" a="1"/>
  <c r="M52" i="12" s="1"/>
  <c r="N52" i="12" a="1"/>
  <c r="N52" i="12"/>
  <c r="O52" i="12" a="1"/>
  <c r="O52" i="12"/>
  <c r="P52" i="12" a="1"/>
  <c r="P52" i="12"/>
  <c r="Q52" i="12" a="1"/>
  <c r="Q52" i="12" s="1"/>
  <c r="R52" i="12" a="1"/>
  <c r="R52" i="12"/>
  <c r="S52" i="12" a="1"/>
  <c r="S52" i="12"/>
  <c r="T52" i="12" a="1"/>
  <c r="T52" i="12"/>
  <c r="D53" i="12" a="1"/>
  <c r="D53" i="12" s="1"/>
  <c r="E53" i="12" a="1"/>
  <c r="E53" i="12"/>
  <c r="F53" i="12" a="1"/>
  <c r="F53" i="12"/>
  <c r="G53" i="12" a="1"/>
  <c r="G53" i="12"/>
  <c r="H53" i="12" a="1"/>
  <c r="H53" i="12" s="1"/>
  <c r="I53" i="12" a="1"/>
  <c r="I53" i="12"/>
  <c r="J53" i="12" a="1"/>
  <c r="J53" i="12" s="1"/>
  <c r="K53" i="12" a="1"/>
  <c r="K53" i="12"/>
  <c r="L53" i="12" a="1"/>
  <c r="L53" i="12" s="1"/>
  <c r="M53" i="12" a="1"/>
  <c r="M53" i="12"/>
  <c r="N53" i="12" a="1"/>
  <c r="N53" i="12"/>
  <c r="O53" i="12" a="1"/>
  <c r="O53" i="12"/>
  <c r="P53" i="12" a="1"/>
  <c r="P53" i="12" s="1"/>
  <c r="Q53" i="12" a="1"/>
  <c r="Q53" i="12"/>
  <c r="R53" i="12" a="1"/>
  <c r="R53" i="12" s="1"/>
  <c r="S53" i="12" a="1"/>
  <c r="S53" i="12" s="1"/>
  <c r="T53" i="12" a="1"/>
  <c r="T53" i="12" s="1"/>
  <c r="D54" i="12" a="1"/>
  <c r="D54" i="12"/>
  <c r="E54" i="12" a="1"/>
  <c r="E54" i="12" s="1"/>
  <c r="F54" i="12" a="1"/>
  <c r="F54" i="12"/>
  <c r="G54" i="12" a="1"/>
  <c r="G54" i="12" s="1"/>
  <c r="H54" i="12" a="1"/>
  <c r="H54" i="12"/>
  <c r="I54" i="12" a="1"/>
  <c r="I54" i="12" s="1"/>
  <c r="J54" i="12" a="1"/>
  <c r="J54" i="12" s="1"/>
  <c r="K54" i="12" a="1"/>
  <c r="K54" i="12" s="1"/>
  <c r="L54" i="12" a="1"/>
  <c r="L54" i="12"/>
  <c r="M54" i="12" a="1"/>
  <c r="M54" i="12"/>
  <c r="N54" i="12" a="1"/>
  <c r="N54" i="12" s="1"/>
  <c r="O54" i="12" a="1"/>
  <c r="O54" i="12" s="1"/>
  <c r="P54" i="12" a="1"/>
  <c r="P54" i="12"/>
  <c r="Q54" i="12" a="1"/>
  <c r="Q54" i="12"/>
  <c r="R54" i="12" a="1"/>
  <c r="R54" i="12" s="1"/>
  <c r="S54" i="12" a="1"/>
  <c r="S54" i="12" s="1"/>
  <c r="T54" i="12" a="1"/>
  <c r="T54" i="12"/>
  <c r="D55" i="12" a="1"/>
  <c r="D55" i="12"/>
  <c r="E55" i="12" a="1"/>
  <c r="E55" i="12"/>
  <c r="F55" i="12" a="1"/>
  <c r="F55" i="12" s="1"/>
  <c r="G55" i="12" a="1"/>
  <c r="G55" i="12"/>
  <c r="H55" i="12" a="1"/>
  <c r="H55" i="12" s="1"/>
  <c r="I55" i="12" a="1"/>
  <c r="I55" i="12" s="1"/>
  <c r="J55" i="12" a="1"/>
  <c r="J55" i="12" s="1"/>
  <c r="K55" i="12" a="1"/>
  <c r="K55" i="12"/>
  <c r="L55" i="12" a="1"/>
  <c r="L55" i="12"/>
  <c r="M55" i="12" a="1"/>
  <c r="M55" i="12"/>
  <c r="N55" i="12" a="1"/>
  <c r="N55" i="12" s="1"/>
  <c r="O55" i="12" a="1"/>
  <c r="O55" i="12"/>
  <c r="P55" i="12" a="1"/>
  <c r="P55" i="12" s="1"/>
  <c r="Q55" i="12" a="1"/>
  <c r="Q55" i="12" s="1"/>
  <c r="R55" i="12" a="1"/>
  <c r="R55" i="12" s="1"/>
  <c r="S55" i="12" a="1"/>
  <c r="S55" i="12"/>
  <c r="T55" i="12" a="1"/>
  <c r="T55" i="12" s="1"/>
  <c r="D56" i="12" a="1"/>
  <c r="D56" i="12"/>
  <c r="E56" i="12" a="1"/>
  <c r="E56" i="12" s="1"/>
  <c r="F56" i="12" a="1"/>
  <c r="F56" i="12"/>
  <c r="G56" i="12" a="1"/>
  <c r="G56" i="12" s="1"/>
  <c r="H56" i="12" a="1"/>
  <c r="H56" i="12" s="1"/>
  <c r="I56" i="12" a="1"/>
  <c r="I56" i="12" s="1"/>
  <c r="J56" i="12" a="1"/>
  <c r="J56" i="12"/>
  <c r="K56" i="12" a="1"/>
  <c r="K56" i="12"/>
  <c r="L56" i="12" a="1"/>
  <c r="L56" i="12" s="1"/>
  <c r="M56" i="12" a="1"/>
  <c r="M56" i="12" s="1"/>
  <c r="N56" i="12" a="1"/>
  <c r="N56" i="12"/>
  <c r="O56" i="12" a="1"/>
  <c r="O56" i="12"/>
  <c r="P56" i="12" a="1"/>
  <c r="P56" i="12" s="1"/>
  <c r="Q56" i="12" a="1"/>
  <c r="Q56" i="12" s="1"/>
  <c r="R56" i="12" a="1"/>
  <c r="R56" i="12"/>
  <c r="S56" i="12" a="1"/>
  <c r="S56" i="12"/>
  <c r="T56" i="12" a="1"/>
  <c r="T56" i="12"/>
  <c r="D57" i="12" a="1"/>
  <c r="D57" i="12" s="1"/>
  <c r="E57" i="12" a="1"/>
  <c r="E57" i="12"/>
  <c r="F57" i="12" a="1"/>
  <c r="F57" i="12" s="1"/>
  <c r="G57" i="12" a="1"/>
  <c r="G57" i="12"/>
  <c r="H57" i="12" a="1"/>
  <c r="H57" i="12" s="1"/>
  <c r="I57" i="12" a="1"/>
  <c r="I57" i="12"/>
  <c r="J57" i="12" a="1"/>
  <c r="J57" i="12"/>
  <c r="K57" i="12" a="1"/>
  <c r="K57" i="12"/>
  <c r="L57" i="12" a="1"/>
  <c r="L57" i="12" s="1"/>
  <c r="M57" i="12" a="1"/>
  <c r="M57" i="12"/>
  <c r="N57" i="12" a="1"/>
  <c r="N57" i="12" s="1"/>
  <c r="O57" i="12" a="1"/>
  <c r="O57" i="12" s="1"/>
  <c r="P57" i="12" a="1"/>
  <c r="P57" i="12" s="1"/>
  <c r="Q57" i="12" a="1"/>
  <c r="Q57" i="12"/>
  <c r="R57" i="12" a="1"/>
  <c r="R57" i="12" s="1"/>
  <c r="S57" i="12" a="1"/>
  <c r="S57" i="12"/>
  <c r="T57" i="12" a="1"/>
  <c r="T57" i="12" s="1"/>
  <c r="D58" i="12" a="1"/>
  <c r="D58" i="12"/>
  <c r="E58" i="12" a="1"/>
  <c r="E58" i="12" s="1"/>
  <c r="F58" i="12" a="1"/>
  <c r="F58" i="12"/>
  <c r="G58" i="12" a="1"/>
  <c r="G58" i="12" s="1"/>
  <c r="H58" i="12" a="1"/>
  <c r="H58" i="12"/>
  <c r="I58" i="12" a="1"/>
  <c r="I58" i="12"/>
  <c r="J58" i="12" a="1"/>
  <c r="J58" i="12" s="1"/>
  <c r="K58" i="12" a="1"/>
  <c r="K58" i="12" s="1"/>
  <c r="L58" i="12" a="1"/>
  <c r="L58" i="12"/>
  <c r="M58" i="12" a="1"/>
  <c r="M58" i="12" s="1"/>
  <c r="N58" i="12" a="1"/>
  <c r="N58" i="12" s="1"/>
  <c r="O58" i="12" a="1"/>
  <c r="O58" i="12" s="1"/>
  <c r="P58" i="12" a="1"/>
  <c r="P58" i="12"/>
  <c r="Q58" i="12" a="1"/>
  <c r="Q58" i="12"/>
  <c r="R58" i="12" a="1"/>
  <c r="R58" i="12"/>
  <c r="S58" i="12" a="1"/>
  <c r="S58" i="12" s="1"/>
  <c r="T58" i="12" a="1"/>
  <c r="T58" i="12"/>
  <c r="D59" i="12" a="1"/>
  <c r="D59" i="12" s="1"/>
  <c r="E59" i="12" a="1"/>
  <c r="E59" i="12" s="1"/>
  <c r="F59" i="12" a="1"/>
  <c r="F59" i="12" s="1"/>
  <c r="G59" i="12" a="1"/>
  <c r="G59" i="12"/>
  <c r="H59" i="12" a="1"/>
  <c r="H59" i="12"/>
  <c r="I59" i="12" a="1"/>
  <c r="I59" i="12"/>
  <c r="J59" i="12" a="1"/>
  <c r="J59" i="12" s="1"/>
  <c r="K59" i="12" a="1"/>
  <c r="K59" i="12"/>
  <c r="L59" i="12" a="1"/>
  <c r="L59" i="12" s="1"/>
  <c r="M59" i="12" a="1"/>
  <c r="M59" i="12" s="1"/>
  <c r="N59" i="12" a="1"/>
  <c r="N59" i="12" s="1"/>
  <c r="O59" i="12" a="1"/>
  <c r="O59" i="12"/>
  <c r="P59" i="12" a="1"/>
  <c r="P59" i="12" s="1"/>
  <c r="Q59" i="12" a="1"/>
  <c r="Q59" i="12"/>
  <c r="R59" i="12" a="1"/>
  <c r="R59" i="12" s="1"/>
  <c r="S59" i="12" a="1"/>
  <c r="S59" i="12"/>
  <c r="T59" i="12" a="1"/>
  <c r="T59" i="12" s="1"/>
  <c r="D60" i="12" a="1"/>
  <c r="D60" i="12"/>
  <c r="E60" i="12" a="1"/>
  <c r="E60" i="12" s="1"/>
  <c r="F60" i="12" a="1"/>
  <c r="F60" i="12"/>
  <c r="G60" i="12" a="1"/>
  <c r="G60" i="12"/>
  <c r="H60" i="12" a="1"/>
  <c r="H60" i="12" s="1"/>
  <c r="I60" i="12" a="1"/>
  <c r="I60" i="12" s="1"/>
  <c r="J60" i="12" a="1"/>
  <c r="J60" i="12"/>
  <c r="K60" i="12" a="1"/>
  <c r="K60" i="12" s="1"/>
  <c r="L60" i="12" a="1"/>
  <c r="L60" i="12" s="1"/>
  <c r="M60" i="12" a="1"/>
  <c r="M60" i="12" s="1"/>
  <c r="N60" i="12" a="1"/>
  <c r="N60" i="12"/>
  <c r="O60" i="12" a="1"/>
  <c r="O60" i="12"/>
  <c r="P60" i="12" a="1"/>
  <c r="P60" i="12"/>
  <c r="Q60" i="12" a="1"/>
  <c r="Q60" i="12" s="1"/>
  <c r="R60" i="12" a="1"/>
  <c r="R60" i="12"/>
  <c r="S60" i="12" a="1"/>
  <c r="S60" i="12" s="1"/>
  <c r="T60" i="12" a="1"/>
  <c r="T60" i="12" s="1"/>
  <c r="D61" i="12" a="1"/>
  <c r="D61" i="12" s="1"/>
  <c r="E61" i="12" a="1"/>
  <c r="E61" i="12"/>
  <c r="F61" i="12" a="1"/>
  <c r="F61" i="12"/>
  <c r="G61" i="12" a="1"/>
  <c r="G61" i="12"/>
  <c r="H61" i="12" a="1"/>
  <c r="H61" i="12" s="1"/>
  <c r="I61" i="12" a="1"/>
  <c r="I61" i="12"/>
  <c r="J61" i="12" a="1"/>
  <c r="J61" i="12"/>
  <c r="K61" i="12" a="1"/>
  <c r="K61" i="12" s="1"/>
  <c r="L61" i="12" a="1"/>
  <c r="L61" i="12" s="1"/>
  <c r="M61" i="12" a="1"/>
  <c r="M61" i="12"/>
  <c r="N61" i="12" a="1"/>
  <c r="N61" i="12" s="1"/>
  <c r="O61" i="12" a="1"/>
  <c r="O61" i="12"/>
  <c r="P61" i="12" a="1"/>
  <c r="P61" i="12" s="1"/>
  <c r="Q61" i="12" a="1"/>
  <c r="Q61" i="12"/>
  <c r="R61" i="12" a="1"/>
  <c r="R61" i="12" s="1"/>
  <c r="S61" i="12" a="1"/>
  <c r="S61" i="12"/>
  <c r="T61" i="12" a="1"/>
  <c r="T61" i="12" s="1"/>
  <c r="D62" i="12" a="1"/>
  <c r="D62" i="12"/>
  <c r="E62" i="12" a="1"/>
  <c r="E62" i="12"/>
  <c r="F62" i="12" a="1"/>
  <c r="F62" i="12" s="1"/>
  <c r="G62" i="12" a="1"/>
  <c r="G62" i="12" s="1"/>
  <c r="H62" i="12" a="1"/>
  <c r="H62" i="12"/>
  <c r="I62" i="12" a="1"/>
  <c r="I62" i="12" s="1"/>
  <c r="J62" i="12" a="1"/>
  <c r="J62" i="12" s="1"/>
  <c r="K62" i="12" a="1"/>
  <c r="K62" i="12" s="1"/>
  <c r="L62" i="12" a="1"/>
  <c r="L62" i="12"/>
  <c r="M62" i="12" a="1"/>
  <c r="M62" i="12"/>
  <c r="N62" i="12" a="1"/>
  <c r="N62" i="12"/>
  <c r="O62" i="12" a="1"/>
  <c r="O62" i="12" s="1"/>
  <c r="P62" i="12" a="1"/>
  <c r="P62" i="12"/>
  <c r="Q62" i="12" a="1"/>
  <c r="Q62" i="12" s="1"/>
  <c r="R62" i="12" a="1"/>
  <c r="R62" i="12" s="1"/>
  <c r="S62" i="12" a="1"/>
  <c r="S62" i="12" s="1"/>
  <c r="T62" i="12" a="1"/>
  <c r="T62" i="12"/>
  <c r="D63" i="12" a="1"/>
  <c r="D63" i="12"/>
  <c r="E63" i="12" a="1"/>
  <c r="E63" i="12"/>
  <c r="F63" i="12" a="1"/>
  <c r="F63" i="12" s="1"/>
  <c r="G63" i="12" a="1"/>
  <c r="G63" i="12"/>
  <c r="H63" i="12" a="1"/>
  <c r="H63" i="12" s="1"/>
  <c r="I63" i="12" a="1"/>
  <c r="I63" i="12" s="1"/>
  <c r="J63" i="12" a="1"/>
  <c r="J63" i="12" s="1"/>
  <c r="K63" i="12" a="1"/>
  <c r="K63" i="12"/>
  <c r="L63" i="12" a="1"/>
  <c r="L63" i="12" s="1"/>
  <c r="M63" i="12" a="1"/>
  <c r="M63" i="12"/>
  <c r="N63" i="12" a="1"/>
  <c r="N63" i="12" s="1"/>
  <c r="O63" i="12" a="1"/>
  <c r="O63" i="12" s="1"/>
  <c r="P63" i="12" a="1"/>
  <c r="P63" i="12" s="1"/>
  <c r="Q63" i="12" a="1"/>
  <c r="Q63" i="12" s="1"/>
  <c r="R63" i="12" a="1"/>
  <c r="R63" i="12" s="1"/>
  <c r="S63" i="12" a="1"/>
  <c r="S63" i="12"/>
  <c r="T63" i="12" a="1"/>
  <c r="T63" i="12"/>
  <c r="D64" i="12" a="1"/>
  <c r="D64" i="12" s="1"/>
  <c r="E64" i="12" a="1"/>
  <c r="E64" i="12" s="1"/>
  <c r="F64" i="12" a="1"/>
  <c r="F64" i="12" s="1"/>
  <c r="G64" i="12" a="1"/>
  <c r="G64" i="12" s="1"/>
  <c r="H64" i="12" a="1"/>
  <c r="H64" i="12" s="1"/>
  <c r="I64" i="12" a="1"/>
  <c r="I64" i="12" s="1"/>
  <c r="J64" i="12" a="1"/>
  <c r="J64" i="12"/>
  <c r="K64" i="12" a="1"/>
  <c r="K64" i="12"/>
  <c r="L64" i="12" a="1"/>
  <c r="L64" i="12"/>
  <c r="M64" i="12" a="1"/>
  <c r="M64" i="12" s="1"/>
  <c r="N64" i="12" a="1"/>
  <c r="N64" i="12"/>
  <c r="O64" i="12" a="1"/>
  <c r="O64" i="12" s="1"/>
  <c r="P64" i="12" a="1"/>
  <c r="P64" i="12" s="1"/>
  <c r="Q64" i="12" a="1"/>
  <c r="Q64" i="12" s="1"/>
  <c r="R64" i="12" a="1"/>
  <c r="R64" i="12" s="1"/>
  <c r="S64" i="12" a="1"/>
  <c r="S64" i="12"/>
  <c r="T64" i="12" a="1"/>
  <c r="T64" i="12"/>
  <c r="D65" i="12" a="1"/>
  <c r="D65" i="12" s="1"/>
  <c r="E65" i="12" a="1"/>
  <c r="E65" i="12" s="1"/>
  <c r="F65" i="12" a="1"/>
  <c r="F65" i="12" s="1"/>
  <c r="G65" i="12" a="1"/>
  <c r="G65" i="12" s="1"/>
  <c r="H65" i="12" a="1"/>
  <c r="H65" i="12" s="1"/>
  <c r="I65" i="12" a="1"/>
  <c r="I65" i="12"/>
  <c r="J65" i="12" a="1"/>
  <c r="J65" i="12" s="1"/>
  <c r="K65" i="12" a="1"/>
  <c r="K65" i="12"/>
  <c r="L65" i="12" a="1"/>
  <c r="L65" i="12" s="1"/>
  <c r="M65" i="12" a="1"/>
  <c r="M65" i="12" s="1"/>
  <c r="N65" i="12" a="1"/>
  <c r="N65" i="12" s="1"/>
  <c r="O65" i="12" a="1"/>
  <c r="O65" i="12" s="1"/>
  <c r="P65" i="12" a="1"/>
  <c r="P65" i="12" s="1"/>
  <c r="Q65" i="12" a="1"/>
  <c r="Q65" i="12"/>
  <c r="R65" i="12" a="1"/>
  <c r="R65" i="12"/>
  <c r="S65" i="12" a="1"/>
  <c r="S65" i="12" s="1"/>
  <c r="T65" i="12" a="1"/>
  <c r="T65" i="12" s="1"/>
  <c r="D66" i="12" a="1"/>
  <c r="D66" i="12" s="1"/>
  <c r="E66" i="12" a="1"/>
  <c r="E66" i="12" s="1"/>
  <c r="F66" i="12" a="1"/>
  <c r="F66" i="12" s="1"/>
  <c r="G66" i="12" a="1"/>
  <c r="G66" i="12" s="1"/>
  <c r="H66" i="12" a="1"/>
  <c r="H66" i="12"/>
  <c r="I66" i="12" a="1"/>
  <c r="I66" i="12"/>
  <c r="J66" i="12" a="1"/>
  <c r="J66" i="12"/>
  <c r="K66" i="12" a="1"/>
  <c r="K66" i="12" s="1"/>
  <c r="L66" i="12" a="1"/>
  <c r="L66" i="12" s="1"/>
  <c r="M66" i="12" a="1"/>
  <c r="M66" i="12" s="1"/>
  <c r="N66" i="12" a="1"/>
  <c r="N66" i="12" s="1"/>
  <c r="O66" i="12" a="1"/>
  <c r="O66" i="12" s="1"/>
  <c r="P66" i="12" a="1"/>
  <c r="P66" i="12" s="1"/>
  <c r="Q66" i="12" a="1"/>
  <c r="Q66" i="12"/>
  <c r="R66" i="12" a="1"/>
  <c r="R66" i="12"/>
  <c r="S66" i="12" a="1"/>
  <c r="S66" i="12" s="1"/>
  <c r="T66" i="12" a="1"/>
  <c r="T66" i="12" s="1"/>
  <c r="D67" i="12" a="1"/>
  <c r="D67" i="12" s="1"/>
  <c r="E67" i="12" a="1"/>
  <c r="E67" i="12" s="1"/>
  <c r="F67" i="12" a="1"/>
  <c r="F67" i="12" s="1"/>
  <c r="G67" i="12" a="1"/>
  <c r="G67" i="12"/>
  <c r="H67" i="12" a="1"/>
  <c r="H67" i="12" s="1"/>
  <c r="I67" i="12" a="1"/>
  <c r="I67" i="12"/>
  <c r="J67" i="12" a="1"/>
  <c r="J67" i="12" s="1"/>
  <c r="K67" i="12" a="1"/>
  <c r="K67" i="12" s="1"/>
  <c r="L67" i="12" a="1"/>
  <c r="L67" i="12" s="1"/>
  <c r="M67" i="12" a="1"/>
  <c r="M67" i="12" s="1"/>
  <c r="N67" i="12" a="1"/>
  <c r="N67" i="12" s="1"/>
  <c r="O67" i="12" a="1"/>
  <c r="O67" i="12"/>
  <c r="P67" i="12" a="1"/>
  <c r="P67" i="12"/>
  <c r="Q67" i="12" a="1"/>
  <c r="Q67" i="12" s="1"/>
  <c r="R67" i="12" a="1"/>
  <c r="R67" i="12" s="1"/>
  <c r="S67" i="12" a="1"/>
  <c r="S67" i="12" s="1"/>
  <c r="T67" i="12" a="1"/>
  <c r="T67" i="12" s="1"/>
  <c r="D68" i="12" a="1"/>
  <c r="D68" i="12" s="1"/>
  <c r="E68" i="12" a="1"/>
  <c r="E68" i="12" s="1"/>
  <c r="F68" i="12" a="1"/>
  <c r="F68" i="12"/>
  <c r="G68" i="12" a="1"/>
  <c r="G68" i="12"/>
  <c r="H68" i="12" a="1"/>
  <c r="H68" i="12"/>
  <c r="I68" i="12" a="1"/>
  <c r="I68" i="12" s="1"/>
  <c r="J68" i="12" a="1"/>
  <c r="J68" i="12" s="1"/>
  <c r="K68" i="12" a="1"/>
  <c r="K68" i="12" s="1"/>
  <c r="L68" i="12" a="1"/>
  <c r="L68" i="12" s="1"/>
  <c r="M68" i="12" a="1"/>
  <c r="M68" i="12" s="1"/>
  <c r="N68" i="12" a="1"/>
  <c r="N68" i="12" s="1"/>
  <c r="O68" i="12" a="1"/>
  <c r="O68" i="12"/>
  <c r="P68" i="12" a="1"/>
  <c r="P68" i="12"/>
  <c r="Q68" i="12" a="1"/>
  <c r="Q68" i="12" s="1"/>
  <c r="R68" i="12" a="1"/>
  <c r="R68" i="12" s="1"/>
  <c r="S68" i="12" a="1"/>
  <c r="S68" i="12" s="1"/>
  <c r="T68" i="12" a="1"/>
  <c r="T68" i="12" s="1"/>
  <c r="D69" i="12" a="1"/>
  <c r="D69" i="12" s="1"/>
  <c r="E69" i="12" a="1"/>
  <c r="E69" i="12"/>
  <c r="F69" i="12" a="1"/>
  <c r="F69" i="12" s="1"/>
  <c r="G69" i="12" a="1"/>
  <c r="G69" i="12"/>
  <c r="H69" i="12" a="1"/>
  <c r="H69" i="12" s="1"/>
  <c r="I69" i="12" a="1"/>
  <c r="I69" i="12" s="1"/>
  <c r="J69" i="12" a="1"/>
  <c r="J69" i="12" s="1"/>
  <c r="K69" i="12" a="1"/>
  <c r="K69" i="12" s="1"/>
  <c r="L69" i="12" a="1"/>
  <c r="L69" i="12" s="1"/>
  <c r="M69" i="12" a="1"/>
  <c r="M69" i="12"/>
  <c r="N69" i="12" a="1"/>
  <c r="N69" i="12"/>
  <c r="O69" i="12" a="1"/>
  <c r="O69" i="12" s="1"/>
  <c r="P69" i="12" a="1"/>
  <c r="P69" i="12" s="1"/>
  <c r="Q69" i="12" a="1"/>
  <c r="Q69" i="12" s="1"/>
  <c r="R69" i="12" a="1"/>
  <c r="R69" i="12" s="1"/>
  <c r="S69" i="12" a="1"/>
  <c r="S69" i="12" s="1"/>
  <c r="T69" i="12" a="1"/>
  <c r="T69" i="12" s="1"/>
  <c r="D70" i="12" a="1"/>
  <c r="D70" i="12"/>
  <c r="E70" i="12" a="1"/>
  <c r="E70" i="12" s="1"/>
  <c r="F70" i="12" a="1"/>
  <c r="F70" i="12"/>
  <c r="G70" i="12" a="1"/>
  <c r="G70" i="12" s="1"/>
  <c r="H70" i="12" a="1"/>
  <c r="H70" i="12" s="1"/>
  <c r="I70" i="12" a="1"/>
  <c r="I70" i="12" s="1"/>
  <c r="J70" i="12" a="1"/>
  <c r="J70" i="12" s="1"/>
  <c r="K70" i="12" a="1"/>
  <c r="K70" i="12" s="1"/>
  <c r="L70" i="12" a="1"/>
  <c r="L70" i="12" s="1"/>
  <c r="M70" i="12" a="1"/>
  <c r="M70" i="12"/>
  <c r="N70" i="12" a="1"/>
  <c r="N70" i="12" s="1"/>
  <c r="O70" i="12" a="1"/>
  <c r="O70" i="12" s="1"/>
  <c r="P70" i="12" a="1"/>
  <c r="P70" i="12" s="1"/>
  <c r="Q70" i="12" a="1"/>
  <c r="Q70" i="12" s="1"/>
  <c r="R70" i="12" a="1"/>
  <c r="R70" i="12" s="1"/>
  <c r="S70" i="12" a="1"/>
  <c r="S70" i="12" s="1"/>
  <c r="T70" i="12" a="1"/>
  <c r="T70" i="12"/>
  <c r="D71" i="12" a="1"/>
  <c r="D71" i="12" s="1"/>
  <c r="E71" i="12" a="1"/>
  <c r="E71" i="12"/>
  <c r="F71" i="12" a="1"/>
  <c r="F71" i="12" s="1"/>
  <c r="G71" i="12" a="1"/>
  <c r="G71" i="12" s="1"/>
  <c r="H71" i="12" a="1"/>
  <c r="H71" i="12" s="1"/>
  <c r="I71" i="12" a="1"/>
  <c r="I71" i="12" s="1"/>
  <c r="J71" i="12" a="1"/>
  <c r="J71" i="12" s="1"/>
  <c r="K71" i="12" a="1"/>
  <c r="K71" i="12" s="1"/>
  <c r="L71" i="12" a="1"/>
  <c r="L71" i="12"/>
  <c r="M71" i="12" a="1"/>
  <c r="M71" i="12" s="1"/>
  <c r="N71" i="12" a="1"/>
  <c r="N71" i="12" s="1"/>
  <c r="O71" i="12" a="1"/>
  <c r="O71" i="12" s="1"/>
  <c r="P71" i="12" a="1"/>
  <c r="P71" i="12" s="1"/>
  <c r="Q71" i="12" a="1"/>
  <c r="Q71" i="12" s="1"/>
  <c r="R71" i="12" a="1"/>
  <c r="R71" i="12" s="1"/>
  <c r="S71" i="12" a="1"/>
  <c r="S71" i="12"/>
  <c r="T71" i="12" a="1"/>
  <c r="T71" i="12" s="1"/>
  <c r="D72" i="12" a="1"/>
  <c r="D72" i="12"/>
  <c r="E72" i="12" a="1"/>
  <c r="E72" i="12" s="1"/>
  <c r="F72" i="12" a="1"/>
  <c r="F72" i="12" s="1"/>
  <c r="G72" i="12" a="1"/>
  <c r="G72" i="12" s="1"/>
  <c r="H72" i="12" a="1"/>
  <c r="H72" i="12" s="1"/>
  <c r="I72" i="12" a="1"/>
  <c r="I72" i="12" s="1"/>
  <c r="J72" i="12" a="1"/>
  <c r="J72" i="12" s="1"/>
  <c r="K72" i="12" a="1"/>
  <c r="K72" i="12"/>
  <c r="L72" i="12" a="1"/>
  <c r="L72" i="12" s="1"/>
  <c r="M72" i="12" a="1"/>
  <c r="M72" i="12" s="1"/>
  <c r="N72" i="12" a="1"/>
  <c r="N72" i="12" s="1"/>
  <c r="O72" i="12" a="1"/>
  <c r="O72" i="12" s="1"/>
  <c r="P72" i="12" a="1"/>
  <c r="P72" i="12" s="1"/>
  <c r="Q72" i="12" a="1"/>
  <c r="Q72" i="12" s="1"/>
  <c r="R72" i="12" a="1"/>
  <c r="R72" i="12"/>
  <c r="S72" i="12" a="1"/>
  <c r="S72" i="12" s="1"/>
  <c r="T72" i="12" a="1"/>
  <c r="T72" i="12"/>
  <c r="D73" i="12" a="1"/>
  <c r="D73" i="12" s="1"/>
  <c r="E73" i="12" a="1"/>
  <c r="E73" i="12" s="1"/>
  <c r="F73" i="12" a="1"/>
  <c r="F73" i="12" s="1"/>
  <c r="G73" i="12" a="1"/>
  <c r="G73" i="12" s="1"/>
  <c r="H73" i="12" a="1"/>
  <c r="H73" i="12" s="1"/>
  <c r="I73" i="12" a="1"/>
  <c r="I73" i="12" s="1"/>
  <c r="J73" i="12" a="1"/>
  <c r="J73" i="12"/>
  <c r="K73" i="12" a="1"/>
  <c r="K73" i="12" s="1"/>
  <c r="L73" i="12" a="1"/>
  <c r="L73" i="12" s="1"/>
  <c r="M73" i="12" a="1"/>
  <c r="M73" i="12" s="1"/>
  <c r="N73" i="12" a="1"/>
  <c r="N73" i="12" s="1"/>
  <c r="O73" i="12" a="1"/>
  <c r="O73" i="12" s="1"/>
  <c r="P73" i="12" a="1"/>
  <c r="P73" i="12" s="1"/>
  <c r="Q73" i="12" a="1"/>
  <c r="Q73" i="12"/>
  <c r="R73" i="12" a="1"/>
  <c r="R73" i="12" s="1"/>
  <c r="S73" i="12" a="1"/>
  <c r="S73" i="12"/>
  <c r="T73" i="12" a="1"/>
  <c r="T73" i="12" s="1"/>
  <c r="D74" i="12" a="1"/>
  <c r="D74" i="12" s="1"/>
  <c r="E74" i="12" a="1"/>
  <c r="E74" i="12" s="1"/>
  <c r="F74" i="12" a="1"/>
  <c r="F74" i="12" s="1"/>
  <c r="G74" i="12" a="1"/>
  <c r="G74" i="12" s="1"/>
  <c r="H74" i="12" a="1"/>
  <c r="H74" i="12" s="1"/>
  <c r="I74" i="12" a="1"/>
  <c r="I74" i="12"/>
  <c r="J74" i="12" a="1"/>
  <c r="J74" i="12" s="1"/>
  <c r="K74" i="12" a="1"/>
  <c r="K74" i="12" s="1"/>
  <c r="L74" i="12" a="1"/>
  <c r="L74" i="12" s="1"/>
  <c r="M74" i="12" a="1"/>
  <c r="M74" i="12" s="1"/>
  <c r="N74" i="12" a="1"/>
  <c r="N74" i="12" s="1"/>
  <c r="O74" i="12" a="1"/>
  <c r="O74" i="12" s="1"/>
  <c r="P74" i="12" a="1"/>
  <c r="P74" i="12"/>
  <c r="Q74" i="12" a="1"/>
  <c r="Q74" i="12" s="1"/>
  <c r="R74" i="12" a="1"/>
  <c r="R74" i="12"/>
  <c r="S74" i="12" a="1"/>
  <c r="S74" i="12" s="1"/>
  <c r="T74" i="12" a="1"/>
  <c r="T74" i="12" s="1"/>
  <c r="D75" i="12" a="1"/>
  <c r="D75" i="12" s="1"/>
  <c r="E75" i="12" a="1"/>
  <c r="E75" i="12" s="1"/>
  <c r="F75" i="12" a="1"/>
  <c r="F75" i="12" s="1"/>
  <c r="G75" i="12" a="1"/>
  <c r="G75" i="12"/>
  <c r="H75" i="12" a="1"/>
  <c r="H75" i="12"/>
  <c r="I75" i="12" a="1"/>
  <c r="I75" i="12" s="1"/>
  <c r="J75" i="12" a="1"/>
  <c r="J75" i="12" s="1"/>
  <c r="K75" i="12" a="1"/>
  <c r="K75" i="12" s="1"/>
  <c r="L75" i="12" a="1"/>
  <c r="L75" i="12" s="1"/>
  <c r="M75" i="12" a="1"/>
  <c r="M75" i="12" s="1"/>
  <c r="N75" i="12" a="1"/>
  <c r="N75" i="12" s="1"/>
  <c r="O75" i="12" a="1"/>
  <c r="O75" i="12"/>
  <c r="P75" i="12" a="1"/>
  <c r="P75" i="12" s="1"/>
  <c r="Q75" i="12" a="1"/>
  <c r="Q75" i="12"/>
  <c r="R75" i="12" a="1"/>
  <c r="R75" i="12" s="1"/>
  <c r="S75" i="12" a="1"/>
  <c r="S75" i="12" s="1"/>
  <c r="T75" i="12" a="1"/>
  <c r="T75" i="12" s="1"/>
  <c r="D76" i="12" a="1"/>
  <c r="D76" i="12" s="1"/>
  <c r="E76" i="12" a="1"/>
  <c r="E76" i="12" s="1"/>
  <c r="F76" i="12" a="1"/>
  <c r="F76" i="12" s="1"/>
  <c r="G76" i="12" a="1"/>
  <c r="G76" i="12"/>
  <c r="H76" i="12" a="1"/>
  <c r="H76" i="12" s="1"/>
  <c r="I76" i="12" a="1"/>
  <c r="I76" i="12" s="1"/>
  <c r="J76" i="12" a="1"/>
  <c r="J76" i="12" s="1"/>
  <c r="K76" i="12" a="1"/>
  <c r="K76" i="12" s="1"/>
  <c r="L76" i="12" a="1"/>
  <c r="L76" i="12" s="1"/>
  <c r="M76" i="12" a="1"/>
  <c r="M76" i="12" s="1"/>
  <c r="N76" i="12" a="1"/>
  <c r="N76" i="12"/>
  <c r="O76" i="12" a="1"/>
  <c r="O76" i="12" s="1"/>
  <c r="P76" i="12" a="1"/>
  <c r="P76" i="12"/>
  <c r="Q76" i="12" a="1"/>
  <c r="Q76" i="12" s="1"/>
  <c r="R76" i="12" a="1"/>
  <c r="R76" i="12" s="1"/>
  <c r="S76" i="12" a="1"/>
  <c r="S76" i="12" s="1"/>
  <c r="T76" i="12" a="1"/>
  <c r="T76" i="12" s="1"/>
  <c r="D77" i="12" a="1"/>
  <c r="D77" i="12" s="1"/>
  <c r="E77" i="12" a="1"/>
  <c r="E77" i="12" s="1"/>
  <c r="F77" i="12" a="1"/>
  <c r="F77" i="12"/>
  <c r="G77" i="12" a="1"/>
  <c r="G77" i="12" s="1"/>
  <c r="H77" i="12" a="1"/>
  <c r="H77" i="12" s="1"/>
  <c r="I77" i="12" a="1"/>
  <c r="I77" i="12" s="1"/>
  <c r="J77" i="12" a="1"/>
  <c r="J77" i="12" s="1"/>
  <c r="K77" i="12" a="1"/>
  <c r="K77" i="12" s="1"/>
  <c r="L77" i="12" a="1"/>
  <c r="L77" i="12" s="1"/>
  <c r="M77" i="12" a="1"/>
  <c r="M77" i="12"/>
  <c r="N77" i="12" a="1"/>
  <c r="N77" i="12" s="1"/>
  <c r="O77" i="12" a="1"/>
  <c r="O77" i="12"/>
  <c r="P77" i="12" a="1"/>
  <c r="P77" i="12" s="1"/>
  <c r="Q77" i="12" a="1"/>
  <c r="Q77" i="12" s="1"/>
  <c r="R77" i="12" a="1"/>
  <c r="R77" i="12" s="1"/>
  <c r="S77" i="12" a="1"/>
  <c r="S77" i="12" s="1"/>
  <c r="T77" i="12" a="1"/>
  <c r="T77" i="12" s="1"/>
  <c r="D78" i="12" a="1"/>
  <c r="D78" i="12" s="1"/>
  <c r="E78" i="12" a="1"/>
  <c r="E78" i="12"/>
  <c r="F78" i="12" a="1"/>
  <c r="F78" i="12" s="1"/>
  <c r="G78" i="12" a="1"/>
  <c r="G78" i="12" s="1"/>
  <c r="H78" i="12" a="1"/>
  <c r="H78" i="12" s="1"/>
  <c r="I78" i="12" a="1"/>
  <c r="I78" i="12" s="1"/>
  <c r="J78" i="12" a="1"/>
  <c r="J78" i="12" s="1"/>
  <c r="K78" i="12" a="1"/>
  <c r="K78" i="12" s="1"/>
  <c r="L78" i="12" a="1"/>
  <c r="L78" i="12"/>
  <c r="M78" i="12" a="1"/>
  <c r="M78" i="12" s="1"/>
  <c r="N78" i="12" a="1"/>
  <c r="N78" i="12"/>
  <c r="O78" i="12" a="1"/>
  <c r="O78" i="12" s="1"/>
  <c r="P78" i="12" a="1"/>
  <c r="P78" i="12" s="1"/>
  <c r="Q78" i="12" a="1"/>
  <c r="Q78" i="12" s="1"/>
  <c r="R78" i="12" a="1"/>
  <c r="R78" i="12" s="1"/>
  <c r="S78" i="12" a="1"/>
  <c r="S78" i="12" s="1"/>
  <c r="T78" i="12" a="1"/>
  <c r="T78" i="12" s="1"/>
  <c r="D79" i="12" a="1"/>
  <c r="D79" i="12"/>
  <c r="E79" i="12" a="1"/>
  <c r="E79" i="12" s="1"/>
  <c r="F79" i="12" a="1"/>
  <c r="F79" i="12" s="1"/>
  <c r="G79" i="12" a="1"/>
  <c r="G79" i="12"/>
  <c r="H79" i="12" a="1"/>
  <c r="H79" i="12" s="1"/>
  <c r="I79" i="12" a="1"/>
  <c r="I79" i="12" s="1"/>
  <c r="J79" i="12" a="1"/>
  <c r="J79" i="12" s="1"/>
  <c r="K79" i="12" a="1"/>
  <c r="K79" i="12"/>
  <c r="L79" i="12" a="1"/>
  <c r="L79" i="12"/>
  <c r="M79" i="12" a="1"/>
  <c r="M79" i="12"/>
  <c r="N79" i="12" a="1"/>
  <c r="N79" i="12" s="1"/>
  <c r="O79" i="12" a="1"/>
  <c r="O79" i="12" s="1"/>
  <c r="P79" i="12" a="1"/>
  <c r="P79" i="12"/>
  <c r="Q79" i="12" a="1"/>
  <c r="Q79" i="12" s="1"/>
  <c r="R79" i="12" a="1"/>
  <c r="R79" i="12" s="1"/>
  <c r="S79" i="12" a="1"/>
  <c r="S79" i="12" s="1"/>
  <c r="T79" i="12" a="1"/>
  <c r="T79" i="12"/>
  <c r="D80" i="12" a="1"/>
  <c r="D80" i="12"/>
  <c r="E80" i="12" a="1"/>
  <c r="E80" i="12" s="1"/>
  <c r="F80" i="12" a="1"/>
  <c r="F80" i="12" s="1"/>
  <c r="G80" i="12" a="1"/>
  <c r="G80" i="12" s="1"/>
  <c r="H80" i="12" a="1"/>
  <c r="H80" i="12" s="1"/>
  <c r="I80" i="12" a="1"/>
  <c r="I80" i="12" s="1"/>
  <c r="J80" i="12" a="1"/>
  <c r="J80" i="12"/>
  <c r="K80" i="12" a="1"/>
  <c r="K80" i="12" s="1"/>
  <c r="L80" i="12" a="1"/>
  <c r="L80" i="12"/>
  <c r="M80" i="12" a="1"/>
  <c r="M80" i="12" s="1"/>
  <c r="N80" i="12" a="1"/>
  <c r="N80" i="12" s="1"/>
  <c r="O80" i="12" a="1"/>
  <c r="O80" i="12" s="1"/>
  <c r="P80" i="12" a="1"/>
  <c r="P80" i="12" s="1"/>
  <c r="Q80" i="12" a="1"/>
  <c r="Q80" i="12" s="1"/>
  <c r="R80" i="12" a="1"/>
  <c r="R80" i="12" s="1"/>
  <c r="S80" i="12" a="1"/>
  <c r="S80" i="12"/>
  <c r="T80" i="12" a="1"/>
  <c r="T80" i="12" s="1"/>
  <c r="D81" i="12" a="1"/>
  <c r="D81" i="12" s="1"/>
  <c r="E81" i="12" a="1"/>
  <c r="E81" i="12" s="1"/>
  <c r="F81" i="12" a="1"/>
  <c r="F81" i="12" s="1"/>
  <c r="G81" i="12" a="1"/>
  <c r="G81" i="12" s="1"/>
  <c r="H81" i="12" a="1"/>
  <c r="H81" i="12" s="1"/>
  <c r="I81" i="12" a="1"/>
  <c r="I81" i="12"/>
  <c r="J81" i="12" a="1"/>
  <c r="J81" i="12" s="1"/>
  <c r="K81" i="12" a="1"/>
  <c r="K81" i="12"/>
  <c r="L81" i="12" a="1"/>
  <c r="L81" i="12" s="1"/>
  <c r="M81" i="12" a="1"/>
  <c r="M81" i="12" s="1"/>
  <c r="N81" i="12" a="1"/>
  <c r="N81" i="12" s="1"/>
  <c r="O81" i="12" a="1"/>
  <c r="O81" i="12" s="1"/>
  <c r="P81" i="12" a="1"/>
  <c r="P81" i="12" s="1"/>
  <c r="Q81" i="12" a="1"/>
  <c r="Q81" i="12" s="1"/>
  <c r="R81" i="12" a="1"/>
  <c r="R81" i="12"/>
  <c r="S81" i="12" a="1"/>
  <c r="S81" i="12" s="1"/>
  <c r="T81" i="12" a="1"/>
  <c r="T81" i="12" s="1"/>
  <c r="D82" i="12" a="1"/>
  <c r="D82" i="12" s="1"/>
  <c r="E82" i="12" a="1"/>
  <c r="E82" i="12" s="1"/>
  <c r="F82" i="12" a="1"/>
  <c r="F82" i="12" s="1"/>
  <c r="G82" i="12" a="1"/>
  <c r="G82" i="12" s="1"/>
  <c r="H82" i="12" a="1"/>
  <c r="H82" i="12"/>
  <c r="I82" i="12" a="1"/>
  <c r="I82" i="12" s="1"/>
  <c r="J82" i="12" a="1"/>
  <c r="J82" i="12"/>
  <c r="K82" i="12" a="1"/>
  <c r="K82" i="12" s="1"/>
  <c r="L82" i="12" a="1"/>
  <c r="L82" i="12" s="1"/>
  <c r="M82" i="12" a="1"/>
  <c r="M82" i="12" s="1"/>
  <c r="N82" i="12" a="1"/>
  <c r="N82" i="12" s="1"/>
  <c r="O82" i="12" a="1"/>
  <c r="O82" i="12" s="1"/>
  <c r="P82" i="12" a="1"/>
  <c r="P82" i="12" s="1"/>
  <c r="Q82" i="12" a="1"/>
  <c r="Q82" i="12"/>
  <c r="R82" i="12" a="1"/>
  <c r="R82" i="12" s="1"/>
  <c r="S82" i="12" a="1"/>
  <c r="S82" i="12" s="1"/>
  <c r="T82" i="12" a="1"/>
  <c r="T82" i="12"/>
  <c r="D83" i="12" a="1"/>
  <c r="D83" i="12" s="1"/>
  <c r="E83" i="12" a="1"/>
  <c r="E83" i="12" s="1"/>
  <c r="F83" i="12" a="1"/>
  <c r="F83" i="12" s="1"/>
  <c r="G83" i="12" a="1"/>
  <c r="G83" i="12"/>
  <c r="H83" i="12" a="1"/>
  <c r="H83" i="12" s="1"/>
  <c r="I83" i="12" a="1"/>
  <c r="I83" i="12"/>
  <c r="J83" i="12" a="1"/>
  <c r="J83" i="12" s="1"/>
  <c r="K83" i="12" a="1"/>
  <c r="K83" i="12" s="1"/>
  <c r="L83" i="12" a="1"/>
  <c r="L83" i="12"/>
  <c r="M83" i="12" a="1"/>
  <c r="M83" i="12" s="1"/>
  <c r="N83" i="12" a="1"/>
  <c r="N83" i="12" s="1"/>
  <c r="O83" i="12" a="1"/>
  <c r="O83" i="12" s="1"/>
  <c r="P83" i="12" a="1"/>
  <c r="P83" i="12"/>
  <c r="Q83" i="12" a="1"/>
  <c r="Q83" i="12" s="1"/>
  <c r="R83" i="12" a="1"/>
  <c r="R83" i="12" s="1"/>
  <c r="S83" i="12" a="1"/>
  <c r="S83" i="12" s="1"/>
  <c r="T83" i="12" a="1"/>
  <c r="T83" i="12" s="1"/>
  <c r="D84" i="12" a="1"/>
  <c r="D84" i="12"/>
  <c r="E84" i="12" a="1"/>
  <c r="E84" i="12" s="1"/>
  <c r="F84" i="12" a="1"/>
  <c r="F84" i="12"/>
  <c r="G84" i="12" a="1"/>
  <c r="G84" i="12" s="1"/>
  <c r="H84" i="12" a="1"/>
  <c r="H84" i="12"/>
  <c r="I84" i="12" a="1"/>
  <c r="I84" i="12" s="1"/>
  <c r="J84" i="12" a="1"/>
  <c r="J84" i="12"/>
  <c r="K84" i="12" a="1"/>
  <c r="K84" i="12" s="1"/>
  <c r="L84" i="12" a="1"/>
  <c r="L84" i="12" s="1"/>
  <c r="M84" i="12" a="1"/>
  <c r="M84" i="12" s="1"/>
  <c r="N84" i="12" a="1"/>
  <c r="N84" i="12" s="1"/>
  <c r="O84" i="12" a="1"/>
  <c r="O84" i="12"/>
  <c r="P84" i="12" a="1"/>
  <c r="P84" i="12" s="1"/>
  <c r="Q84" i="12" a="1"/>
  <c r="Q84" i="12" s="1"/>
  <c r="R84" i="12" a="1"/>
  <c r="R84" i="12"/>
  <c r="S84" i="12" a="1"/>
  <c r="S84" i="12"/>
  <c r="T84" i="12" a="1"/>
  <c r="T84" i="12" s="1"/>
  <c r="D85" i="12" a="1"/>
  <c r="D85" i="12" s="1"/>
  <c r="E85" i="12" a="1"/>
  <c r="E85" i="12"/>
  <c r="F85" i="12" a="1"/>
  <c r="F85" i="12" s="1"/>
  <c r="G85" i="12" a="1"/>
  <c r="G85" i="12"/>
  <c r="H85" i="12" a="1"/>
  <c r="H85" i="12" s="1"/>
  <c r="I85" i="12" a="1"/>
  <c r="I85" i="12" s="1"/>
  <c r="J85" i="12" a="1"/>
  <c r="J85" i="12"/>
  <c r="K85" i="12" a="1"/>
  <c r="K85" i="12"/>
  <c r="L85" i="12" a="1"/>
  <c r="L85" i="12" s="1"/>
  <c r="M85" i="12" a="1"/>
  <c r="M85" i="12" s="1"/>
  <c r="N85" i="12" a="1"/>
  <c r="N85" i="12"/>
  <c r="O85" i="12" a="1"/>
  <c r="O85" i="12" s="1"/>
  <c r="P85" i="12" a="1"/>
  <c r="P85" i="12" s="1"/>
  <c r="Q85" i="12" a="1"/>
  <c r="Q85" i="12" s="1"/>
  <c r="R85" i="12" a="1"/>
  <c r="R85" i="12" s="1"/>
  <c r="S85" i="12" a="1"/>
  <c r="S85" i="12"/>
  <c r="T85" i="12" a="1"/>
  <c r="T85" i="12" s="1"/>
  <c r="D86" i="12" a="1"/>
  <c r="D86" i="12"/>
  <c r="E86" i="12" a="1"/>
  <c r="E86" i="12" s="1"/>
  <c r="F86" i="12" a="1"/>
  <c r="F86" i="12"/>
  <c r="G86" i="12" a="1"/>
  <c r="G86" i="12" s="1"/>
  <c r="H86" i="12" a="1"/>
  <c r="H86" i="12"/>
  <c r="I86" i="12" a="1"/>
  <c r="I86" i="12" s="1"/>
  <c r="J86" i="12" a="1"/>
  <c r="J86" i="12"/>
  <c r="K86" i="12" a="1"/>
  <c r="K86" i="12" s="1"/>
  <c r="L86" i="12" a="1"/>
  <c r="L86" i="12"/>
  <c r="M86" i="12" a="1"/>
  <c r="M86" i="12" s="1"/>
  <c r="N86" i="12" a="1"/>
  <c r="N86" i="12"/>
  <c r="O86" i="12" a="1"/>
  <c r="O86" i="12" s="1"/>
  <c r="P86" i="12" a="1"/>
  <c r="P86" i="12"/>
  <c r="Q86" i="12" a="1"/>
  <c r="Q86" i="12" s="1"/>
  <c r="R86" i="12" a="1"/>
  <c r="R86" i="12"/>
  <c r="S86" i="12" a="1"/>
  <c r="S86" i="12" s="1"/>
  <c r="T86" i="12" a="1"/>
  <c r="T86" i="12"/>
  <c r="D87" i="12" a="1"/>
  <c r="D87" i="12" s="1"/>
  <c r="E87" i="12" a="1"/>
  <c r="E87" i="12"/>
  <c r="F87" i="12" a="1"/>
  <c r="F87" i="12" s="1"/>
  <c r="G87" i="12" a="1"/>
  <c r="G87" i="12" s="1"/>
  <c r="H87" i="12" a="1"/>
  <c r="H87" i="12" s="1"/>
  <c r="I87" i="12" a="1"/>
  <c r="I87" i="12"/>
  <c r="J87" i="12" a="1"/>
  <c r="J87" i="12" s="1"/>
  <c r="K87" i="12" a="1"/>
  <c r="K87" i="12"/>
  <c r="L87" i="12" a="1"/>
  <c r="L87" i="12" s="1"/>
  <c r="M87" i="12" a="1"/>
  <c r="M87" i="12"/>
  <c r="N87" i="12" a="1"/>
  <c r="N87" i="12" s="1"/>
  <c r="O87" i="12" a="1"/>
  <c r="O87" i="12" s="1"/>
  <c r="P87" i="12" a="1"/>
  <c r="P87" i="12" s="1"/>
  <c r="Q87" i="12" a="1"/>
  <c r="Q87" i="12"/>
  <c r="R87" i="12" a="1"/>
  <c r="R87" i="12" s="1"/>
  <c r="S87" i="12" a="1"/>
  <c r="S87" i="12"/>
  <c r="T87" i="12" a="1"/>
  <c r="T87" i="12" s="1"/>
  <c r="D88" i="12" a="1"/>
  <c r="D88" i="12"/>
  <c r="E88" i="12" a="1"/>
  <c r="E88" i="12" s="1"/>
  <c r="F88" i="12" a="1"/>
  <c r="F88" i="12" s="1"/>
  <c r="G88" i="12" a="1"/>
  <c r="G88" i="12" s="1"/>
  <c r="H88" i="12" a="1"/>
  <c r="H88" i="12"/>
  <c r="I88" i="12" a="1"/>
  <c r="I88" i="12" s="1"/>
  <c r="J88" i="12" a="1"/>
  <c r="J88" i="12"/>
  <c r="K88" i="12" a="1"/>
  <c r="K88" i="12" s="1"/>
  <c r="L88" i="12" a="1"/>
  <c r="L88" i="12"/>
  <c r="M88" i="12" a="1"/>
  <c r="M88" i="12" s="1"/>
  <c r="N88" i="12" a="1"/>
  <c r="N88" i="12" s="1"/>
  <c r="O88" i="12" a="1"/>
  <c r="O88" i="12" s="1"/>
  <c r="P88" i="12" a="1"/>
  <c r="P88" i="12"/>
  <c r="Q88" i="12" a="1"/>
  <c r="Q88" i="12" s="1"/>
  <c r="R88" i="12" a="1"/>
  <c r="R88" i="12"/>
  <c r="S88" i="12" a="1"/>
  <c r="S88" i="12" s="1"/>
  <c r="T88" i="12" a="1"/>
  <c r="T88" i="12"/>
  <c r="D89" i="12" a="1"/>
  <c r="D89" i="12" s="1"/>
  <c r="E89" i="12" a="1"/>
  <c r="E89" i="12" s="1"/>
  <c r="F89" i="12" a="1"/>
  <c r="F89" i="12" s="1"/>
  <c r="G89" i="12" a="1"/>
  <c r="G89" i="12"/>
  <c r="H89" i="12" a="1"/>
  <c r="H89" i="12" s="1"/>
  <c r="I89" i="12" a="1"/>
  <c r="I89" i="12"/>
  <c r="J89" i="12" a="1"/>
  <c r="J89" i="12" s="1"/>
  <c r="K89" i="12" a="1"/>
  <c r="K89" i="12"/>
  <c r="L89" i="12" a="1"/>
  <c r="L89" i="12" s="1"/>
  <c r="M89" i="12" a="1"/>
  <c r="M89" i="12" s="1"/>
  <c r="N89" i="12" a="1"/>
  <c r="N89" i="12" s="1"/>
  <c r="O89" i="12" a="1"/>
  <c r="O89" i="12"/>
  <c r="P89" i="12" a="1"/>
  <c r="P89" i="12" s="1"/>
  <c r="Q89" i="12" a="1"/>
  <c r="Q89" i="12"/>
  <c r="R89" i="12" a="1"/>
  <c r="R89" i="12" s="1"/>
  <c r="S89" i="12" a="1"/>
  <c r="S89" i="12"/>
  <c r="T89" i="12" a="1"/>
  <c r="T89" i="12" s="1"/>
  <c r="D90" i="12" a="1"/>
  <c r="D90" i="12" s="1"/>
  <c r="E90" i="12" a="1"/>
  <c r="E90" i="12" s="1"/>
  <c r="F90" i="12" a="1"/>
  <c r="F90" i="12"/>
  <c r="G90" i="12" a="1"/>
  <c r="G90" i="12" s="1"/>
  <c r="H90" i="12" a="1"/>
  <c r="H90" i="12"/>
  <c r="I90" i="12" a="1"/>
  <c r="I90" i="12" s="1"/>
  <c r="J90" i="12" a="1"/>
  <c r="J90" i="12"/>
  <c r="K90" i="12" a="1"/>
  <c r="K90" i="12" s="1"/>
  <c r="L90" i="12" a="1"/>
  <c r="L90" i="12" s="1"/>
  <c r="M90" i="12" a="1"/>
  <c r="M90" i="12" s="1"/>
  <c r="N90" i="12" a="1"/>
  <c r="N90" i="12"/>
  <c r="O90" i="12" a="1"/>
  <c r="O90" i="12" s="1"/>
  <c r="P90" i="12" a="1"/>
  <c r="P90" i="12"/>
  <c r="Q90" i="12" a="1"/>
  <c r="Q90" i="12" s="1"/>
  <c r="R90" i="12" a="1"/>
  <c r="R90" i="12"/>
  <c r="S90" i="12" a="1"/>
  <c r="S90" i="12" s="1"/>
  <c r="T90" i="12" a="1"/>
  <c r="T90" i="12" s="1"/>
  <c r="D91" i="12" a="1"/>
  <c r="D91" i="12" s="1"/>
  <c r="E91" i="12" a="1"/>
  <c r="E91" i="12"/>
  <c r="F91" i="12" a="1"/>
  <c r="F91" i="12" s="1"/>
  <c r="G91" i="12" a="1"/>
  <c r="G91" i="12"/>
  <c r="H91" i="12" a="1"/>
  <c r="H91" i="12" s="1"/>
  <c r="I91" i="12" a="1"/>
  <c r="I91" i="12"/>
  <c r="J91" i="12" a="1"/>
  <c r="J91" i="12" s="1"/>
  <c r="K91" i="12" a="1"/>
  <c r="K91" i="12" s="1"/>
  <c r="L91" i="12" a="1"/>
  <c r="L91" i="12" s="1"/>
  <c r="M91" i="12" a="1"/>
  <c r="M91" i="12"/>
  <c r="N91" i="12" a="1"/>
  <c r="N91" i="12" s="1"/>
  <c r="O91" i="12" a="1"/>
  <c r="O91" i="12"/>
  <c r="P91" i="12" a="1"/>
  <c r="P91" i="12" s="1"/>
  <c r="Q91" i="12" a="1"/>
  <c r="Q91" i="12"/>
  <c r="R91" i="12" a="1"/>
  <c r="R91" i="12" s="1"/>
  <c r="S91" i="12" a="1"/>
  <c r="S91" i="12" s="1"/>
  <c r="T91" i="12" a="1"/>
  <c r="T91" i="12" s="1"/>
  <c r="D92" i="12" a="1"/>
  <c r="D92" i="12"/>
  <c r="E92" i="12" a="1"/>
  <c r="E92" i="12" s="1"/>
  <c r="F92" i="12" a="1"/>
  <c r="F92" i="12"/>
  <c r="G92" i="12" a="1"/>
  <c r="G92" i="12" s="1"/>
  <c r="H92" i="12" a="1"/>
  <c r="H92" i="12"/>
  <c r="I92" i="12" a="1"/>
  <c r="I92" i="12" s="1"/>
  <c r="J92" i="12" a="1"/>
  <c r="J92" i="12" s="1"/>
  <c r="K92" i="12" a="1"/>
  <c r="K92" i="12" s="1"/>
  <c r="L92" i="12" a="1"/>
  <c r="L92" i="12"/>
  <c r="M92" i="12" a="1"/>
  <c r="M92" i="12" s="1"/>
  <c r="N92" i="12" a="1"/>
  <c r="N92" i="12"/>
  <c r="O92" i="12" a="1"/>
  <c r="O92" i="12" s="1"/>
  <c r="P92" i="12" a="1"/>
  <c r="P92" i="12"/>
  <c r="Q92" i="12" a="1"/>
  <c r="Q92" i="12" s="1"/>
  <c r="R92" i="12" a="1"/>
  <c r="R92" i="12" s="1"/>
  <c r="S92" i="12" a="1"/>
  <c r="S92" i="12" s="1"/>
  <c r="T92" i="12" a="1"/>
  <c r="T92" i="12"/>
  <c r="D93" i="12" a="1"/>
  <c r="D93" i="12" s="1"/>
  <c r="E93" i="12" a="1"/>
  <c r="E93" i="12"/>
  <c r="F93" i="12" a="1"/>
  <c r="F93" i="12" s="1"/>
  <c r="G93" i="12" a="1"/>
  <c r="G93" i="12"/>
  <c r="H93" i="12" a="1"/>
  <c r="H93" i="12" s="1"/>
  <c r="I93" i="12" a="1"/>
  <c r="I93" i="12" s="1"/>
  <c r="J93" i="12" a="1"/>
  <c r="J93" i="12" s="1"/>
  <c r="K93" i="12" a="1"/>
  <c r="K93" i="12"/>
  <c r="L93" i="12" a="1"/>
  <c r="L93" i="12" s="1"/>
  <c r="M93" i="12" a="1"/>
  <c r="M93" i="12"/>
  <c r="N93" i="12" a="1"/>
  <c r="N93" i="12" s="1"/>
  <c r="O93" i="12" a="1"/>
  <c r="O93" i="12"/>
  <c r="P93" i="12" a="1"/>
  <c r="P93" i="12" s="1"/>
  <c r="Q93" i="12" a="1"/>
  <c r="Q93" i="12" s="1"/>
  <c r="R93" i="12" a="1"/>
  <c r="R93" i="12" s="1"/>
  <c r="S93" i="12" a="1"/>
  <c r="S93" i="12"/>
  <c r="T93" i="12" a="1"/>
  <c r="T93" i="12" s="1"/>
  <c r="D94" i="12" a="1"/>
  <c r="D94" i="12"/>
  <c r="E94" i="12" a="1"/>
  <c r="E94" i="12" s="1"/>
  <c r="F94" i="12" a="1"/>
  <c r="F94" i="12"/>
  <c r="G94" i="12" a="1"/>
  <c r="G94" i="12" s="1"/>
  <c r="H94" i="12" a="1"/>
  <c r="H94" i="12" s="1"/>
  <c r="I94" i="12" a="1"/>
  <c r="I94" i="12" s="1"/>
  <c r="J94" i="12" a="1"/>
  <c r="J94" i="12"/>
  <c r="K94" i="12" a="1"/>
  <c r="K94" i="12" s="1"/>
  <c r="L94" i="12" a="1"/>
  <c r="L94" i="12"/>
  <c r="M94" i="12" a="1"/>
  <c r="M94" i="12" s="1"/>
  <c r="N94" i="12" a="1"/>
  <c r="N94" i="12"/>
  <c r="O94" i="12" a="1"/>
  <c r="O94" i="12" s="1"/>
  <c r="P94" i="12" a="1"/>
  <c r="P94" i="12" s="1"/>
  <c r="Q94" i="12" a="1"/>
  <c r="Q94" i="12" s="1"/>
  <c r="R94" i="12" a="1"/>
  <c r="R94" i="12"/>
  <c r="S94" i="12" a="1"/>
  <c r="S94" i="12" s="1"/>
  <c r="T94" i="12" a="1"/>
  <c r="T94" i="12"/>
  <c r="D95" i="12" a="1"/>
  <c r="D95" i="12" s="1"/>
  <c r="E95" i="12" a="1"/>
  <c r="E95" i="12"/>
  <c r="F95" i="12" a="1"/>
  <c r="F95" i="12" s="1"/>
  <c r="G95" i="12" a="1"/>
  <c r="G95" i="12" s="1"/>
  <c r="H95" i="12" a="1"/>
  <c r="H95" i="12" s="1"/>
  <c r="I95" i="12" a="1"/>
  <c r="I95" i="12"/>
  <c r="J95" i="12" a="1"/>
  <c r="J95" i="12" s="1"/>
  <c r="K95" i="12" a="1"/>
  <c r="K95" i="12"/>
  <c r="L95" i="12" a="1"/>
  <c r="L95" i="12" s="1"/>
  <c r="M95" i="12" a="1"/>
  <c r="M95" i="12"/>
  <c r="N95" i="12" a="1"/>
  <c r="N95" i="12" s="1"/>
  <c r="O95" i="12" a="1"/>
  <c r="O95" i="12" s="1"/>
  <c r="P95" i="12" a="1"/>
  <c r="P95" i="12" s="1"/>
  <c r="Q95" i="12" a="1"/>
  <c r="Q95" i="12"/>
  <c r="R95" i="12" a="1"/>
  <c r="R95" i="12" s="1"/>
  <c r="S95" i="12" a="1"/>
  <c r="S95" i="12"/>
  <c r="T95" i="12" a="1"/>
  <c r="T95" i="12" s="1"/>
  <c r="D96" i="12" a="1"/>
  <c r="D96" i="12"/>
  <c r="E96" i="12" a="1"/>
  <c r="E96" i="12" s="1"/>
  <c r="F96" i="12" a="1"/>
  <c r="F96" i="12" s="1"/>
  <c r="G96" i="12" a="1"/>
  <c r="G96" i="12" s="1"/>
  <c r="H96" i="12" a="1"/>
  <c r="H96" i="12"/>
  <c r="I96" i="12" a="1"/>
  <c r="I96" i="12" s="1"/>
  <c r="J96" i="12" a="1"/>
  <c r="J96" i="12"/>
  <c r="K96" i="12" a="1"/>
  <c r="K96" i="12" s="1"/>
  <c r="L96" i="12" a="1"/>
  <c r="L96" i="12"/>
  <c r="M96" i="12" a="1"/>
  <c r="M96" i="12" s="1"/>
  <c r="N96" i="12" a="1"/>
  <c r="N96" i="12" s="1"/>
  <c r="O96" i="12" a="1"/>
  <c r="O96" i="12" s="1"/>
  <c r="P96" i="12" a="1"/>
  <c r="P96" i="12"/>
  <c r="Q96" i="12" a="1"/>
  <c r="Q96" i="12" s="1"/>
  <c r="R96" i="12" a="1"/>
  <c r="R96" i="12"/>
  <c r="S96" i="12" a="1"/>
  <c r="S96" i="12" s="1"/>
  <c r="T96" i="12" a="1"/>
  <c r="T96" i="12"/>
  <c r="D97" i="12" a="1"/>
  <c r="D97" i="12" s="1"/>
  <c r="E97" i="12" a="1"/>
  <c r="E97" i="12" s="1"/>
  <c r="F97" i="12" a="1"/>
  <c r="F97" i="12" s="1"/>
  <c r="G97" i="12" a="1"/>
  <c r="G97" i="12"/>
  <c r="H97" i="12" a="1"/>
  <c r="H97" i="12" s="1"/>
  <c r="I97" i="12" a="1"/>
  <c r="I97" i="12"/>
  <c r="J97" i="12" a="1"/>
  <c r="J97" i="12" s="1"/>
  <c r="K97" i="12" a="1"/>
  <c r="K97" i="12"/>
  <c r="L97" i="12" a="1"/>
  <c r="L97" i="12" s="1"/>
  <c r="M97" i="12" a="1"/>
  <c r="M97" i="12" s="1"/>
  <c r="N97" i="12" a="1"/>
  <c r="N97" i="12" s="1"/>
  <c r="O97" i="12" a="1"/>
  <c r="O97" i="12"/>
  <c r="P97" i="12" a="1"/>
  <c r="P97" i="12" s="1"/>
  <c r="Q97" i="12" a="1"/>
  <c r="Q97" i="12"/>
  <c r="R97" i="12" a="1"/>
  <c r="R97" i="12" s="1"/>
  <c r="S97" i="12" a="1"/>
  <c r="S97" i="12"/>
  <c r="T97" i="12" a="1"/>
  <c r="T97" i="12" s="1"/>
  <c r="D98" i="12" a="1"/>
  <c r="D98" i="12" s="1"/>
  <c r="E98" i="12" a="1"/>
  <c r="E98" i="12" s="1"/>
  <c r="F98" i="12" a="1"/>
  <c r="F98" i="12"/>
  <c r="G98" i="12" a="1"/>
  <c r="G98" i="12" s="1"/>
  <c r="H98" i="12" a="1"/>
  <c r="H98" i="12"/>
  <c r="I98" i="12" a="1"/>
  <c r="I98" i="12" s="1"/>
  <c r="J98" i="12" a="1"/>
  <c r="J98" i="12"/>
  <c r="K98" i="12" a="1"/>
  <c r="K98" i="12" s="1"/>
  <c r="L98" i="12" a="1"/>
  <c r="L98" i="12" s="1"/>
  <c r="M98" i="12" a="1"/>
  <c r="M98" i="12" s="1"/>
  <c r="N98" i="12" a="1"/>
  <c r="N98" i="12"/>
  <c r="O98" i="12" a="1"/>
  <c r="O98" i="12" s="1"/>
  <c r="P98" i="12" a="1"/>
  <c r="P98" i="12"/>
  <c r="Q98" i="12" a="1"/>
  <c r="Q98" i="12" s="1"/>
  <c r="R98" i="12" a="1"/>
  <c r="R98" i="12"/>
  <c r="S98" i="12" a="1"/>
  <c r="S98" i="12" s="1"/>
  <c r="T98" i="12" a="1"/>
  <c r="T98" i="12" s="1"/>
  <c r="D99" i="12" a="1"/>
  <c r="D99" i="12" s="1"/>
  <c r="E99" i="12" a="1"/>
  <c r="E99" i="12"/>
  <c r="F99" i="12" a="1"/>
  <c r="F99" i="12" s="1"/>
  <c r="G99" i="12" a="1"/>
  <c r="G99" i="12"/>
  <c r="H99" i="12" a="1"/>
  <c r="H99" i="12" s="1"/>
  <c r="I99" i="12" a="1"/>
  <c r="I99" i="12"/>
  <c r="J99" i="12" a="1"/>
  <c r="J99" i="12" s="1"/>
  <c r="K99" i="12" a="1"/>
  <c r="K99" i="12" s="1"/>
  <c r="L99" i="12" a="1"/>
  <c r="L99" i="12" s="1"/>
  <c r="M99" i="12" a="1"/>
  <c r="M99" i="12" s="1"/>
  <c r="N99" i="12" a="1"/>
  <c r="N99" i="12" s="1"/>
  <c r="O99" i="12" a="1"/>
  <c r="O99" i="12"/>
  <c r="P99" i="12" a="1"/>
  <c r="P99" i="12" s="1"/>
  <c r="Q99" i="12" a="1"/>
  <c r="Q99" i="12" s="1"/>
  <c r="R99" i="12" a="1"/>
  <c r="R99" i="12" s="1"/>
  <c r="S99" i="12" a="1"/>
  <c r="S99" i="12"/>
  <c r="T99" i="12" a="1"/>
  <c r="T99" i="12" s="1"/>
  <c r="D100" i="12" a="1"/>
  <c r="D100" i="12" s="1"/>
  <c r="E100" i="12" a="1"/>
  <c r="E100" i="12" s="1"/>
  <c r="F100" i="12" a="1"/>
  <c r="F100" i="12"/>
  <c r="G100" i="12" a="1"/>
  <c r="G100" i="12" s="1"/>
  <c r="H100" i="12" a="1"/>
  <c r="H100" i="12" s="1"/>
  <c r="I100" i="12" a="1"/>
  <c r="I100" i="12" s="1"/>
  <c r="J100" i="12" a="1"/>
  <c r="J100" i="12" s="1"/>
  <c r="K100" i="12" a="1"/>
  <c r="K100" i="12" s="1"/>
  <c r="L100" i="12" a="1"/>
  <c r="L100" i="12" s="1"/>
  <c r="M100" i="12" a="1"/>
  <c r="M100" i="12" s="1"/>
  <c r="N100" i="12" a="1"/>
  <c r="N100" i="12"/>
  <c r="O100" i="12" a="1"/>
  <c r="O100" i="12" s="1"/>
  <c r="P100" i="12" a="1"/>
  <c r="P100" i="12" s="1"/>
  <c r="Q100" i="12" a="1"/>
  <c r="Q100" i="12"/>
  <c r="R100" i="12" a="1"/>
  <c r="R100" i="12"/>
  <c r="S100" i="12" a="1"/>
  <c r="S100" i="12" s="1"/>
  <c r="T100" i="12" a="1"/>
  <c r="T100" i="12"/>
  <c r="D101" i="12" a="1"/>
  <c r="D101" i="12" s="1"/>
  <c r="E101" i="12" a="1"/>
  <c r="E101" i="12"/>
  <c r="F101" i="12" a="1"/>
  <c r="F101" i="12" s="1"/>
  <c r="G101" i="12" a="1"/>
  <c r="G101" i="12"/>
  <c r="H101" i="12" a="1"/>
  <c r="H101" i="12"/>
  <c r="I101" i="12" a="1"/>
  <c r="I101" i="12"/>
  <c r="J101" i="12" a="1"/>
  <c r="J101" i="12" s="1"/>
  <c r="K101" i="12" a="1"/>
  <c r="K101" i="12" s="1"/>
  <c r="L101" i="12" a="1"/>
  <c r="L101" i="12"/>
  <c r="M101" i="12" a="1"/>
  <c r="M101" i="12" s="1"/>
  <c r="N101" i="12" a="1"/>
  <c r="N101" i="12" s="1"/>
  <c r="O101" i="12" a="1"/>
  <c r="O101" i="12"/>
  <c r="P101" i="12" a="1"/>
  <c r="P101" i="12"/>
  <c r="Q101" i="12" a="1"/>
  <c r="Q101" i="12"/>
  <c r="R101" i="12" a="1"/>
  <c r="R101" i="12" s="1"/>
  <c r="S101" i="12" a="1"/>
  <c r="S101" i="12"/>
  <c r="T101" i="12" a="1"/>
  <c r="T101" i="12" s="1"/>
  <c r="E2" i="12" a="1"/>
  <c r="E2" i="12" s="1"/>
  <c r="F2" i="12" a="1"/>
  <c r="F2" i="12" s="1"/>
  <c r="G2" i="12" a="1"/>
  <c r="G2" i="12" s="1"/>
  <c r="H2" i="12" a="1"/>
  <c r="H2" i="12"/>
  <c r="I2" i="12" a="1"/>
  <c r="I2" i="12" s="1"/>
  <c r="J2" i="12" a="1"/>
  <c r="J2" i="12" s="1"/>
  <c r="K2" i="12" a="1"/>
  <c r="K2" i="12" s="1"/>
  <c r="L2" i="12" a="1"/>
  <c r="L2" i="12"/>
  <c r="M2" i="12" a="1"/>
  <c r="M2" i="12" s="1"/>
  <c r="N2" i="12" a="1"/>
  <c r="N2" i="12" s="1"/>
  <c r="O2" i="12" a="1"/>
  <c r="O2" i="12" s="1"/>
  <c r="P2" i="12" a="1"/>
  <c r="P2" i="12"/>
  <c r="Q2" i="12" a="1"/>
  <c r="Q2" i="12" s="1"/>
  <c r="R2" i="12" a="1"/>
  <c r="R2" i="12" s="1"/>
  <c r="S2" i="12" a="1"/>
  <c r="S2" i="12" s="1"/>
  <c r="T2" i="12" a="1"/>
  <c r="T2" i="12"/>
  <c r="B33" i="11" l="1"/>
  <c r="C33" i="11"/>
  <c r="D33" i="11"/>
  <c r="E33" i="11"/>
  <c r="F33" i="11"/>
  <c r="B34" i="11"/>
  <c r="C34" i="11"/>
  <c r="D34" i="11"/>
  <c r="E34" i="11"/>
  <c r="F34" i="11"/>
  <c r="B35" i="11"/>
  <c r="C35" i="11"/>
  <c r="D35" i="11"/>
  <c r="E35" i="11"/>
  <c r="F35" i="11"/>
  <c r="B36" i="11"/>
  <c r="C36" i="11"/>
  <c r="D36" i="11"/>
  <c r="E36" i="11"/>
  <c r="F36" i="11"/>
  <c r="B37" i="11"/>
  <c r="C37" i="11"/>
  <c r="D37" i="11"/>
  <c r="E37" i="11"/>
  <c r="F37" i="11"/>
  <c r="B38" i="11"/>
  <c r="C38" i="11"/>
  <c r="D38" i="11"/>
  <c r="E38" i="11"/>
  <c r="F38" i="11"/>
  <c r="B39" i="11"/>
  <c r="C39" i="11"/>
  <c r="D39" i="11"/>
  <c r="E39" i="11"/>
  <c r="F39" i="11"/>
  <c r="B40" i="11"/>
  <c r="C40" i="11"/>
  <c r="D40" i="11"/>
  <c r="E40" i="11"/>
  <c r="F40" i="11"/>
  <c r="B41" i="11"/>
  <c r="C41" i="11"/>
  <c r="D41" i="11"/>
  <c r="E41" i="11"/>
  <c r="F41" i="11"/>
  <c r="B42" i="11"/>
  <c r="C42" i="11"/>
  <c r="D42" i="11"/>
  <c r="E42" i="11"/>
  <c r="F42" i="11"/>
  <c r="B43" i="11"/>
  <c r="C43" i="11"/>
  <c r="D43" i="11"/>
  <c r="E43" i="11"/>
  <c r="F43" i="11"/>
  <c r="B44" i="11"/>
  <c r="C44" i="11"/>
  <c r="D44" i="11"/>
  <c r="E44" i="11"/>
  <c r="F44" i="11"/>
  <c r="B45" i="11"/>
  <c r="C45" i="11"/>
  <c r="D45" i="11"/>
  <c r="E45" i="11"/>
  <c r="F45" i="11"/>
  <c r="B46" i="11"/>
  <c r="C46" i="11"/>
  <c r="D46" i="11"/>
  <c r="E46" i="11"/>
  <c r="F46" i="11"/>
  <c r="B47" i="11"/>
  <c r="C47" i="11"/>
  <c r="D47" i="11"/>
  <c r="E47" i="11"/>
  <c r="F47" i="11"/>
  <c r="B48" i="11"/>
  <c r="C48" i="11"/>
  <c r="D48" i="11"/>
  <c r="E48" i="11"/>
  <c r="F48" i="11"/>
  <c r="B49" i="11"/>
  <c r="C49" i="11"/>
  <c r="D49" i="11"/>
  <c r="E49" i="11"/>
  <c r="F49" i="11"/>
  <c r="B50" i="11"/>
  <c r="C50" i="11"/>
  <c r="D50" i="11"/>
  <c r="E50" i="11"/>
  <c r="F50" i="11"/>
  <c r="B51" i="11"/>
  <c r="C51" i="11"/>
  <c r="D51" i="11"/>
  <c r="E51" i="11"/>
  <c r="F51" i="11"/>
  <c r="B52" i="11"/>
  <c r="C52" i="11"/>
  <c r="D52" i="11"/>
  <c r="E52" i="11"/>
  <c r="F52" i="11"/>
  <c r="B53" i="11"/>
  <c r="C53" i="11"/>
  <c r="D53" i="11"/>
  <c r="E53" i="11"/>
  <c r="F53" i="11"/>
  <c r="B54" i="11"/>
  <c r="C54" i="11"/>
  <c r="D54" i="11"/>
  <c r="E54" i="11"/>
  <c r="F54" i="11"/>
  <c r="B55" i="11"/>
  <c r="C55" i="11"/>
  <c r="D55" i="11"/>
  <c r="E55" i="11"/>
  <c r="F55" i="11"/>
  <c r="B56" i="11"/>
  <c r="C56" i="11"/>
  <c r="D56" i="11"/>
  <c r="E56" i="11"/>
  <c r="F56" i="11"/>
  <c r="B57" i="11"/>
  <c r="C57" i="11"/>
  <c r="D57" i="11"/>
  <c r="E57" i="11"/>
  <c r="F57" i="11"/>
  <c r="B58" i="11"/>
  <c r="C58" i="11"/>
  <c r="D58" i="11"/>
  <c r="E58" i="11"/>
  <c r="F58" i="11"/>
  <c r="B59" i="11"/>
  <c r="C59" i="11"/>
  <c r="D59" i="11"/>
  <c r="E59" i="11"/>
  <c r="F59" i="11"/>
  <c r="B60" i="11"/>
  <c r="C60" i="11"/>
  <c r="D60" i="11"/>
  <c r="E60" i="11"/>
  <c r="F60" i="11"/>
  <c r="B61" i="11"/>
  <c r="C61" i="11"/>
  <c r="D61" i="11"/>
  <c r="E61" i="11"/>
  <c r="F61" i="11"/>
  <c r="B62" i="11"/>
  <c r="C62" i="11"/>
  <c r="D62" i="11"/>
  <c r="E62" i="11"/>
  <c r="F62" i="11"/>
  <c r="B63" i="11"/>
  <c r="C63" i="11"/>
  <c r="D63" i="11"/>
  <c r="E63" i="11"/>
  <c r="F63" i="11"/>
  <c r="B64" i="11"/>
  <c r="C64" i="11"/>
  <c r="D64" i="11"/>
  <c r="E64" i="11"/>
  <c r="F64" i="11"/>
  <c r="B65" i="11"/>
  <c r="C65" i="11"/>
  <c r="D65" i="11"/>
  <c r="E65" i="11"/>
  <c r="F65" i="11"/>
  <c r="B66" i="11"/>
  <c r="C66" i="11"/>
  <c r="D66" i="11"/>
  <c r="E66" i="11"/>
  <c r="F66" i="11"/>
  <c r="B67" i="11"/>
  <c r="C67" i="11"/>
  <c r="D67" i="11"/>
  <c r="E67" i="11"/>
  <c r="F67" i="11"/>
  <c r="B68" i="11"/>
  <c r="C68" i="11"/>
  <c r="D68" i="11"/>
  <c r="E68" i="11"/>
  <c r="F68" i="11"/>
  <c r="B69" i="11"/>
  <c r="C69" i="11"/>
  <c r="D69" i="11"/>
  <c r="E69" i="11"/>
  <c r="F69" i="11"/>
  <c r="B70" i="11"/>
  <c r="C70" i="11"/>
  <c r="D70" i="11"/>
  <c r="E70" i="11"/>
  <c r="F70" i="11"/>
  <c r="B71" i="11"/>
  <c r="C71" i="11"/>
  <c r="D71" i="11"/>
  <c r="E71" i="11"/>
  <c r="F71" i="11"/>
  <c r="B72" i="11"/>
  <c r="C72" i="11"/>
  <c r="D72" i="11"/>
  <c r="E72" i="11"/>
  <c r="F72" i="11"/>
  <c r="B73" i="11"/>
  <c r="C73" i="11"/>
  <c r="D73" i="11"/>
  <c r="E73" i="11"/>
  <c r="F73" i="11"/>
  <c r="B74" i="11"/>
  <c r="C74" i="11"/>
  <c r="D74" i="11"/>
  <c r="E74" i="11"/>
  <c r="F74" i="11"/>
  <c r="B75" i="11"/>
  <c r="C75" i="11"/>
  <c r="D75" i="11"/>
  <c r="E75" i="11"/>
  <c r="F75" i="11"/>
  <c r="B76" i="11"/>
  <c r="C76" i="11"/>
  <c r="D76" i="11"/>
  <c r="E76" i="11"/>
  <c r="F76" i="11"/>
  <c r="B77" i="11"/>
  <c r="C77" i="11"/>
  <c r="D77" i="11"/>
  <c r="E77" i="11"/>
  <c r="F77" i="11"/>
  <c r="B78" i="11"/>
  <c r="C78" i="11"/>
  <c r="D78" i="11"/>
  <c r="E78" i="11"/>
  <c r="F78" i="11"/>
  <c r="B79" i="11"/>
  <c r="C79" i="11"/>
  <c r="D79" i="11"/>
  <c r="E79" i="11"/>
  <c r="F79" i="11"/>
  <c r="B80" i="11"/>
  <c r="C80" i="11"/>
  <c r="D80" i="11"/>
  <c r="E80" i="11"/>
  <c r="F80" i="11"/>
  <c r="B81" i="11"/>
  <c r="C81" i="11"/>
  <c r="D81" i="11"/>
  <c r="E81" i="11"/>
  <c r="F81" i="11"/>
  <c r="B82" i="11"/>
  <c r="C82" i="11"/>
  <c r="D82" i="11"/>
  <c r="E82" i="11"/>
  <c r="F82" i="11"/>
  <c r="B83" i="11"/>
  <c r="C83" i="11"/>
  <c r="D83" i="11"/>
  <c r="E83" i="11"/>
  <c r="F83" i="11"/>
  <c r="B84" i="11"/>
  <c r="C84" i="11"/>
  <c r="D84" i="11"/>
  <c r="E84" i="11"/>
  <c r="F84" i="11"/>
  <c r="B85" i="11"/>
  <c r="C85" i="11"/>
  <c r="D85" i="11"/>
  <c r="E85" i="11"/>
  <c r="F85" i="11"/>
  <c r="B86" i="11"/>
  <c r="C86" i="11"/>
  <c r="D86" i="11"/>
  <c r="E86" i="11"/>
  <c r="F86" i="11"/>
  <c r="B87" i="11"/>
  <c r="C87" i="11"/>
  <c r="D87" i="11"/>
  <c r="E87" i="11"/>
  <c r="F87" i="11"/>
  <c r="B88" i="11"/>
  <c r="C88" i="11"/>
  <c r="D88" i="11"/>
  <c r="E88" i="11"/>
  <c r="F88" i="11"/>
  <c r="B89" i="11"/>
  <c r="C89" i="11"/>
  <c r="D89" i="11"/>
  <c r="E89" i="11"/>
  <c r="F89" i="11"/>
  <c r="B90" i="11"/>
  <c r="C90" i="11"/>
  <c r="D90" i="11"/>
  <c r="E90" i="11"/>
  <c r="F90" i="11"/>
  <c r="B91" i="11"/>
  <c r="C91" i="11"/>
  <c r="D91" i="11"/>
  <c r="E91" i="11"/>
  <c r="F91" i="11"/>
  <c r="B92" i="11"/>
  <c r="C92" i="11"/>
  <c r="D92" i="11"/>
  <c r="E92" i="11"/>
  <c r="F92" i="11"/>
  <c r="B93" i="11"/>
  <c r="C93" i="11"/>
  <c r="D93" i="11"/>
  <c r="E93" i="11"/>
  <c r="F93" i="11"/>
  <c r="B94" i="11"/>
  <c r="C94" i="11"/>
  <c r="D94" i="11"/>
  <c r="E94" i="11"/>
  <c r="F94" i="11"/>
  <c r="B95" i="11"/>
  <c r="C95" i="11"/>
  <c r="D95" i="11"/>
  <c r="E95" i="11"/>
  <c r="F95" i="11"/>
  <c r="B96" i="11"/>
  <c r="C96" i="11"/>
  <c r="D96" i="11"/>
  <c r="E96" i="11"/>
  <c r="F96" i="11"/>
  <c r="B97" i="11"/>
  <c r="C97" i="11"/>
  <c r="D97" i="11"/>
  <c r="E97" i="11"/>
  <c r="F97" i="11"/>
  <c r="B98" i="11"/>
  <c r="C98" i="11"/>
  <c r="D98" i="11"/>
  <c r="E98" i="11"/>
  <c r="F98" i="11"/>
  <c r="B99" i="11"/>
  <c r="C99" i="11"/>
  <c r="D99" i="11"/>
  <c r="E99" i="11"/>
  <c r="F99" i="11"/>
  <c r="B100" i="11"/>
  <c r="C100" i="11"/>
  <c r="D100" i="11"/>
  <c r="E100" i="11"/>
  <c r="F100" i="11"/>
  <c r="B101" i="11"/>
  <c r="C101" i="11"/>
  <c r="D101" i="11"/>
  <c r="E101" i="11"/>
  <c r="F101" i="11"/>
  <c r="B3" i="11"/>
  <c r="C3" i="11"/>
  <c r="D3" i="11"/>
  <c r="E3" i="11"/>
  <c r="F3" i="11"/>
  <c r="B4" i="11"/>
  <c r="C4" i="11"/>
  <c r="D4" i="11"/>
  <c r="E4" i="11"/>
  <c r="F4" i="11"/>
  <c r="B5" i="11"/>
  <c r="C5" i="11"/>
  <c r="D5" i="11"/>
  <c r="E5" i="11"/>
  <c r="F5" i="11"/>
  <c r="B6" i="11"/>
  <c r="C6" i="11"/>
  <c r="D6" i="11"/>
  <c r="E6" i="11"/>
  <c r="F6" i="11"/>
  <c r="B7" i="11"/>
  <c r="C7" i="11"/>
  <c r="D7" i="11"/>
  <c r="E7" i="11"/>
  <c r="F7" i="11"/>
  <c r="B8" i="11"/>
  <c r="C8" i="11"/>
  <c r="D8" i="11"/>
  <c r="E8" i="11"/>
  <c r="F8" i="11"/>
  <c r="B9" i="11"/>
  <c r="C9" i="11"/>
  <c r="D9" i="11"/>
  <c r="E9" i="11"/>
  <c r="F9" i="11"/>
  <c r="B10" i="11"/>
  <c r="C10" i="11"/>
  <c r="D10" i="11"/>
  <c r="E10" i="11"/>
  <c r="F10" i="11"/>
  <c r="B11" i="11"/>
  <c r="C11" i="11"/>
  <c r="D11" i="11"/>
  <c r="E11" i="11"/>
  <c r="F11" i="11"/>
  <c r="B12" i="11"/>
  <c r="C12" i="11"/>
  <c r="D12" i="11"/>
  <c r="E12" i="11"/>
  <c r="F12" i="11"/>
  <c r="B13" i="11"/>
  <c r="C13" i="11"/>
  <c r="D13" i="11"/>
  <c r="E13" i="11"/>
  <c r="F13" i="11"/>
  <c r="B14" i="11"/>
  <c r="C14" i="11"/>
  <c r="D14" i="11"/>
  <c r="E14" i="11"/>
  <c r="F14" i="11"/>
  <c r="B15" i="11"/>
  <c r="C15" i="11"/>
  <c r="D15" i="11"/>
  <c r="E15" i="11"/>
  <c r="F15" i="11"/>
  <c r="B16" i="11"/>
  <c r="C16" i="11"/>
  <c r="D16" i="11"/>
  <c r="E16" i="11"/>
  <c r="F16" i="11"/>
  <c r="B17" i="11"/>
  <c r="C17" i="11"/>
  <c r="D17" i="11"/>
  <c r="E17" i="11"/>
  <c r="F17" i="11"/>
  <c r="B18" i="11"/>
  <c r="C18" i="11"/>
  <c r="D18" i="11"/>
  <c r="E18" i="11"/>
  <c r="F18" i="11"/>
  <c r="B19" i="11"/>
  <c r="C19" i="11"/>
  <c r="D19" i="11"/>
  <c r="E19" i="11"/>
  <c r="F19" i="11"/>
  <c r="B20" i="11"/>
  <c r="C20" i="11"/>
  <c r="D20" i="11"/>
  <c r="E20" i="11"/>
  <c r="F20" i="11"/>
  <c r="B21" i="11"/>
  <c r="C21" i="11"/>
  <c r="D21" i="11"/>
  <c r="E21" i="11"/>
  <c r="F21" i="11"/>
  <c r="B22" i="11"/>
  <c r="C22" i="11"/>
  <c r="D22" i="11"/>
  <c r="E22" i="11"/>
  <c r="F22" i="11"/>
  <c r="B23" i="11"/>
  <c r="C23" i="11"/>
  <c r="D23" i="11"/>
  <c r="E23" i="11"/>
  <c r="F23" i="11"/>
  <c r="B24" i="11"/>
  <c r="C24" i="11"/>
  <c r="D24" i="11"/>
  <c r="E24" i="11"/>
  <c r="F24" i="11"/>
  <c r="B25" i="11"/>
  <c r="C25" i="11"/>
  <c r="D25" i="11"/>
  <c r="E25" i="11"/>
  <c r="F25" i="11"/>
  <c r="B26" i="11"/>
  <c r="C26" i="11"/>
  <c r="D26" i="11"/>
  <c r="E26" i="11"/>
  <c r="F26" i="11"/>
  <c r="B27" i="11"/>
  <c r="C27" i="11"/>
  <c r="D27" i="11"/>
  <c r="E27" i="11"/>
  <c r="F27" i="11"/>
  <c r="B28" i="11"/>
  <c r="C28" i="11"/>
  <c r="D28" i="11"/>
  <c r="E28" i="11"/>
  <c r="F28" i="11"/>
  <c r="B29" i="11"/>
  <c r="C29" i="11"/>
  <c r="D29" i="11"/>
  <c r="E29" i="11"/>
  <c r="F29" i="11"/>
  <c r="B30" i="11"/>
  <c r="C30" i="11"/>
  <c r="D30" i="11"/>
  <c r="E30" i="11"/>
  <c r="F30" i="11"/>
  <c r="B31" i="11"/>
  <c r="C31" i="11"/>
  <c r="D31" i="11"/>
  <c r="E31" i="11"/>
  <c r="F31" i="11"/>
  <c r="B32" i="11"/>
  <c r="C32" i="11"/>
  <c r="D32" i="11"/>
  <c r="E32" i="11"/>
  <c r="F32" i="11"/>
  <c r="F2" i="11"/>
  <c r="E2" i="11"/>
  <c r="D2" i="11"/>
  <c r="C2" i="11"/>
  <c r="B2" i="11"/>
  <c r="J61" i="17"/>
  <c r="J59" i="17"/>
  <c r="J63" i="17"/>
  <c r="J62" i="17"/>
  <c r="J60" i="17"/>
  <c r="J101" i="17"/>
  <c r="J37" i="17"/>
  <c r="J52" i="17"/>
  <c r="J51" i="17"/>
  <c r="J50" i="17"/>
  <c r="J36" i="17"/>
  <c r="J27" i="17"/>
  <c r="J56" i="17"/>
  <c r="J80" i="17"/>
  <c r="J57" i="17"/>
  <c r="J95" i="17"/>
  <c r="J79" i="17"/>
  <c r="J78" i="17"/>
  <c r="J64" i="17"/>
  <c r="J70" i="17"/>
  <c r="J55" i="17"/>
  <c r="J38" i="17"/>
  <c r="J40" i="17"/>
  <c r="J39" i="17"/>
  <c r="J30" i="17"/>
  <c r="J31" i="17"/>
  <c r="J26" i="17"/>
  <c r="J65" i="17"/>
  <c r="J72" i="17"/>
  <c r="J47" i="17"/>
  <c r="J35" i="17"/>
  <c r="J34" i="17"/>
  <c r="J87" i="17"/>
  <c r="J81" i="17"/>
  <c r="J76" i="17"/>
  <c r="J71" i="17"/>
  <c r="J53" i="17"/>
  <c r="J25" i="17"/>
  <c r="J24" i="17"/>
  <c r="J48" i="17"/>
  <c r="J83" i="17"/>
  <c r="J28" i="17"/>
  <c r="J73" i="17"/>
  <c r="J97" i="17"/>
  <c r="J7" i="17"/>
  <c r="J6" i="17"/>
  <c r="J5" i="17"/>
  <c r="J4" i="17"/>
  <c r="J3" i="17"/>
  <c r="J2" i="17"/>
  <c r="J86" i="17"/>
  <c r="J85" i="17"/>
  <c r="J84" i="17"/>
  <c r="J75" i="17"/>
  <c r="J74" i="17"/>
  <c r="J67" i="17"/>
  <c r="J66" i="17"/>
  <c r="J44" i="17"/>
  <c r="J82" i="17"/>
  <c r="J43" i="17"/>
  <c r="J42" i="17"/>
  <c r="J41" i="17"/>
  <c r="J22" i="17"/>
  <c r="J11" i="17"/>
  <c r="J10" i="17"/>
  <c r="J9" i="17"/>
  <c r="J8" i="17"/>
  <c r="J15" i="17"/>
  <c r="J14" i="17"/>
  <c r="J13" i="17"/>
  <c r="J12" i="17"/>
  <c r="B3" i="13" l="1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2" i="13"/>
  <c r="U2" i="12" a="1"/>
  <c r="U2" i="12" s="1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2" i="12"/>
  <c r="O441" i="15" a="1"/>
  <c r="O441" i="15" s="1"/>
  <c r="O440" i="15" a="1"/>
  <c r="O440" i="15" s="1"/>
  <c r="O439" i="15" a="1"/>
  <c r="O439" i="15" s="1"/>
  <c r="O438" i="15" a="1"/>
  <c r="O438" i="15" s="1"/>
  <c r="O437" i="15" a="1"/>
  <c r="O437" i="15" s="1"/>
  <c r="O436" i="15" a="1"/>
  <c r="O436" i="15" s="1"/>
  <c r="O435" i="15" a="1"/>
  <c r="O435" i="15" s="1"/>
  <c r="O434" i="15" a="1"/>
  <c r="O434" i="15" s="1"/>
  <c r="G434" i="15"/>
  <c r="O433" i="15" a="1"/>
  <c r="O433" i="15" s="1"/>
  <c r="G433" i="15"/>
  <c r="O432" i="15" a="1"/>
  <c r="O432" i="15" s="1"/>
  <c r="G432" i="15"/>
  <c r="O431" i="15" a="1"/>
  <c r="O431" i="15" s="1"/>
  <c r="G431" i="15"/>
  <c r="O430" i="15" a="1"/>
  <c r="O430" i="15" s="1"/>
  <c r="G430" i="15"/>
  <c r="O429" i="15"/>
  <c r="O429" i="15" a="1"/>
  <c r="G429" i="15"/>
  <c r="O428" i="15"/>
  <c r="O428" i="15" a="1"/>
  <c r="G428" i="15"/>
  <c r="O427" i="15"/>
  <c r="O427" i="15" a="1"/>
  <c r="G427" i="15"/>
  <c r="O426" i="15"/>
  <c r="O426" i="15" a="1"/>
  <c r="G426" i="15"/>
  <c r="O425" i="15" a="1"/>
  <c r="O425" i="15" s="1"/>
  <c r="G425" i="15"/>
  <c r="O424" i="15" a="1"/>
  <c r="O424" i="15" s="1"/>
  <c r="G424" i="15"/>
  <c r="O423" i="15" a="1"/>
  <c r="O423" i="15" s="1"/>
  <c r="G423" i="15"/>
  <c r="O422" i="15" a="1"/>
  <c r="O422" i="15" s="1"/>
  <c r="G422" i="15"/>
  <c r="O421" i="15"/>
  <c r="O421" i="15" a="1"/>
  <c r="G421" i="15"/>
  <c r="O420" i="15"/>
  <c r="O420" i="15" a="1"/>
  <c r="G420" i="15"/>
  <c r="O419" i="15"/>
  <c r="O419" i="15" a="1"/>
  <c r="G419" i="15"/>
  <c r="O418" i="15"/>
  <c r="O418" i="15" a="1"/>
  <c r="G418" i="15"/>
  <c r="O417" i="15" a="1"/>
  <c r="O417" i="15" s="1"/>
  <c r="G417" i="15"/>
  <c r="O416" i="15" a="1"/>
  <c r="O416" i="15" s="1"/>
  <c r="G416" i="15"/>
  <c r="O415" i="15" a="1"/>
  <c r="O415" i="15" s="1"/>
  <c r="G415" i="15"/>
  <c r="O414" i="15" a="1"/>
  <c r="O414" i="15" s="1"/>
  <c r="G414" i="15"/>
  <c r="O413" i="15"/>
  <c r="O413" i="15" a="1"/>
  <c r="G413" i="15"/>
  <c r="O412" i="15"/>
  <c r="O412" i="15" a="1"/>
  <c r="G412" i="15"/>
  <c r="O411" i="15"/>
  <c r="O411" i="15" a="1"/>
  <c r="G411" i="15"/>
  <c r="O410" i="15"/>
  <c r="O410" i="15" a="1"/>
  <c r="G410" i="15"/>
  <c r="O409" i="15" a="1"/>
  <c r="O409" i="15" s="1"/>
  <c r="G409" i="15"/>
  <c r="O408" i="15" a="1"/>
  <c r="O408" i="15" s="1"/>
  <c r="G408" i="15"/>
  <c r="O407" i="15" a="1"/>
  <c r="O407" i="15" s="1"/>
  <c r="G407" i="15"/>
  <c r="O406" i="15" a="1"/>
  <c r="O406" i="15" s="1"/>
  <c r="G406" i="15"/>
  <c r="O405" i="15"/>
  <c r="O405" i="15" a="1"/>
  <c r="G405" i="15"/>
  <c r="O404" i="15"/>
  <c r="O404" i="15" a="1"/>
  <c r="G404" i="15"/>
  <c r="O403" i="15"/>
  <c r="O403" i="15" a="1"/>
  <c r="G403" i="15"/>
  <c r="O402" i="15"/>
  <c r="O402" i="15" a="1"/>
  <c r="G402" i="15"/>
  <c r="O401" i="15" a="1"/>
  <c r="O401" i="15" s="1"/>
  <c r="G401" i="15"/>
  <c r="O400" i="15" a="1"/>
  <c r="O400" i="15" s="1"/>
  <c r="G400" i="15"/>
  <c r="O399" i="15" a="1"/>
  <c r="O399" i="15" s="1"/>
  <c r="G399" i="15"/>
  <c r="O398" i="15" a="1"/>
  <c r="O398" i="15" s="1"/>
  <c r="G398" i="15"/>
  <c r="O397" i="15"/>
  <c r="O397" i="15" a="1"/>
  <c r="G397" i="15"/>
  <c r="O396" i="15"/>
  <c r="O396" i="15" a="1"/>
  <c r="G396" i="15"/>
  <c r="O395" i="15"/>
  <c r="O395" i="15" a="1"/>
  <c r="G395" i="15"/>
  <c r="O394" i="15"/>
  <c r="O394" i="15" a="1"/>
  <c r="G394" i="15"/>
  <c r="O393" i="15" a="1"/>
  <c r="O393" i="15" s="1"/>
  <c r="G393" i="15"/>
  <c r="O392" i="15" a="1"/>
  <c r="O392" i="15" s="1"/>
  <c r="G392" i="15"/>
  <c r="O391" i="15" a="1"/>
  <c r="O391" i="15" s="1"/>
  <c r="G391" i="15"/>
  <c r="O390" i="15" a="1"/>
  <c r="O390" i="15" s="1"/>
  <c r="G390" i="15"/>
  <c r="O389" i="15"/>
  <c r="O389" i="15" a="1"/>
  <c r="G389" i="15"/>
  <c r="O388" i="15"/>
  <c r="O388" i="15" a="1"/>
  <c r="G388" i="15"/>
  <c r="O387" i="15"/>
  <c r="O387" i="15" a="1"/>
  <c r="G387" i="15"/>
  <c r="O386" i="15"/>
  <c r="O386" i="15" a="1"/>
  <c r="G386" i="15"/>
  <c r="O385" i="15" a="1"/>
  <c r="O385" i="15" s="1"/>
  <c r="G385" i="15"/>
  <c r="O384" i="15" a="1"/>
  <c r="O384" i="15" s="1"/>
  <c r="G384" i="15"/>
  <c r="O383" i="15" a="1"/>
  <c r="O383" i="15" s="1"/>
  <c r="G383" i="15"/>
  <c r="O382" i="15" a="1"/>
  <c r="O382" i="15" s="1"/>
  <c r="G382" i="15"/>
  <c r="O381" i="15"/>
  <c r="O381" i="15" a="1"/>
  <c r="G381" i="15"/>
  <c r="O380" i="15"/>
  <c r="O380" i="15" a="1"/>
  <c r="G380" i="15"/>
  <c r="O379" i="15"/>
  <c r="O379" i="15" a="1"/>
  <c r="G379" i="15"/>
  <c r="O378" i="15"/>
  <c r="O378" i="15" a="1"/>
  <c r="G378" i="15"/>
  <c r="O377" i="15" a="1"/>
  <c r="O377" i="15" s="1"/>
  <c r="G377" i="15"/>
  <c r="O376" i="15" a="1"/>
  <c r="O376" i="15" s="1"/>
  <c r="G376" i="15"/>
  <c r="O375" i="15" a="1"/>
  <c r="O375" i="15" s="1"/>
  <c r="G375" i="15"/>
  <c r="O374" i="15" a="1"/>
  <c r="O374" i="15" s="1"/>
  <c r="G374" i="15"/>
  <c r="O373" i="15"/>
  <c r="O373" i="15" a="1"/>
  <c r="G373" i="15"/>
  <c r="O372" i="15"/>
  <c r="O372" i="15" a="1"/>
  <c r="G372" i="15"/>
  <c r="O371" i="15" a="1"/>
  <c r="O371" i="15" s="1"/>
  <c r="G371" i="15"/>
  <c r="O370" i="15"/>
  <c r="O370" i="15" a="1"/>
  <c r="G370" i="15"/>
  <c r="O369" i="15" a="1"/>
  <c r="O369" i="15" s="1"/>
  <c r="G369" i="15"/>
  <c r="O368" i="15" a="1"/>
  <c r="O368" i="15" s="1"/>
  <c r="G368" i="15"/>
  <c r="O367" i="15" a="1"/>
  <c r="O367" i="15" s="1"/>
  <c r="G367" i="15"/>
  <c r="O366" i="15" a="1"/>
  <c r="O366" i="15" s="1"/>
  <c r="G366" i="15"/>
  <c r="O365" i="15"/>
  <c r="O365" i="15" a="1"/>
  <c r="G365" i="15"/>
  <c r="O364" i="15"/>
  <c r="O364" i="15" a="1"/>
  <c r="G364" i="15"/>
  <c r="O363" i="15" a="1"/>
  <c r="O363" i="15" s="1"/>
  <c r="G363" i="15"/>
  <c r="O362" i="15"/>
  <c r="O362" i="15" a="1"/>
  <c r="G362" i="15"/>
  <c r="O361" i="15" a="1"/>
  <c r="O361" i="15" s="1"/>
  <c r="G361" i="15"/>
  <c r="O360" i="15" a="1"/>
  <c r="O360" i="15" s="1"/>
  <c r="G360" i="15"/>
  <c r="O359" i="15" a="1"/>
  <c r="O359" i="15" s="1"/>
  <c r="G359" i="15"/>
  <c r="O358" i="15" a="1"/>
  <c r="O358" i="15" s="1"/>
  <c r="G358" i="15"/>
  <c r="O357" i="15"/>
  <c r="O357" i="15" a="1"/>
  <c r="G357" i="15"/>
  <c r="O356" i="15"/>
  <c r="O356" i="15" a="1"/>
  <c r="G356" i="15"/>
  <c r="O355" i="15" a="1"/>
  <c r="O355" i="15" s="1"/>
  <c r="G355" i="15"/>
  <c r="O354" i="15"/>
  <c r="O354" i="15" a="1"/>
  <c r="G354" i="15"/>
  <c r="O353" i="15" a="1"/>
  <c r="O353" i="15" s="1"/>
  <c r="G353" i="15"/>
  <c r="O352" i="15" a="1"/>
  <c r="O352" i="15" s="1"/>
  <c r="G352" i="15"/>
  <c r="O351" i="15" a="1"/>
  <c r="O351" i="15" s="1"/>
  <c r="G351" i="15"/>
  <c r="O350" i="15" a="1"/>
  <c r="O350" i="15" s="1"/>
  <c r="G350" i="15"/>
  <c r="O349" i="15"/>
  <c r="O349" i="15" a="1"/>
  <c r="G349" i="15"/>
  <c r="O348" i="15"/>
  <c r="O348" i="15" a="1"/>
  <c r="G348" i="15"/>
  <c r="O347" i="15" a="1"/>
  <c r="O347" i="15" s="1"/>
  <c r="G347" i="15"/>
  <c r="O346" i="15"/>
  <c r="O346" i="15" a="1"/>
  <c r="G346" i="15"/>
  <c r="O345" i="15" a="1"/>
  <c r="O345" i="15" s="1"/>
  <c r="G345" i="15"/>
  <c r="O344" i="15" a="1"/>
  <c r="O344" i="15" s="1"/>
  <c r="G344" i="15"/>
  <c r="O343" i="15" a="1"/>
  <c r="O343" i="15" s="1"/>
  <c r="G343" i="15"/>
  <c r="O342" i="15" a="1"/>
  <c r="O342" i="15" s="1"/>
  <c r="G342" i="15"/>
  <c r="O341" i="15"/>
  <c r="O341" i="15" a="1"/>
  <c r="G341" i="15"/>
  <c r="O340" i="15"/>
  <c r="O340" i="15" a="1"/>
  <c r="G340" i="15"/>
  <c r="O339" i="15" a="1"/>
  <c r="O339" i="15" s="1"/>
  <c r="G339" i="15"/>
  <c r="O338" i="15"/>
  <c r="O338" i="15" a="1"/>
  <c r="G338" i="15"/>
  <c r="O337" i="15" a="1"/>
  <c r="O337" i="15" s="1"/>
  <c r="G337" i="15"/>
  <c r="O336" i="15" a="1"/>
  <c r="O336" i="15" s="1"/>
  <c r="G336" i="15"/>
  <c r="O335" i="15" a="1"/>
  <c r="O335" i="15" s="1"/>
  <c r="G335" i="15"/>
  <c r="O334" i="15" a="1"/>
  <c r="O334" i="15" s="1"/>
  <c r="G334" i="15"/>
  <c r="O333" i="15"/>
  <c r="O333" i="15" a="1"/>
  <c r="G333" i="15"/>
  <c r="O332" i="15"/>
  <c r="O332" i="15" a="1"/>
  <c r="G332" i="15"/>
  <c r="O331" i="15" a="1"/>
  <c r="O331" i="15" s="1"/>
  <c r="G331" i="15"/>
  <c r="O330" i="15"/>
  <c r="O330" i="15" a="1"/>
  <c r="G330" i="15"/>
  <c r="O329" i="15" a="1"/>
  <c r="O329" i="15" s="1"/>
  <c r="G329" i="15"/>
  <c r="O328" i="15" a="1"/>
  <c r="O328" i="15" s="1"/>
  <c r="G328" i="15"/>
  <c r="O327" i="15" a="1"/>
  <c r="O327" i="15" s="1"/>
  <c r="G327" i="15"/>
  <c r="O326" i="15" a="1"/>
  <c r="O326" i="15" s="1"/>
  <c r="G326" i="15"/>
  <c r="O325" i="15"/>
  <c r="O325" i="15" a="1"/>
  <c r="G325" i="15"/>
  <c r="O324" i="15"/>
  <c r="O324" i="15" a="1"/>
  <c r="G324" i="15"/>
  <c r="O323" i="15" a="1"/>
  <c r="O323" i="15" s="1"/>
  <c r="G323" i="15"/>
  <c r="O322" i="15"/>
  <c r="O322" i="15" a="1"/>
  <c r="G322" i="15"/>
  <c r="O321" i="15" a="1"/>
  <c r="O321" i="15" s="1"/>
  <c r="G321" i="15"/>
  <c r="O320" i="15" a="1"/>
  <c r="O320" i="15" s="1"/>
  <c r="G320" i="15"/>
  <c r="O319" i="15" a="1"/>
  <c r="O319" i="15" s="1"/>
  <c r="G319" i="15"/>
  <c r="O318" i="15" a="1"/>
  <c r="O318" i="15" s="1"/>
  <c r="G318" i="15"/>
  <c r="O317" i="15"/>
  <c r="O317" i="15" a="1"/>
  <c r="G317" i="15"/>
  <c r="O316" i="15"/>
  <c r="O316" i="15" a="1"/>
  <c r="G316" i="15"/>
  <c r="O315" i="15" a="1"/>
  <c r="O315" i="15" s="1"/>
  <c r="G315" i="15"/>
  <c r="O314" i="15"/>
  <c r="O314" i="15" a="1"/>
  <c r="G314" i="15"/>
  <c r="O313" i="15" a="1"/>
  <c r="O313" i="15" s="1"/>
  <c r="G313" i="15"/>
  <c r="O312" i="15" a="1"/>
  <c r="O312" i="15" s="1"/>
  <c r="G312" i="15"/>
  <c r="O311" i="15" a="1"/>
  <c r="O311" i="15" s="1"/>
  <c r="G311" i="15"/>
  <c r="O310" i="15" a="1"/>
  <c r="O310" i="15" s="1"/>
  <c r="G310" i="15"/>
  <c r="O309" i="15"/>
  <c r="O309" i="15" a="1"/>
  <c r="G309" i="15"/>
  <c r="O308" i="15"/>
  <c r="O308" i="15" a="1"/>
  <c r="G308" i="15"/>
  <c r="O307" i="15" a="1"/>
  <c r="O307" i="15" s="1"/>
  <c r="G307" i="15"/>
  <c r="O306" i="15"/>
  <c r="O306" i="15" a="1"/>
  <c r="G306" i="15"/>
  <c r="O305" i="15" a="1"/>
  <c r="O305" i="15" s="1"/>
  <c r="G305" i="15"/>
  <c r="O304" i="15" a="1"/>
  <c r="O304" i="15" s="1"/>
  <c r="G304" i="15"/>
  <c r="O303" i="15" a="1"/>
  <c r="O303" i="15" s="1"/>
  <c r="G303" i="15"/>
  <c r="O302" i="15" a="1"/>
  <c r="O302" i="15" s="1"/>
  <c r="G302" i="15"/>
  <c r="O301" i="15"/>
  <c r="O301" i="15" a="1"/>
  <c r="G301" i="15"/>
  <c r="O300" i="15"/>
  <c r="O300" i="15" a="1"/>
  <c r="G300" i="15"/>
  <c r="O299" i="15" a="1"/>
  <c r="O299" i="15" s="1"/>
  <c r="G299" i="15"/>
  <c r="O298" i="15"/>
  <c r="O298" i="15" a="1"/>
  <c r="G298" i="15"/>
  <c r="O297" i="15" a="1"/>
  <c r="O297" i="15" s="1"/>
  <c r="G297" i="15"/>
  <c r="O296" i="15" a="1"/>
  <c r="O296" i="15" s="1"/>
  <c r="G296" i="15"/>
  <c r="O295" i="15" a="1"/>
  <c r="O295" i="15" s="1"/>
  <c r="G295" i="15"/>
  <c r="O294" i="15" a="1"/>
  <c r="O294" i="15" s="1"/>
  <c r="G294" i="15"/>
  <c r="O293" i="15"/>
  <c r="O293" i="15" a="1"/>
  <c r="G293" i="15"/>
  <c r="O292" i="15"/>
  <c r="O292" i="15" a="1"/>
  <c r="G292" i="15"/>
  <c r="O291" i="15" a="1"/>
  <c r="O291" i="15" s="1"/>
  <c r="G291" i="15"/>
  <c r="O290" i="15"/>
  <c r="O290" i="15" a="1"/>
  <c r="G290" i="15"/>
  <c r="O289" i="15" a="1"/>
  <c r="O289" i="15" s="1"/>
  <c r="G289" i="15"/>
  <c r="O288" i="15" a="1"/>
  <c r="O288" i="15" s="1"/>
  <c r="G288" i="15"/>
  <c r="O287" i="15" a="1"/>
  <c r="O287" i="15" s="1"/>
  <c r="G287" i="15"/>
  <c r="O286" i="15" a="1"/>
  <c r="O286" i="15" s="1"/>
  <c r="G286" i="15"/>
  <c r="O285" i="15"/>
  <c r="O285" i="15" a="1"/>
  <c r="G285" i="15"/>
  <c r="O284" i="15"/>
  <c r="O284" i="15" a="1"/>
  <c r="G284" i="15"/>
  <c r="O283" i="15" a="1"/>
  <c r="O283" i="15" s="1"/>
  <c r="G283" i="15"/>
  <c r="O282" i="15"/>
  <c r="O282" i="15" a="1"/>
  <c r="G282" i="15"/>
  <c r="O281" i="15" a="1"/>
  <c r="O281" i="15" s="1"/>
  <c r="G281" i="15"/>
  <c r="O280" i="15" a="1"/>
  <c r="O280" i="15" s="1"/>
  <c r="G280" i="15"/>
  <c r="O279" i="15" a="1"/>
  <c r="O279" i="15" s="1"/>
  <c r="G279" i="15"/>
  <c r="O278" i="15" a="1"/>
  <c r="O278" i="15" s="1"/>
  <c r="G278" i="15"/>
  <c r="O277" i="15"/>
  <c r="O277" i="15" a="1"/>
  <c r="G277" i="15"/>
  <c r="O276" i="15"/>
  <c r="O276" i="15" a="1"/>
  <c r="G276" i="15"/>
  <c r="O275" i="15" a="1"/>
  <c r="O275" i="15" s="1"/>
  <c r="G275" i="15"/>
  <c r="O274" i="15"/>
  <c r="O274" i="15" a="1"/>
  <c r="G274" i="15"/>
  <c r="O273" i="15" a="1"/>
  <c r="O273" i="15" s="1"/>
  <c r="G273" i="15"/>
  <c r="O272" i="15" a="1"/>
  <c r="O272" i="15" s="1"/>
  <c r="G272" i="15"/>
  <c r="O271" i="15" a="1"/>
  <c r="O271" i="15" s="1"/>
  <c r="G271" i="15"/>
  <c r="O270" i="15" a="1"/>
  <c r="O270" i="15" s="1"/>
  <c r="G270" i="15"/>
  <c r="O269" i="15"/>
  <c r="O269" i="15" a="1"/>
  <c r="G269" i="15"/>
  <c r="O268" i="15"/>
  <c r="O268" i="15" a="1"/>
  <c r="G268" i="15"/>
  <c r="O267" i="15" a="1"/>
  <c r="O267" i="15" s="1"/>
  <c r="G267" i="15"/>
  <c r="O266" i="15"/>
  <c r="O266" i="15" a="1"/>
  <c r="G266" i="15"/>
  <c r="O265" i="15" a="1"/>
  <c r="O265" i="15" s="1"/>
  <c r="G265" i="15"/>
  <c r="O264" i="15" a="1"/>
  <c r="O264" i="15" s="1"/>
  <c r="G264" i="15"/>
  <c r="O263" i="15" a="1"/>
  <c r="O263" i="15" s="1"/>
  <c r="G263" i="15"/>
  <c r="O262" i="15" a="1"/>
  <c r="O262" i="15" s="1"/>
  <c r="G262" i="15"/>
  <c r="O261" i="15"/>
  <c r="O261" i="15" a="1"/>
  <c r="G261" i="15"/>
  <c r="O260" i="15"/>
  <c r="O260" i="15" a="1"/>
  <c r="G260" i="15"/>
  <c r="O259" i="15" a="1"/>
  <c r="O259" i="15" s="1"/>
  <c r="G259" i="15"/>
  <c r="O258" i="15"/>
  <c r="O258" i="15" a="1"/>
  <c r="G258" i="15"/>
  <c r="O257" i="15" a="1"/>
  <c r="O257" i="15" s="1"/>
  <c r="G257" i="15"/>
  <c r="O256" i="15" a="1"/>
  <c r="O256" i="15" s="1"/>
  <c r="G256" i="15"/>
  <c r="O255" i="15" a="1"/>
  <c r="O255" i="15" s="1"/>
  <c r="G255" i="15"/>
  <c r="O254" i="15" a="1"/>
  <c r="O254" i="15" s="1"/>
  <c r="G254" i="15"/>
  <c r="O253" i="15"/>
  <c r="O253" i="15" a="1"/>
  <c r="G253" i="15"/>
  <c r="O252" i="15"/>
  <c r="O252" i="15" a="1"/>
  <c r="G252" i="15"/>
  <c r="O251" i="15" a="1"/>
  <c r="O251" i="15" s="1"/>
  <c r="G251" i="15"/>
  <c r="O250" i="15"/>
  <c r="O250" i="15" a="1"/>
  <c r="G250" i="15"/>
  <c r="O249" i="15" a="1"/>
  <c r="O249" i="15" s="1"/>
  <c r="G249" i="15"/>
  <c r="O248" i="15" a="1"/>
  <c r="O248" i="15" s="1"/>
  <c r="G248" i="15"/>
  <c r="O247" i="15" a="1"/>
  <c r="O247" i="15" s="1"/>
  <c r="G247" i="15"/>
  <c r="O246" i="15" a="1"/>
  <c r="O246" i="15" s="1"/>
  <c r="G246" i="15"/>
  <c r="O245" i="15"/>
  <c r="O245" i="15" a="1"/>
  <c r="G245" i="15"/>
  <c r="O244" i="15"/>
  <c r="O244" i="15" a="1"/>
  <c r="G244" i="15"/>
  <c r="O243" i="15" a="1"/>
  <c r="O243" i="15" s="1"/>
  <c r="G243" i="15"/>
  <c r="O242" i="15"/>
  <c r="O242" i="15" a="1"/>
  <c r="G242" i="15"/>
  <c r="O241" i="15" a="1"/>
  <c r="O241" i="15" s="1"/>
  <c r="G241" i="15"/>
  <c r="O240" i="15" a="1"/>
  <c r="O240" i="15" s="1"/>
  <c r="G240" i="15"/>
  <c r="O239" i="15" a="1"/>
  <c r="O239" i="15" s="1"/>
  <c r="G239" i="15"/>
  <c r="O238" i="15" a="1"/>
  <c r="O238" i="15" s="1"/>
  <c r="G238" i="15"/>
  <c r="O237" i="15"/>
  <c r="O237" i="15" a="1"/>
  <c r="G237" i="15"/>
  <c r="O236" i="15"/>
  <c r="O236" i="15" a="1"/>
  <c r="G236" i="15"/>
  <c r="O235" i="15" a="1"/>
  <c r="O235" i="15" s="1"/>
  <c r="G235" i="15"/>
  <c r="O234" i="15"/>
  <c r="O234" i="15" a="1"/>
  <c r="G234" i="15"/>
  <c r="O233" i="15" a="1"/>
  <c r="O233" i="15" s="1"/>
  <c r="G233" i="15"/>
  <c r="O232" i="15" a="1"/>
  <c r="O232" i="15" s="1"/>
  <c r="G232" i="15"/>
  <c r="O231" i="15" a="1"/>
  <c r="O231" i="15" s="1"/>
  <c r="G231" i="15"/>
  <c r="O230" i="15" a="1"/>
  <c r="O230" i="15" s="1"/>
  <c r="G230" i="15"/>
  <c r="O229" i="15"/>
  <c r="O229" i="15" a="1"/>
  <c r="G229" i="15"/>
  <c r="O228" i="15"/>
  <c r="O228" i="15" a="1"/>
  <c r="G228" i="15"/>
  <c r="O227" i="15" a="1"/>
  <c r="O227" i="15" s="1"/>
  <c r="G227" i="15"/>
  <c r="O226" i="15"/>
  <c r="O226" i="15" a="1"/>
  <c r="G226" i="15"/>
  <c r="O225" i="15" a="1"/>
  <c r="O225" i="15" s="1"/>
  <c r="G225" i="15"/>
  <c r="O224" i="15" a="1"/>
  <c r="O224" i="15" s="1"/>
  <c r="G224" i="15"/>
  <c r="O223" i="15" a="1"/>
  <c r="O223" i="15" s="1"/>
  <c r="G223" i="15"/>
  <c r="O222" i="15" a="1"/>
  <c r="O222" i="15" s="1"/>
  <c r="G222" i="15"/>
  <c r="O221" i="15"/>
  <c r="O221" i="15" a="1"/>
  <c r="G221" i="15"/>
  <c r="O220" i="15"/>
  <c r="O220" i="15" a="1"/>
  <c r="G220" i="15"/>
  <c r="O219" i="15" a="1"/>
  <c r="O219" i="15" s="1"/>
  <c r="G219" i="15"/>
  <c r="O218" i="15"/>
  <c r="O218" i="15" a="1"/>
  <c r="G218" i="15"/>
  <c r="O217" i="15" a="1"/>
  <c r="O217" i="15" s="1"/>
  <c r="G217" i="15"/>
  <c r="O216" i="15" a="1"/>
  <c r="O216" i="15" s="1"/>
  <c r="G216" i="15"/>
  <c r="O215" i="15" a="1"/>
  <c r="O215" i="15" s="1"/>
  <c r="G215" i="15"/>
  <c r="O214" i="15" a="1"/>
  <c r="O214" i="15" s="1"/>
  <c r="G214" i="15"/>
  <c r="O213" i="15"/>
  <c r="O213" i="15" a="1"/>
  <c r="G213" i="15"/>
  <c r="O212" i="15"/>
  <c r="O212" i="15" a="1"/>
  <c r="G212" i="15"/>
  <c r="O211" i="15" a="1"/>
  <c r="O211" i="15" s="1"/>
  <c r="G211" i="15"/>
  <c r="O210" i="15"/>
  <c r="O210" i="15" a="1"/>
  <c r="G210" i="15"/>
  <c r="O209" i="15" a="1"/>
  <c r="O209" i="15" s="1"/>
  <c r="G209" i="15"/>
  <c r="O208" i="15" a="1"/>
  <c r="O208" i="15" s="1"/>
  <c r="G208" i="15"/>
  <c r="O207" i="15" a="1"/>
  <c r="O207" i="15" s="1"/>
  <c r="G207" i="15"/>
  <c r="O206" i="15" a="1"/>
  <c r="O206" i="15" s="1"/>
  <c r="G206" i="15"/>
  <c r="O205" i="15"/>
  <c r="O205" i="15" a="1"/>
  <c r="G205" i="15"/>
  <c r="O204" i="15"/>
  <c r="O204" i="15" a="1"/>
  <c r="G204" i="15"/>
  <c r="O203" i="15" a="1"/>
  <c r="O203" i="15" s="1"/>
  <c r="G203" i="15"/>
  <c r="O202" i="15"/>
  <c r="O202" i="15" a="1"/>
  <c r="G202" i="15"/>
  <c r="O201" i="15" a="1"/>
  <c r="O201" i="15" s="1"/>
  <c r="G201" i="15"/>
  <c r="O200" i="15" a="1"/>
  <c r="O200" i="15" s="1"/>
  <c r="G200" i="15"/>
  <c r="O199" i="15" a="1"/>
  <c r="O199" i="15" s="1"/>
  <c r="G199" i="15"/>
  <c r="O198" i="15" a="1"/>
  <c r="O198" i="15" s="1"/>
  <c r="G198" i="15"/>
  <c r="O197" i="15"/>
  <c r="O197" i="15" a="1"/>
  <c r="G197" i="15"/>
  <c r="O196" i="15"/>
  <c r="O196" i="15" a="1"/>
  <c r="G196" i="15"/>
  <c r="O195" i="15" a="1"/>
  <c r="O195" i="15" s="1"/>
  <c r="G195" i="15"/>
  <c r="O194" i="15"/>
  <c r="O194" i="15" a="1"/>
  <c r="G194" i="15"/>
  <c r="O193" i="15" a="1"/>
  <c r="O193" i="15" s="1"/>
  <c r="G193" i="15"/>
  <c r="O192" i="15" a="1"/>
  <c r="O192" i="15" s="1"/>
  <c r="G192" i="15"/>
  <c r="O191" i="15" a="1"/>
  <c r="O191" i="15" s="1"/>
  <c r="G191" i="15"/>
  <c r="O190" i="15" a="1"/>
  <c r="O190" i="15" s="1"/>
  <c r="G190" i="15"/>
  <c r="O189" i="15"/>
  <c r="O189" i="15" a="1"/>
  <c r="G189" i="15"/>
  <c r="O188" i="15"/>
  <c r="O188" i="15" a="1"/>
  <c r="G188" i="15"/>
  <c r="O187" i="15" a="1"/>
  <c r="O187" i="15" s="1"/>
  <c r="G187" i="15"/>
  <c r="O186" i="15"/>
  <c r="O186" i="15" a="1"/>
  <c r="G186" i="15"/>
  <c r="O185" i="15" a="1"/>
  <c r="O185" i="15" s="1"/>
  <c r="G185" i="15"/>
  <c r="O184" i="15"/>
  <c r="O184" i="15" a="1"/>
  <c r="G184" i="15"/>
  <c r="O183" i="15" a="1"/>
  <c r="O183" i="15" s="1"/>
  <c r="G183" i="15"/>
  <c r="O182" i="15" a="1"/>
  <c r="O182" i="15" s="1"/>
  <c r="G182" i="15"/>
  <c r="O181" i="15"/>
  <c r="O181" i="15" a="1"/>
  <c r="G181" i="15"/>
  <c r="O180" i="15"/>
  <c r="O180" i="15" a="1"/>
  <c r="G180" i="15"/>
  <c r="O179" i="15" a="1"/>
  <c r="O179" i="15" s="1"/>
  <c r="G179" i="15"/>
  <c r="O178" i="15"/>
  <c r="O178" i="15" a="1"/>
  <c r="G178" i="15"/>
  <c r="O177" i="15" a="1"/>
  <c r="O177" i="15" s="1"/>
  <c r="G177" i="15"/>
  <c r="O176" i="15"/>
  <c r="O176" i="15" a="1"/>
  <c r="G176" i="15"/>
  <c r="O175" i="15" a="1"/>
  <c r="O175" i="15" s="1"/>
  <c r="G175" i="15"/>
  <c r="O174" i="15" a="1"/>
  <c r="O174" i="15" s="1"/>
  <c r="G174" i="15"/>
  <c r="O173" i="15"/>
  <c r="O173" i="15" a="1"/>
  <c r="G173" i="15"/>
  <c r="O172" i="15"/>
  <c r="O172" i="15" a="1"/>
  <c r="G172" i="15"/>
  <c r="O171" i="15" a="1"/>
  <c r="O171" i="15" s="1"/>
  <c r="G171" i="15"/>
  <c r="O170" i="15"/>
  <c r="O170" i="15" a="1"/>
  <c r="G170" i="15"/>
  <c r="O169" i="15" a="1"/>
  <c r="O169" i="15" s="1"/>
  <c r="G169" i="15"/>
  <c r="O168" i="15"/>
  <c r="O168" i="15" a="1"/>
  <c r="G168" i="15"/>
  <c r="O167" i="15" a="1"/>
  <c r="O167" i="15" s="1"/>
  <c r="G167" i="15"/>
  <c r="O166" i="15" a="1"/>
  <c r="O166" i="15" s="1"/>
  <c r="G166" i="15"/>
  <c r="O165" i="15"/>
  <c r="O165" i="15" a="1"/>
  <c r="G165" i="15"/>
  <c r="O164" i="15"/>
  <c r="O164" i="15" a="1"/>
  <c r="G164" i="15"/>
  <c r="O163" i="15" a="1"/>
  <c r="O163" i="15" s="1"/>
  <c r="G163" i="15"/>
  <c r="O162" i="15"/>
  <c r="O162" i="15" a="1"/>
  <c r="G162" i="15"/>
  <c r="O161" i="15" a="1"/>
  <c r="O161" i="15" s="1"/>
  <c r="G161" i="15"/>
  <c r="O160" i="15"/>
  <c r="O160" i="15" a="1"/>
  <c r="G160" i="15"/>
  <c r="O159" i="15" a="1"/>
  <c r="O159" i="15" s="1"/>
  <c r="G159" i="15"/>
  <c r="O158" i="15" a="1"/>
  <c r="O158" i="15" s="1"/>
  <c r="G158" i="15"/>
  <c r="O157" i="15"/>
  <c r="O157" i="15" a="1"/>
  <c r="G157" i="15"/>
  <c r="O156" i="15"/>
  <c r="O156" i="15" a="1"/>
  <c r="G156" i="15"/>
  <c r="O155" i="15" a="1"/>
  <c r="O155" i="15" s="1"/>
  <c r="G155" i="15"/>
  <c r="O154" i="15"/>
  <c r="O154" i="15" a="1"/>
  <c r="G154" i="15"/>
  <c r="O153" i="15" a="1"/>
  <c r="O153" i="15" s="1"/>
  <c r="G153" i="15"/>
  <c r="O152" i="15"/>
  <c r="O152" i="15" a="1"/>
  <c r="G152" i="15"/>
  <c r="O151" i="15" a="1"/>
  <c r="O151" i="15" s="1"/>
  <c r="G151" i="15"/>
  <c r="O150" i="15" a="1"/>
  <c r="O150" i="15" s="1"/>
  <c r="G150" i="15"/>
  <c r="O149" i="15"/>
  <c r="O149" i="15" a="1"/>
  <c r="G149" i="15"/>
  <c r="O148" i="15"/>
  <c r="O148" i="15" a="1"/>
  <c r="G148" i="15"/>
  <c r="O147" i="15" a="1"/>
  <c r="O147" i="15" s="1"/>
  <c r="G147" i="15"/>
  <c r="O146" i="15"/>
  <c r="O146" i="15" a="1"/>
  <c r="G146" i="15"/>
  <c r="O145" i="15" a="1"/>
  <c r="O145" i="15" s="1"/>
  <c r="G145" i="15"/>
  <c r="O144" i="15"/>
  <c r="O144" i="15" a="1"/>
  <c r="G144" i="15"/>
  <c r="O143" i="15" a="1"/>
  <c r="O143" i="15" s="1"/>
  <c r="G143" i="15"/>
  <c r="O142" i="15" a="1"/>
  <c r="O142" i="15" s="1"/>
  <c r="G142" i="15"/>
  <c r="O141" i="15"/>
  <c r="O141" i="15" a="1"/>
  <c r="G141" i="15"/>
  <c r="O140" i="15"/>
  <c r="O140" i="15" a="1"/>
  <c r="G140" i="15"/>
  <c r="O139" i="15" a="1"/>
  <c r="O139" i="15" s="1"/>
  <c r="G139" i="15"/>
  <c r="O138" i="15"/>
  <c r="O138" i="15" a="1"/>
  <c r="G138" i="15"/>
  <c r="O137" i="15" a="1"/>
  <c r="O137" i="15" s="1"/>
  <c r="G137" i="15"/>
  <c r="O136" i="15"/>
  <c r="O136" i="15" a="1"/>
  <c r="G136" i="15"/>
  <c r="O135" i="15" a="1"/>
  <c r="O135" i="15" s="1"/>
  <c r="G135" i="15"/>
  <c r="O134" i="15" a="1"/>
  <c r="O134" i="15" s="1"/>
  <c r="G134" i="15"/>
  <c r="O133" i="15"/>
  <c r="O133" i="15" a="1"/>
  <c r="G133" i="15"/>
  <c r="O132" i="15"/>
  <c r="O132" i="15" a="1"/>
  <c r="G132" i="15"/>
  <c r="O131" i="15" a="1"/>
  <c r="O131" i="15" s="1"/>
  <c r="G131" i="15"/>
  <c r="O130" i="15"/>
  <c r="O130" i="15" a="1"/>
  <c r="G130" i="15"/>
  <c r="O129" i="15" a="1"/>
  <c r="O129" i="15" s="1"/>
  <c r="G129" i="15"/>
  <c r="O128" i="15"/>
  <c r="O128" i="15" a="1"/>
  <c r="G128" i="15"/>
  <c r="O127" i="15" a="1"/>
  <c r="O127" i="15" s="1"/>
  <c r="G127" i="15"/>
  <c r="O126" i="15" a="1"/>
  <c r="O126" i="15" s="1"/>
  <c r="G126" i="15"/>
  <c r="O125" i="15"/>
  <c r="O125" i="15" a="1"/>
  <c r="G125" i="15"/>
  <c r="O124" i="15"/>
  <c r="O124" i="15" a="1"/>
  <c r="G124" i="15"/>
  <c r="O123" i="15" a="1"/>
  <c r="O123" i="15" s="1"/>
  <c r="G123" i="15"/>
  <c r="O122" i="15"/>
  <c r="O122" i="15" a="1"/>
  <c r="G122" i="15"/>
  <c r="O121" i="15" a="1"/>
  <c r="O121" i="15" s="1"/>
  <c r="G121" i="15"/>
  <c r="O120" i="15"/>
  <c r="O120" i="15" a="1"/>
  <c r="G120" i="15"/>
  <c r="O119" i="15" a="1"/>
  <c r="O119" i="15" s="1"/>
  <c r="G119" i="15"/>
  <c r="O118" i="15" a="1"/>
  <c r="O118" i="15" s="1"/>
  <c r="G118" i="15"/>
  <c r="O117" i="15"/>
  <c r="O117" i="15" a="1"/>
  <c r="G117" i="15"/>
  <c r="O116" i="15"/>
  <c r="O116" i="15" a="1"/>
  <c r="G116" i="15"/>
  <c r="O115" i="15" a="1"/>
  <c r="O115" i="15" s="1"/>
  <c r="G115" i="15"/>
  <c r="O114" i="15"/>
  <c r="O114" i="15" a="1"/>
  <c r="G114" i="15"/>
  <c r="O113" i="15" a="1"/>
  <c r="O113" i="15" s="1"/>
  <c r="G113" i="15"/>
  <c r="O112" i="15"/>
  <c r="O112" i="15" a="1"/>
  <c r="G112" i="15"/>
  <c r="O111" i="15" a="1"/>
  <c r="O111" i="15" s="1"/>
  <c r="G111" i="15"/>
  <c r="O110" i="15" a="1"/>
  <c r="O110" i="15" s="1"/>
  <c r="G110" i="15"/>
  <c r="O109" i="15" a="1"/>
  <c r="O109" i="15" s="1"/>
  <c r="G109" i="15"/>
  <c r="O108" i="15"/>
  <c r="O108" i="15" a="1"/>
  <c r="G108" i="15"/>
  <c r="O107" i="15" a="1"/>
  <c r="O107" i="15" s="1"/>
  <c r="G107" i="15"/>
  <c r="O106" i="15"/>
  <c r="O106" i="15" a="1"/>
  <c r="G106" i="15"/>
  <c r="O105" i="15" a="1"/>
  <c r="O105" i="15" s="1"/>
  <c r="G105" i="15"/>
  <c r="O104" i="15"/>
  <c r="O104" i="15" a="1"/>
  <c r="G104" i="15"/>
  <c r="O103" i="15" a="1"/>
  <c r="O103" i="15" s="1"/>
  <c r="G103" i="15"/>
  <c r="O102" i="15" a="1"/>
  <c r="O102" i="15" s="1"/>
  <c r="G102" i="15"/>
  <c r="O101" i="15"/>
  <c r="O101" i="15" a="1"/>
  <c r="G101" i="15"/>
  <c r="O100" i="15"/>
  <c r="O100" i="15" a="1"/>
  <c r="G100" i="15"/>
  <c r="O99" i="15" a="1"/>
  <c r="O99" i="15" s="1"/>
  <c r="G99" i="15"/>
  <c r="O98" i="15"/>
  <c r="O98" i="15" a="1"/>
  <c r="G98" i="15"/>
  <c r="O97" i="15" a="1"/>
  <c r="O97" i="15" s="1"/>
  <c r="G97" i="15"/>
  <c r="O96" i="15"/>
  <c r="O96" i="15" a="1"/>
  <c r="G96" i="15"/>
  <c r="O95" i="15" a="1"/>
  <c r="O95" i="15" s="1"/>
  <c r="G95" i="15"/>
  <c r="O94" i="15" a="1"/>
  <c r="O94" i="15" s="1"/>
  <c r="G94" i="15"/>
  <c r="O93" i="15"/>
  <c r="O93" i="15" a="1"/>
  <c r="G93" i="15"/>
  <c r="O92" i="15"/>
  <c r="O92" i="15" a="1"/>
  <c r="G92" i="15"/>
  <c r="O91" i="15" a="1"/>
  <c r="O91" i="15" s="1"/>
  <c r="G91" i="15"/>
  <c r="O90" i="15"/>
  <c r="O90" i="15" a="1"/>
  <c r="G90" i="15"/>
  <c r="O89" i="15" a="1"/>
  <c r="O89" i="15" s="1"/>
  <c r="G89" i="15"/>
  <c r="O88" i="15"/>
  <c r="O88" i="15" a="1"/>
  <c r="G88" i="15"/>
  <c r="O87" i="15" a="1"/>
  <c r="O87" i="15" s="1"/>
  <c r="G87" i="15"/>
  <c r="O86" i="15" a="1"/>
  <c r="O86" i="15" s="1"/>
  <c r="G86" i="15"/>
  <c r="O85" i="15"/>
  <c r="O85" i="15" a="1"/>
  <c r="G85" i="15"/>
  <c r="O84" i="15"/>
  <c r="O84" i="15" a="1"/>
  <c r="G84" i="15"/>
  <c r="O83" i="15" a="1"/>
  <c r="O83" i="15" s="1"/>
  <c r="G83" i="15"/>
  <c r="O82" i="15"/>
  <c r="O82" i="15" a="1"/>
  <c r="G82" i="15"/>
  <c r="O81" i="15" a="1"/>
  <c r="O81" i="15" s="1"/>
  <c r="G81" i="15"/>
  <c r="O80" i="15"/>
  <c r="O80" i="15" a="1"/>
  <c r="G80" i="15"/>
  <c r="O79" i="15" a="1"/>
  <c r="O79" i="15" s="1"/>
  <c r="G79" i="15"/>
  <c r="O78" i="15" a="1"/>
  <c r="O78" i="15" s="1"/>
  <c r="G78" i="15"/>
  <c r="O77" i="15"/>
  <c r="O77" i="15" a="1"/>
  <c r="G77" i="15"/>
  <c r="O76" i="15"/>
  <c r="O76" i="15" a="1"/>
  <c r="G76" i="15"/>
  <c r="O75" i="15" a="1"/>
  <c r="O75" i="15" s="1"/>
  <c r="O74" i="15" a="1"/>
  <c r="O74" i="15" s="1"/>
  <c r="G74" i="15"/>
  <c r="O73" i="15"/>
  <c r="O73" i="15" a="1"/>
  <c r="G73" i="15"/>
  <c r="O72" i="15" a="1"/>
  <c r="O72" i="15" s="1"/>
  <c r="G72" i="15"/>
  <c r="O71" i="15"/>
  <c r="O71" i="15" a="1"/>
  <c r="G71" i="15"/>
  <c r="O70" i="15" a="1"/>
  <c r="O70" i="15" s="1"/>
  <c r="G70" i="15"/>
  <c r="O69" i="15"/>
  <c r="O69" i="15" a="1"/>
  <c r="G69" i="15"/>
  <c r="O68" i="15" a="1"/>
  <c r="O68" i="15" s="1"/>
  <c r="G68" i="15"/>
  <c r="O67" i="15" a="1"/>
  <c r="O67" i="15" s="1"/>
  <c r="G67" i="15"/>
  <c r="O66" i="15" a="1"/>
  <c r="O66" i="15" s="1"/>
  <c r="G66" i="15"/>
  <c r="O65" i="15"/>
  <c r="O65" i="15" a="1"/>
  <c r="G65" i="15"/>
  <c r="O64" i="15" a="1"/>
  <c r="O64" i="15" s="1"/>
  <c r="G64" i="15"/>
  <c r="O63" i="15"/>
  <c r="O63" i="15" a="1"/>
  <c r="G63" i="15"/>
  <c r="O62" i="15" a="1"/>
  <c r="O62" i="15" s="1"/>
  <c r="G62" i="15"/>
  <c r="O61" i="15"/>
  <c r="O61" i="15" a="1"/>
  <c r="G61" i="15"/>
  <c r="O60" i="15" a="1"/>
  <c r="O60" i="15" s="1"/>
  <c r="G60" i="15"/>
  <c r="O59" i="15" a="1"/>
  <c r="O59" i="15" s="1"/>
  <c r="G59" i="15"/>
  <c r="O58" i="15" a="1"/>
  <c r="O58" i="15" s="1"/>
  <c r="G58" i="15"/>
  <c r="O57" i="15"/>
  <c r="O57" i="15" a="1"/>
  <c r="G57" i="15"/>
  <c r="O56" i="15" a="1"/>
  <c r="O56" i="15" s="1"/>
  <c r="G56" i="15"/>
  <c r="O55" i="15"/>
  <c r="O55" i="15" a="1"/>
  <c r="G55" i="15"/>
  <c r="O54" i="15" a="1"/>
  <c r="O54" i="15" s="1"/>
  <c r="G54" i="15"/>
  <c r="O53" i="15"/>
  <c r="O53" i="15" a="1"/>
  <c r="G53" i="15"/>
  <c r="O52" i="15" a="1"/>
  <c r="O52" i="15" s="1"/>
  <c r="G52" i="15"/>
  <c r="O51" i="15" a="1"/>
  <c r="O51" i="15" s="1"/>
  <c r="G51" i="15"/>
  <c r="O50" i="15" a="1"/>
  <c r="O50" i="15" s="1"/>
  <c r="G50" i="15"/>
  <c r="O49" i="15"/>
  <c r="O49" i="15" a="1"/>
  <c r="G49" i="15"/>
  <c r="O48" i="15" a="1"/>
  <c r="O48" i="15" s="1"/>
  <c r="G48" i="15"/>
  <c r="O47" i="15"/>
  <c r="O47" i="15" a="1"/>
  <c r="G47" i="15"/>
  <c r="O46" i="15" a="1"/>
  <c r="O46" i="15" s="1"/>
  <c r="G46" i="15"/>
  <c r="O45" i="15"/>
  <c r="O45" i="15" a="1"/>
  <c r="G45" i="15"/>
  <c r="O44" i="15" a="1"/>
  <c r="O44" i="15" s="1"/>
  <c r="G44" i="15"/>
  <c r="O43" i="15" a="1"/>
  <c r="O43" i="15" s="1"/>
  <c r="G43" i="15"/>
  <c r="O42" i="15" a="1"/>
  <c r="O42" i="15" s="1"/>
  <c r="G42" i="15"/>
  <c r="O41" i="15"/>
  <c r="O41" i="15" a="1"/>
  <c r="G41" i="15"/>
  <c r="O40" i="15" a="1"/>
  <c r="O40" i="15" s="1"/>
  <c r="G40" i="15"/>
  <c r="O39" i="15"/>
  <c r="O39" i="15" a="1"/>
  <c r="G39" i="15"/>
  <c r="O38" i="15" a="1"/>
  <c r="O38" i="15" s="1"/>
  <c r="G38" i="15"/>
  <c r="O37" i="15" a="1"/>
  <c r="O37" i="15" s="1"/>
  <c r="G37" i="15"/>
  <c r="O36" i="15" a="1"/>
  <c r="O36" i="15" s="1"/>
  <c r="G36" i="15"/>
  <c r="O35" i="15" a="1"/>
  <c r="O35" i="15" s="1"/>
  <c r="G35" i="15"/>
  <c r="O34" i="15" a="1"/>
  <c r="O34" i="15" s="1"/>
  <c r="G34" i="15"/>
  <c r="O33" i="15"/>
  <c r="O33" i="15" a="1"/>
  <c r="G33" i="15"/>
  <c r="O32" i="15" a="1"/>
  <c r="O32" i="15" s="1"/>
  <c r="G32" i="15"/>
  <c r="O31" i="15"/>
  <c r="O31" i="15" a="1"/>
  <c r="G31" i="15"/>
  <c r="O30" i="15" a="1"/>
  <c r="O30" i="15" s="1"/>
  <c r="G30" i="15"/>
  <c r="O29" i="15" a="1"/>
  <c r="O29" i="15" s="1"/>
  <c r="G29" i="15"/>
  <c r="O28" i="15" a="1"/>
  <c r="O28" i="15" s="1"/>
  <c r="G28" i="15"/>
  <c r="O27" i="15" a="1"/>
  <c r="O27" i="15" s="1"/>
  <c r="G27" i="15"/>
  <c r="O26" i="15" a="1"/>
  <c r="O26" i="15" s="1"/>
  <c r="G26" i="15"/>
  <c r="O25" i="15"/>
  <c r="O25" i="15" a="1"/>
  <c r="G25" i="15"/>
  <c r="O24" i="15" a="1"/>
  <c r="O24" i="15" s="1"/>
  <c r="G24" i="15"/>
  <c r="O23" i="15"/>
  <c r="O23" i="15" a="1"/>
  <c r="G23" i="15"/>
  <c r="O22" i="15" a="1"/>
  <c r="O22" i="15" s="1"/>
  <c r="G22" i="15"/>
  <c r="O21" i="15" a="1"/>
  <c r="O21" i="15" s="1"/>
  <c r="G21" i="15"/>
  <c r="O20" i="15" a="1"/>
  <c r="O20" i="15" s="1"/>
  <c r="G20" i="15"/>
  <c r="O19" i="15" a="1"/>
  <c r="O19" i="15" s="1"/>
  <c r="G19" i="15"/>
  <c r="O18" i="15" a="1"/>
  <c r="O18" i="15" s="1"/>
  <c r="G18" i="15"/>
  <c r="O17" i="15"/>
  <c r="O17" i="15" a="1"/>
  <c r="G17" i="15"/>
  <c r="O16" i="15" a="1"/>
  <c r="O16" i="15" s="1"/>
  <c r="G16" i="15"/>
  <c r="O15" i="15"/>
  <c r="O15" i="15" a="1"/>
  <c r="G15" i="15"/>
  <c r="O14" i="15" a="1"/>
  <c r="O14" i="15" s="1"/>
  <c r="G14" i="15"/>
  <c r="O13" i="15" a="1"/>
  <c r="O13" i="15" s="1"/>
  <c r="G13" i="15"/>
  <c r="O12" i="15" a="1"/>
  <c r="O12" i="15" s="1"/>
  <c r="G12" i="15"/>
  <c r="O11" i="15" a="1"/>
  <c r="O11" i="15" s="1"/>
  <c r="G11" i="15"/>
  <c r="O10" i="15" a="1"/>
  <c r="O10" i="15" s="1"/>
  <c r="G10" i="15"/>
  <c r="O9" i="15"/>
  <c r="O9" i="15" a="1"/>
  <c r="G9" i="15"/>
  <c r="O8" i="15" a="1"/>
  <c r="O8" i="15" s="1"/>
  <c r="G8" i="15"/>
  <c r="O7" i="15"/>
  <c r="O7" i="15" a="1"/>
  <c r="G7" i="15"/>
  <c r="O6" i="15" a="1"/>
  <c r="O6" i="15" s="1"/>
  <c r="G6" i="15"/>
  <c r="O5" i="15" a="1"/>
  <c r="O5" i="15" s="1"/>
  <c r="G5" i="15"/>
  <c r="O4" i="15" a="1"/>
  <c r="O4" i="15" s="1"/>
  <c r="G4" i="15"/>
  <c r="O3" i="15" a="1"/>
  <c r="O3" i="15" s="1"/>
  <c r="G3" i="15"/>
  <c r="O2" i="15" a="1"/>
  <c r="O2" i="15" s="1"/>
  <c r="G2" i="15"/>
  <c r="U3" i="12" l="1" a="1"/>
  <c r="U3" i="12" s="1"/>
  <c r="V3" i="12" a="1"/>
  <c r="V3" i="12"/>
  <c r="W3" i="12" a="1"/>
  <c r="W3" i="12"/>
  <c r="X3" i="12" a="1"/>
  <c r="X3" i="12" s="1"/>
  <c r="Y3" i="12" a="1"/>
  <c r="Y3" i="12" s="1"/>
  <c r="Z3" i="12" a="1"/>
  <c r="Z3" i="12" s="1"/>
  <c r="AA3" i="12" a="1"/>
  <c r="AA3" i="12" s="1"/>
  <c r="AB3" i="12" a="1"/>
  <c r="AB3" i="12" s="1"/>
  <c r="AC3" i="12" a="1"/>
  <c r="AC3" i="12" s="1"/>
  <c r="AD3" i="12" a="1"/>
  <c r="AD3" i="12" s="1"/>
  <c r="AE3" i="12" a="1"/>
  <c r="AE3" i="12" s="1"/>
  <c r="AF3" i="12" a="1"/>
  <c r="AF3" i="12" s="1"/>
  <c r="AG3" i="12" a="1"/>
  <c r="AG3" i="12" s="1"/>
  <c r="AH3" i="12" a="1"/>
  <c r="AH3" i="12" s="1"/>
  <c r="AI3" i="12" a="1"/>
  <c r="AI3" i="12" s="1"/>
  <c r="AJ3" i="12" a="1"/>
  <c r="AJ3" i="12" s="1"/>
  <c r="AK3" i="12" a="1"/>
  <c r="AK3" i="12" s="1"/>
  <c r="U4" i="12" a="1"/>
  <c r="U4" i="12" s="1"/>
  <c r="V4" i="12" a="1"/>
  <c r="V4" i="12" s="1"/>
  <c r="W4" i="12" a="1"/>
  <c r="W4" i="12" s="1"/>
  <c r="X4" i="12" a="1"/>
  <c r="X4" i="12" s="1"/>
  <c r="Y4" i="12" a="1"/>
  <c r="Y4" i="12" s="1"/>
  <c r="Z4" i="12" a="1"/>
  <c r="Z4" i="12" s="1"/>
  <c r="AA4" i="12" a="1"/>
  <c r="AA4" i="12" s="1"/>
  <c r="AB4" i="12" a="1"/>
  <c r="AB4" i="12" s="1"/>
  <c r="AC4" i="12" a="1"/>
  <c r="AC4" i="12" s="1"/>
  <c r="AD4" i="12" a="1"/>
  <c r="AD4" i="12" s="1"/>
  <c r="AE4" i="12" a="1"/>
  <c r="AE4" i="12" s="1"/>
  <c r="AF4" i="12" a="1"/>
  <c r="AF4" i="12" s="1"/>
  <c r="AG4" i="12" a="1"/>
  <c r="AG4" i="12" s="1"/>
  <c r="AH4" i="12" a="1"/>
  <c r="AH4" i="12" s="1"/>
  <c r="AI4" i="12" a="1"/>
  <c r="AI4" i="12" s="1"/>
  <c r="AJ4" i="12" a="1"/>
  <c r="AJ4" i="12" s="1"/>
  <c r="AK4" i="12" a="1"/>
  <c r="AK4" i="12" s="1"/>
  <c r="U5" i="12" a="1"/>
  <c r="U5" i="12" s="1"/>
  <c r="V5" i="12" a="1"/>
  <c r="V5" i="12" s="1"/>
  <c r="W5" i="12" a="1"/>
  <c r="W5" i="12" s="1"/>
  <c r="X5" i="12" a="1"/>
  <c r="X5" i="12" s="1"/>
  <c r="Y5" i="12" a="1"/>
  <c r="Y5" i="12" s="1"/>
  <c r="Z5" i="12" a="1"/>
  <c r="Z5" i="12" s="1"/>
  <c r="AA5" i="12" a="1"/>
  <c r="AA5" i="12" s="1"/>
  <c r="AB5" i="12" a="1"/>
  <c r="AB5" i="12" s="1"/>
  <c r="AC5" i="12" a="1"/>
  <c r="AC5" i="12" s="1"/>
  <c r="AD5" i="12" a="1"/>
  <c r="AD5" i="12" s="1"/>
  <c r="AE5" i="12" a="1"/>
  <c r="AE5" i="12" s="1"/>
  <c r="AF5" i="12" a="1"/>
  <c r="AF5" i="12" s="1"/>
  <c r="AG5" i="12" a="1"/>
  <c r="AG5" i="12" s="1"/>
  <c r="AH5" i="12" a="1"/>
  <c r="AH5" i="12" s="1"/>
  <c r="AI5" i="12" a="1"/>
  <c r="AI5" i="12" s="1"/>
  <c r="AJ5" i="12" a="1"/>
  <c r="AJ5" i="12" s="1"/>
  <c r="AK5" i="12" a="1"/>
  <c r="AK5" i="12" s="1"/>
  <c r="U6" i="12" a="1"/>
  <c r="U6" i="12" s="1"/>
  <c r="V6" i="12" a="1"/>
  <c r="V6" i="12" s="1"/>
  <c r="W6" i="12" a="1"/>
  <c r="W6" i="12" s="1"/>
  <c r="X6" i="12" a="1"/>
  <c r="X6" i="12" s="1"/>
  <c r="Y6" i="12" a="1"/>
  <c r="Y6" i="12" s="1"/>
  <c r="Z6" i="12" a="1"/>
  <c r="Z6" i="12" s="1"/>
  <c r="AA6" i="12" a="1"/>
  <c r="AA6" i="12" s="1"/>
  <c r="AB6" i="12" a="1"/>
  <c r="AB6" i="12" s="1"/>
  <c r="AC6" i="12" a="1"/>
  <c r="AC6" i="12" s="1"/>
  <c r="AD6" i="12" a="1"/>
  <c r="AD6" i="12" s="1"/>
  <c r="AE6" i="12" a="1"/>
  <c r="AE6" i="12" s="1"/>
  <c r="AF6" i="12" a="1"/>
  <c r="AF6" i="12" s="1"/>
  <c r="AG6" i="12" a="1"/>
  <c r="AG6" i="12" s="1"/>
  <c r="AH6" i="12" a="1"/>
  <c r="AH6" i="12" s="1"/>
  <c r="AI6" i="12" a="1"/>
  <c r="AI6" i="12" s="1"/>
  <c r="AJ6" i="12" a="1"/>
  <c r="AJ6" i="12" s="1"/>
  <c r="AK6" i="12" a="1"/>
  <c r="AK6" i="12" s="1"/>
  <c r="U7" i="12" a="1"/>
  <c r="U7" i="12" s="1"/>
  <c r="V7" i="12" a="1"/>
  <c r="V7" i="12" s="1"/>
  <c r="W7" i="12" a="1"/>
  <c r="W7" i="12" s="1"/>
  <c r="X7" i="12" a="1"/>
  <c r="X7" i="12" s="1"/>
  <c r="Y7" i="12" a="1"/>
  <c r="Y7" i="12" s="1"/>
  <c r="Z7" i="12" a="1"/>
  <c r="Z7" i="12" s="1"/>
  <c r="AA7" i="12" a="1"/>
  <c r="AA7" i="12" s="1"/>
  <c r="AB7" i="12" a="1"/>
  <c r="AB7" i="12" s="1"/>
  <c r="AC7" i="12" a="1"/>
  <c r="AC7" i="12" s="1"/>
  <c r="AD7" i="12" a="1"/>
  <c r="AD7" i="12" s="1"/>
  <c r="AE7" i="12" a="1"/>
  <c r="AE7" i="12" s="1"/>
  <c r="AF7" i="12" a="1"/>
  <c r="AF7" i="12" s="1"/>
  <c r="AG7" i="12" a="1"/>
  <c r="AG7" i="12" s="1"/>
  <c r="AH7" i="12" a="1"/>
  <c r="AH7" i="12" s="1"/>
  <c r="AI7" i="12" a="1"/>
  <c r="AI7" i="12" s="1"/>
  <c r="AJ7" i="12" a="1"/>
  <c r="AJ7" i="12" s="1"/>
  <c r="AK7" i="12" a="1"/>
  <c r="AK7" i="12" s="1"/>
  <c r="U8" i="12" a="1"/>
  <c r="U8" i="12" s="1"/>
  <c r="V8" i="12" a="1"/>
  <c r="V8" i="12" s="1"/>
  <c r="W8" i="12" a="1"/>
  <c r="W8" i="12" s="1"/>
  <c r="X8" i="12" a="1"/>
  <c r="X8" i="12" s="1"/>
  <c r="Y8" i="12" a="1"/>
  <c r="Y8" i="12" s="1"/>
  <c r="Z8" i="12" a="1"/>
  <c r="Z8" i="12" s="1"/>
  <c r="AA8" i="12" a="1"/>
  <c r="AA8" i="12" s="1"/>
  <c r="AB8" i="12" a="1"/>
  <c r="AB8" i="12" s="1"/>
  <c r="AC8" i="12" a="1"/>
  <c r="AC8" i="12" s="1"/>
  <c r="AD8" i="12" a="1"/>
  <c r="AD8" i="12" s="1"/>
  <c r="AE8" i="12" a="1"/>
  <c r="AE8" i="12" s="1"/>
  <c r="AF8" i="12" a="1"/>
  <c r="AF8" i="12" s="1"/>
  <c r="AG8" i="12" a="1"/>
  <c r="AG8" i="12" s="1"/>
  <c r="AH8" i="12" a="1"/>
  <c r="AH8" i="12" s="1"/>
  <c r="AI8" i="12" a="1"/>
  <c r="AI8" i="12" s="1"/>
  <c r="AJ8" i="12" a="1"/>
  <c r="AJ8" i="12" s="1"/>
  <c r="AK8" i="12" a="1"/>
  <c r="AK8" i="12" s="1"/>
  <c r="U9" i="12" a="1"/>
  <c r="U9" i="12" s="1"/>
  <c r="V9" i="12" a="1"/>
  <c r="V9" i="12" s="1"/>
  <c r="W9" i="12" a="1"/>
  <c r="W9" i="12" s="1"/>
  <c r="X9" i="12" a="1"/>
  <c r="X9" i="12" s="1"/>
  <c r="Y9" i="12" a="1"/>
  <c r="Y9" i="12" s="1"/>
  <c r="Z9" i="12" a="1"/>
  <c r="Z9" i="12" s="1"/>
  <c r="AA9" i="12" a="1"/>
  <c r="AA9" i="12" s="1"/>
  <c r="AB9" i="12" a="1"/>
  <c r="AB9" i="12" s="1"/>
  <c r="AC9" i="12" a="1"/>
  <c r="AC9" i="12" s="1"/>
  <c r="AD9" i="12" a="1"/>
  <c r="AD9" i="12" s="1"/>
  <c r="AE9" i="12" a="1"/>
  <c r="AE9" i="12" s="1"/>
  <c r="AF9" i="12" a="1"/>
  <c r="AF9" i="12" s="1"/>
  <c r="AG9" i="12" a="1"/>
  <c r="AG9" i="12" s="1"/>
  <c r="AH9" i="12" a="1"/>
  <c r="AH9" i="12" s="1"/>
  <c r="AI9" i="12" a="1"/>
  <c r="AI9" i="12" s="1"/>
  <c r="AJ9" i="12" a="1"/>
  <c r="AJ9" i="12" s="1"/>
  <c r="AK9" i="12" a="1"/>
  <c r="AK9" i="12" s="1"/>
  <c r="U10" i="12" a="1"/>
  <c r="U10" i="12" s="1"/>
  <c r="V10" i="12" a="1"/>
  <c r="V10" i="12" s="1"/>
  <c r="W10" i="12" a="1"/>
  <c r="W10" i="12" s="1"/>
  <c r="X10" i="12" a="1"/>
  <c r="X10" i="12" s="1"/>
  <c r="Y10" i="12" a="1"/>
  <c r="Y10" i="12" s="1"/>
  <c r="Z10" i="12" a="1"/>
  <c r="Z10" i="12" s="1"/>
  <c r="AA10" i="12" a="1"/>
  <c r="AA10" i="12" s="1"/>
  <c r="AB10" i="12" a="1"/>
  <c r="AB10" i="12" s="1"/>
  <c r="AC10" i="12" a="1"/>
  <c r="AC10" i="12" s="1"/>
  <c r="AD10" i="12" a="1"/>
  <c r="AD10" i="12" s="1"/>
  <c r="AE10" i="12" a="1"/>
  <c r="AE10" i="12" s="1"/>
  <c r="AF10" i="12" a="1"/>
  <c r="AF10" i="12" s="1"/>
  <c r="AG10" i="12" a="1"/>
  <c r="AG10" i="12" s="1"/>
  <c r="AH10" i="12" a="1"/>
  <c r="AH10" i="12" s="1"/>
  <c r="AI10" i="12" a="1"/>
  <c r="AI10" i="12" s="1"/>
  <c r="AJ10" i="12" a="1"/>
  <c r="AJ10" i="12" s="1"/>
  <c r="AK10" i="12" a="1"/>
  <c r="AK10" i="12" s="1"/>
  <c r="U11" i="12" a="1"/>
  <c r="U11" i="12" s="1"/>
  <c r="V11" i="12" a="1"/>
  <c r="V11" i="12" s="1"/>
  <c r="W11" i="12" a="1"/>
  <c r="W11" i="12" s="1"/>
  <c r="X11" i="12" a="1"/>
  <c r="X11" i="12" s="1"/>
  <c r="Y11" i="12" a="1"/>
  <c r="Y11" i="12" s="1"/>
  <c r="Z11" i="12" a="1"/>
  <c r="Z11" i="12" s="1"/>
  <c r="AA11" i="12" a="1"/>
  <c r="AA11" i="12" s="1"/>
  <c r="AB11" i="12" a="1"/>
  <c r="AB11" i="12" s="1"/>
  <c r="AC11" i="12" a="1"/>
  <c r="AC11" i="12" s="1"/>
  <c r="AD11" i="12" a="1"/>
  <c r="AD11" i="12" s="1"/>
  <c r="AE11" i="12" a="1"/>
  <c r="AE11" i="12" s="1"/>
  <c r="AF11" i="12" a="1"/>
  <c r="AF11" i="12" s="1"/>
  <c r="AG11" i="12" a="1"/>
  <c r="AG11" i="12" s="1"/>
  <c r="AH11" i="12" a="1"/>
  <c r="AH11" i="12" s="1"/>
  <c r="AI11" i="12" a="1"/>
  <c r="AI11" i="12" s="1"/>
  <c r="AJ11" i="12" a="1"/>
  <c r="AJ11" i="12" s="1"/>
  <c r="AK11" i="12" a="1"/>
  <c r="AK11" i="12" s="1"/>
  <c r="U12" i="12" a="1"/>
  <c r="U12" i="12" s="1"/>
  <c r="V12" i="12" a="1"/>
  <c r="V12" i="12" s="1"/>
  <c r="W12" i="12" a="1"/>
  <c r="W12" i="12" s="1"/>
  <c r="X12" i="12" a="1"/>
  <c r="X12" i="12" s="1"/>
  <c r="Y12" i="12" a="1"/>
  <c r="Y12" i="12" s="1"/>
  <c r="Z12" i="12" a="1"/>
  <c r="Z12" i="12" s="1"/>
  <c r="AA12" i="12" a="1"/>
  <c r="AA12" i="12" s="1"/>
  <c r="AB12" i="12" a="1"/>
  <c r="AB12" i="12" s="1"/>
  <c r="AC12" i="12" a="1"/>
  <c r="AC12" i="12" s="1"/>
  <c r="AD12" i="12" a="1"/>
  <c r="AD12" i="12" s="1"/>
  <c r="AE12" i="12" a="1"/>
  <c r="AE12" i="12" s="1"/>
  <c r="AF12" i="12" a="1"/>
  <c r="AF12" i="12" s="1"/>
  <c r="AG12" i="12" a="1"/>
  <c r="AG12" i="12" s="1"/>
  <c r="AH12" i="12" a="1"/>
  <c r="AH12" i="12" s="1"/>
  <c r="AI12" i="12" a="1"/>
  <c r="AI12" i="12" s="1"/>
  <c r="AJ12" i="12" a="1"/>
  <c r="AJ12" i="12" s="1"/>
  <c r="AK12" i="12" a="1"/>
  <c r="AK12" i="12" s="1"/>
  <c r="U13" i="12" a="1"/>
  <c r="U13" i="12" s="1"/>
  <c r="V13" i="12" a="1"/>
  <c r="V13" i="12" s="1"/>
  <c r="W13" i="12" a="1"/>
  <c r="W13" i="12" s="1"/>
  <c r="X13" i="12" a="1"/>
  <c r="X13" i="12" s="1"/>
  <c r="Y13" i="12" a="1"/>
  <c r="Y13" i="12" s="1"/>
  <c r="Z13" i="12" a="1"/>
  <c r="Z13" i="12" s="1"/>
  <c r="AA13" i="12" a="1"/>
  <c r="AA13" i="12" s="1"/>
  <c r="AB13" i="12" a="1"/>
  <c r="AB13" i="12" s="1"/>
  <c r="AC13" i="12" a="1"/>
  <c r="AC13" i="12" s="1"/>
  <c r="AD13" i="12" a="1"/>
  <c r="AD13" i="12" s="1"/>
  <c r="AE13" i="12" a="1"/>
  <c r="AE13" i="12" s="1"/>
  <c r="AF13" i="12" a="1"/>
  <c r="AF13" i="12" s="1"/>
  <c r="AG13" i="12" a="1"/>
  <c r="AG13" i="12" s="1"/>
  <c r="AH13" i="12" a="1"/>
  <c r="AH13" i="12" s="1"/>
  <c r="AI13" i="12" a="1"/>
  <c r="AI13" i="12" s="1"/>
  <c r="AJ13" i="12" a="1"/>
  <c r="AJ13" i="12" s="1"/>
  <c r="AK13" i="12" a="1"/>
  <c r="AK13" i="12" s="1"/>
  <c r="U14" i="12" a="1"/>
  <c r="U14" i="12" s="1"/>
  <c r="V14" i="12" a="1"/>
  <c r="V14" i="12" s="1"/>
  <c r="W14" i="12" a="1"/>
  <c r="W14" i="12" s="1"/>
  <c r="X14" i="12" a="1"/>
  <c r="X14" i="12" s="1"/>
  <c r="Y14" i="12" a="1"/>
  <c r="Y14" i="12" s="1"/>
  <c r="Z14" i="12" a="1"/>
  <c r="Z14" i="12" s="1"/>
  <c r="AA14" i="12" a="1"/>
  <c r="AA14" i="12" s="1"/>
  <c r="AB14" i="12" a="1"/>
  <c r="AB14" i="12"/>
  <c r="AC14" i="12" a="1"/>
  <c r="AC14" i="12"/>
  <c r="AD14" i="12" a="1"/>
  <c r="AD14" i="12" s="1"/>
  <c r="AE14" i="12" a="1"/>
  <c r="AE14" i="12" s="1"/>
  <c r="AF14" i="12" a="1"/>
  <c r="AF14" i="12" s="1"/>
  <c r="AG14" i="12" a="1"/>
  <c r="AG14" i="12" s="1"/>
  <c r="AH14" i="12" a="1"/>
  <c r="AH14" i="12" s="1"/>
  <c r="AI14" i="12" a="1"/>
  <c r="AI14" i="12" s="1"/>
  <c r="AJ14" i="12" a="1"/>
  <c r="AJ14" i="12" s="1"/>
  <c r="AK14" i="12" a="1"/>
  <c r="AK14" i="12" s="1"/>
  <c r="U15" i="12" a="1"/>
  <c r="U15" i="12" s="1"/>
  <c r="V15" i="12" a="1"/>
  <c r="V15" i="12" s="1"/>
  <c r="W15" i="12" a="1"/>
  <c r="W15" i="12" s="1"/>
  <c r="X15" i="12" a="1"/>
  <c r="X15" i="12" s="1"/>
  <c r="Y15" i="12" a="1"/>
  <c r="Y15" i="12" s="1"/>
  <c r="Z15" i="12" a="1"/>
  <c r="Z15" i="12" s="1"/>
  <c r="AA15" i="12" a="1"/>
  <c r="AA15" i="12"/>
  <c r="AB15" i="12" a="1"/>
  <c r="AB15" i="12" s="1"/>
  <c r="AC15" i="12" a="1"/>
  <c r="AC15" i="12" s="1"/>
  <c r="AD15" i="12" a="1"/>
  <c r="AD15" i="12" s="1"/>
  <c r="AE15" i="12" a="1"/>
  <c r="AE15" i="12" s="1"/>
  <c r="AF15" i="12" a="1"/>
  <c r="AF15" i="12" s="1"/>
  <c r="AG15" i="12" a="1"/>
  <c r="AG15" i="12" s="1"/>
  <c r="AH15" i="12" a="1"/>
  <c r="AH15" i="12" s="1"/>
  <c r="AI15" i="12" a="1"/>
  <c r="AI15" i="12" s="1"/>
  <c r="AJ15" i="12" a="1"/>
  <c r="AJ15" i="12" s="1"/>
  <c r="AK15" i="12" a="1"/>
  <c r="AK15" i="12" s="1"/>
  <c r="U16" i="12" a="1"/>
  <c r="U16" i="12" s="1"/>
  <c r="V16" i="12" a="1"/>
  <c r="V16" i="12" s="1"/>
  <c r="W16" i="12" a="1"/>
  <c r="W16" i="12" s="1"/>
  <c r="X16" i="12" a="1"/>
  <c r="X16" i="12" s="1"/>
  <c r="Y16" i="12" a="1"/>
  <c r="Y16" i="12" s="1"/>
  <c r="Z16" i="12" a="1"/>
  <c r="Z16" i="12"/>
  <c r="AA16" i="12" a="1"/>
  <c r="AA16" i="12" s="1"/>
  <c r="AB16" i="12" a="1"/>
  <c r="AB16" i="12" s="1"/>
  <c r="AC16" i="12" a="1"/>
  <c r="AC16" i="12" s="1"/>
  <c r="AD16" i="12" a="1"/>
  <c r="AD16" i="12" s="1"/>
  <c r="AE16" i="12" a="1"/>
  <c r="AE16" i="12" s="1"/>
  <c r="AF16" i="12" a="1"/>
  <c r="AF16" i="12" s="1"/>
  <c r="AG16" i="12" a="1"/>
  <c r="AG16" i="12" s="1"/>
  <c r="AH16" i="12" a="1"/>
  <c r="AH16" i="12" s="1"/>
  <c r="AI16" i="12" a="1"/>
  <c r="AI16" i="12" s="1"/>
  <c r="AJ16" i="12" a="1"/>
  <c r="AJ16" i="12" s="1"/>
  <c r="AK16" i="12" a="1"/>
  <c r="AK16" i="12" s="1"/>
  <c r="U17" i="12" a="1"/>
  <c r="U17" i="12" s="1"/>
  <c r="V17" i="12" a="1"/>
  <c r="V17" i="12" s="1"/>
  <c r="W17" i="12" a="1"/>
  <c r="W17" i="12" s="1"/>
  <c r="X17" i="12" a="1"/>
  <c r="X17" i="12" s="1"/>
  <c r="Y17" i="12" a="1"/>
  <c r="Y17" i="12"/>
  <c r="Z17" i="12" a="1"/>
  <c r="Z17" i="12" s="1"/>
  <c r="AA17" i="12" a="1"/>
  <c r="AA17" i="12" s="1"/>
  <c r="AB17" i="12" a="1"/>
  <c r="AB17" i="12" s="1"/>
  <c r="AC17" i="12" a="1"/>
  <c r="AC17" i="12" s="1"/>
  <c r="AD17" i="12" a="1"/>
  <c r="AD17" i="12"/>
  <c r="AE17" i="12" a="1"/>
  <c r="AE17" i="12" s="1"/>
  <c r="AF17" i="12" a="1"/>
  <c r="AF17" i="12" s="1"/>
  <c r="AG17" i="12" a="1"/>
  <c r="AG17" i="12" s="1"/>
  <c r="AH17" i="12" a="1"/>
  <c r="AH17" i="12" s="1"/>
  <c r="AI17" i="12" a="1"/>
  <c r="AI17" i="12" s="1"/>
  <c r="AJ17" i="12" a="1"/>
  <c r="AJ17" i="12" s="1"/>
  <c r="AK17" i="12" a="1"/>
  <c r="AK17" i="12"/>
  <c r="U18" i="12" a="1"/>
  <c r="U18" i="12" s="1"/>
  <c r="V18" i="12" a="1"/>
  <c r="V18" i="12" s="1"/>
  <c r="W18" i="12" a="1"/>
  <c r="W18" i="12" s="1"/>
  <c r="X18" i="12" a="1"/>
  <c r="X18" i="12" s="1"/>
  <c r="Y18" i="12" a="1"/>
  <c r="Y18" i="12"/>
  <c r="Z18" i="12" a="1"/>
  <c r="Z18" i="12" s="1"/>
  <c r="AA18" i="12" a="1"/>
  <c r="AA18" i="12" s="1"/>
  <c r="AB18" i="12" a="1"/>
  <c r="AB18" i="12"/>
  <c r="AC18" i="12" a="1"/>
  <c r="AC18" i="12" s="1"/>
  <c r="AD18" i="12" a="1"/>
  <c r="AD18" i="12" s="1"/>
  <c r="AE18" i="12" a="1"/>
  <c r="AE18" i="12" s="1"/>
  <c r="AF18" i="12" a="1"/>
  <c r="AF18" i="12" s="1"/>
  <c r="AG18" i="12" a="1"/>
  <c r="AG18" i="12" s="1"/>
  <c r="AH18" i="12" a="1"/>
  <c r="AH18" i="12" s="1"/>
  <c r="AI18" i="12" a="1"/>
  <c r="AI18" i="12" s="1"/>
  <c r="AJ18" i="12" a="1"/>
  <c r="AJ18" i="12" s="1"/>
  <c r="AK18" i="12" a="1"/>
  <c r="AK18" i="12" s="1"/>
  <c r="U19" i="12" a="1"/>
  <c r="U19" i="12" s="1"/>
  <c r="V19" i="12" a="1"/>
  <c r="V19" i="12" s="1"/>
  <c r="W19" i="12" a="1"/>
  <c r="W19" i="12"/>
  <c r="X19" i="12" a="1"/>
  <c r="X19" i="12" s="1"/>
  <c r="Y19" i="12" a="1"/>
  <c r="Y19" i="12" s="1"/>
  <c r="Z19" i="12" a="1"/>
  <c r="Z19" i="12" s="1"/>
  <c r="AA19" i="12" a="1"/>
  <c r="AA19" i="12" s="1"/>
  <c r="AB19" i="12" a="1"/>
  <c r="AB19" i="12"/>
  <c r="AC19" i="12" a="1"/>
  <c r="AC19" i="12" s="1"/>
  <c r="AD19" i="12" a="1"/>
  <c r="AD19" i="12" s="1"/>
  <c r="AE19" i="12" a="1"/>
  <c r="AE19" i="12" s="1"/>
  <c r="AF19" i="12" a="1"/>
  <c r="AF19" i="12"/>
  <c r="AG19" i="12" a="1"/>
  <c r="AG19" i="12" s="1"/>
  <c r="AH19" i="12" a="1"/>
  <c r="AH19" i="12" s="1"/>
  <c r="AI19" i="12" a="1"/>
  <c r="AI19" i="12"/>
  <c r="AJ19" i="12" a="1"/>
  <c r="AJ19" i="12" s="1"/>
  <c r="AK19" i="12" a="1"/>
  <c r="AK19" i="12" s="1"/>
  <c r="U20" i="12" a="1"/>
  <c r="U20" i="12" s="1"/>
  <c r="V20" i="12" a="1"/>
  <c r="V20" i="12" s="1"/>
  <c r="W20" i="12" a="1"/>
  <c r="W20" i="12"/>
  <c r="X20" i="12" a="1"/>
  <c r="X20" i="12" s="1"/>
  <c r="Y20" i="12" a="1"/>
  <c r="Y20" i="12" s="1"/>
  <c r="Z20" i="12" a="1"/>
  <c r="Z20" i="12"/>
  <c r="AA20" i="12" a="1"/>
  <c r="AA20" i="12" s="1"/>
  <c r="AB20" i="12" a="1"/>
  <c r="AB20" i="12" s="1"/>
  <c r="AC20" i="12" a="1"/>
  <c r="AC20" i="12" s="1"/>
  <c r="AD20" i="12" a="1"/>
  <c r="AD20" i="12" s="1"/>
  <c r="AE20" i="12" a="1"/>
  <c r="AE20" i="12" s="1"/>
  <c r="AF20" i="12" a="1"/>
  <c r="AF20" i="12" s="1"/>
  <c r="AG20" i="12" a="1"/>
  <c r="AG20" i="12" s="1"/>
  <c r="AH20" i="12" a="1"/>
  <c r="AH20" i="12"/>
  <c r="AI20" i="12" a="1"/>
  <c r="AI20" i="12" s="1"/>
  <c r="AJ20" i="12" a="1"/>
  <c r="AJ20" i="12" s="1"/>
  <c r="AK20" i="12" a="1"/>
  <c r="AK20" i="12" s="1"/>
  <c r="U21" i="12" a="1"/>
  <c r="U21" i="12"/>
  <c r="V21" i="12" a="1"/>
  <c r="V21" i="12" s="1"/>
  <c r="W21" i="12" a="1"/>
  <c r="W21" i="12" s="1"/>
  <c r="X21" i="12" a="1"/>
  <c r="X21" i="12" s="1"/>
  <c r="Y21" i="12" a="1"/>
  <c r="Y21" i="12" s="1"/>
  <c r="Z21" i="12" a="1"/>
  <c r="Z21" i="12"/>
  <c r="AA21" i="12" a="1"/>
  <c r="AA21" i="12" s="1"/>
  <c r="AB21" i="12" a="1"/>
  <c r="AB21" i="12" s="1"/>
  <c r="AC21" i="12" a="1"/>
  <c r="AC21" i="12" s="1"/>
  <c r="AD21" i="12" a="1"/>
  <c r="AD21" i="12"/>
  <c r="AE21" i="12" a="1"/>
  <c r="AE21" i="12" s="1"/>
  <c r="AF21" i="12" a="1"/>
  <c r="AF21" i="12" s="1"/>
  <c r="AG21" i="12" a="1"/>
  <c r="AG21" i="12"/>
  <c r="AH21" i="12" a="1"/>
  <c r="AH21" i="12" s="1"/>
  <c r="AI21" i="12" a="1"/>
  <c r="AI21" i="12" s="1"/>
  <c r="AJ21" i="12" a="1"/>
  <c r="AJ21" i="12" s="1"/>
  <c r="AK21" i="12" a="1"/>
  <c r="AK21" i="12" s="1"/>
  <c r="U22" i="12" a="1"/>
  <c r="U22" i="12"/>
  <c r="V22" i="12" a="1"/>
  <c r="V22" i="12" s="1"/>
  <c r="W22" i="12" a="1"/>
  <c r="W22" i="12" s="1"/>
  <c r="X22" i="12" a="1"/>
  <c r="X22" i="12"/>
  <c r="Y22" i="12" a="1"/>
  <c r="Y22" i="12" s="1"/>
  <c r="Z22" i="12" a="1"/>
  <c r="Z22" i="12" s="1"/>
  <c r="AA22" i="12" a="1"/>
  <c r="AA22" i="12" s="1"/>
  <c r="AB22" i="12" a="1"/>
  <c r="AB22" i="12" s="1"/>
  <c r="AC22" i="12" a="1"/>
  <c r="AC22" i="12"/>
  <c r="AD22" i="12" a="1"/>
  <c r="AD22" i="12" s="1"/>
  <c r="AE22" i="12" a="1"/>
  <c r="AE22" i="12" s="1"/>
  <c r="AF22" i="12" a="1"/>
  <c r="AF22" i="12"/>
  <c r="AG22" i="12" a="1"/>
  <c r="AG22" i="12"/>
  <c r="AH22" i="12" a="1"/>
  <c r="AH22" i="12" s="1"/>
  <c r="AI22" i="12" a="1"/>
  <c r="AI22" i="12"/>
  <c r="AJ22" i="12" a="1"/>
  <c r="AJ22" i="12" s="1"/>
  <c r="AK22" i="12" a="1"/>
  <c r="AK22" i="12" s="1"/>
  <c r="U23" i="12" a="1"/>
  <c r="U23" i="12" s="1"/>
  <c r="V23" i="12" a="1"/>
  <c r="V23" i="12"/>
  <c r="W23" i="12" a="1"/>
  <c r="W23" i="12" s="1"/>
  <c r="X23" i="12" a="1"/>
  <c r="X23" i="12" s="1"/>
  <c r="Y23" i="12" a="1"/>
  <c r="Y23" i="12"/>
  <c r="Z23" i="12" a="1"/>
  <c r="Z23" i="12"/>
  <c r="AA23" i="12" a="1"/>
  <c r="AA23" i="12"/>
  <c r="AB23" i="12" a="1"/>
  <c r="AB23" i="12" s="1"/>
  <c r="AC23" i="12" a="1"/>
  <c r="AC23" i="12"/>
  <c r="AD23" i="12" a="1"/>
  <c r="AD23" i="12" s="1"/>
  <c r="AE23" i="12" a="1"/>
  <c r="AE23" i="12"/>
  <c r="AF23" i="12" a="1"/>
  <c r="AF23" i="12" s="1"/>
  <c r="AG23" i="12" a="1"/>
  <c r="AG23" i="12" s="1"/>
  <c r="AH23" i="12" a="1"/>
  <c r="AH23" i="12"/>
  <c r="AI23" i="12" a="1"/>
  <c r="AI23" i="12"/>
  <c r="AJ23" i="12" a="1"/>
  <c r="AJ23" i="12" s="1"/>
  <c r="AK23" i="12" a="1"/>
  <c r="AK23" i="12" s="1"/>
  <c r="U24" i="12" a="1"/>
  <c r="U24" i="12"/>
  <c r="V24" i="12" a="1"/>
  <c r="V24" i="12" s="1"/>
  <c r="W24" i="12" a="1"/>
  <c r="W24" i="12" s="1"/>
  <c r="X24" i="12" a="1"/>
  <c r="X24" i="12"/>
  <c r="Y24" i="12" a="1"/>
  <c r="Y24" i="12" s="1"/>
  <c r="Z24" i="12" a="1"/>
  <c r="Z24" i="12"/>
  <c r="AA24" i="12" a="1"/>
  <c r="AA24" i="12" s="1"/>
  <c r="AB24" i="12" a="1"/>
  <c r="AB24" i="12"/>
  <c r="AC24" i="12" a="1"/>
  <c r="AC24" i="12" s="1"/>
  <c r="AD24" i="12" a="1"/>
  <c r="AD24" i="12"/>
  <c r="AE24" i="12" a="1"/>
  <c r="AE24" i="12" s="1"/>
  <c r="AF24" i="12" a="1"/>
  <c r="AF24" i="12"/>
  <c r="AG24" i="12" a="1"/>
  <c r="AG24" i="12"/>
  <c r="AH24" i="12" a="1"/>
  <c r="AH24" i="12" s="1"/>
  <c r="AI24" i="12" a="1"/>
  <c r="AI24" i="12" s="1"/>
  <c r="AJ24" i="12" a="1"/>
  <c r="AJ24" i="12" s="1"/>
  <c r="AK24" i="12" a="1"/>
  <c r="AK24" i="12"/>
  <c r="U25" i="12" a="1"/>
  <c r="U25" i="12" s="1"/>
  <c r="V25" i="12" a="1"/>
  <c r="V25" i="12" s="1"/>
  <c r="W25" i="12" a="1"/>
  <c r="W25" i="12"/>
  <c r="X25" i="12" a="1"/>
  <c r="X25" i="12"/>
  <c r="Y25" i="12" a="1"/>
  <c r="Y25" i="12" s="1"/>
  <c r="Z25" i="12" a="1"/>
  <c r="Z25" i="12" s="1"/>
  <c r="AA25" i="12" a="1"/>
  <c r="AA25" i="12"/>
  <c r="AB25" i="12" a="1"/>
  <c r="AB25" i="12" s="1"/>
  <c r="AC25" i="12" a="1"/>
  <c r="AC25" i="12"/>
  <c r="AD25" i="12" a="1"/>
  <c r="AD25" i="12" s="1"/>
  <c r="AE25" i="12" a="1"/>
  <c r="AE25" i="12" s="1"/>
  <c r="AF25" i="12" a="1"/>
  <c r="AF25" i="12"/>
  <c r="AG25" i="12" a="1"/>
  <c r="AG25" i="12"/>
  <c r="AH25" i="12" a="1"/>
  <c r="AH25" i="12" s="1"/>
  <c r="AI25" i="12" a="1"/>
  <c r="AI25" i="12" s="1"/>
  <c r="AJ25" i="12" a="1"/>
  <c r="AJ25" i="12"/>
  <c r="AK25" i="12" a="1"/>
  <c r="AK25" i="12" s="1"/>
  <c r="U26" i="12" a="1"/>
  <c r="U26" i="12" s="1"/>
  <c r="V26" i="12" a="1"/>
  <c r="V26" i="12"/>
  <c r="W26" i="12" a="1"/>
  <c r="W26" i="12" s="1"/>
  <c r="X26" i="12" a="1"/>
  <c r="X26" i="12"/>
  <c r="Y26" i="12" a="1"/>
  <c r="Y26" i="12" s="1"/>
  <c r="Z26" i="12" a="1"/>
  <c r="Z26" i="12"/>
  <c r="AA26" i="12" a="1"/>
  <c r="AA26" i="12" s="1"/>
  <c r="AB26" i="12" a="1"/>
  <c r="AB26" i="12"/>
  <c r="AC26" i="12" a="1"/>
  <c r="AC26" i="12" s="1"/>
  <c r="AD26" i="12" a="1"/>
  <c r="AD26" i="12"/>
  <c r="AE26" i="12" a="1"/>
  <c r="AE26" i="12" s="1"/>
  <c r="AF26" i="12" a="1"/>
  <c r="AF26" i="12" s="1"/>
  <c r="AG26" i="12" a="1"/>
  <c r="AG26" i="12" s="1"/>
  <c r="AH26" i="12" a="1"/>
  <c r="AH26" i="12" s="1"/>
  <c r="AI26" i="12" a="1"/>
  <c r="AI26" i="12"/>
  <c r="AJ26" i="12" a="1"/>
  <c r="AJ26" i="12" s="1"/>
  <c r="AK26" i="12" a="1"/>
  <c r="AK26" i="12" s="1"/>
  <c r="U27" i="12" a="1"/>
  <c r="U27" i="12"/>
  <c r="V27" i="12" a="1"/>
  <c r="V27" i="12"/>
  <c r="W27" i="12" a="1"/>
  <c r="W27" i="12" s="1"/>
  <c r="X27" i="12" a="1"/>
  <c r="X27" i="12" s="1"/>
  <c r="Y27" i="12" a="1"/>
  <c r="Y27" i="12"/>
  <c r="Z27" i="12" a="1"/>
  <c r="Z27" i="12" s="1"/>
  <c r="AA27" i="12" a="1"/>
  <c r="AA27" i="12"/>
  <c r="AB27" i="12" a="1"/>
  <c r="AB27" i="12" s="1"/>
  <c r="AC27" i="12" a="1"/>
  <c r="AC27" i="12" s="1"/>
  <c r="AD27" i="12" a="1"/>
  <c r="AD27" i="12"/>
  <c r="AE27" i="12" a="1"/>
  <c r="AE27" i="12"/>
  <c r="AF27" i="12" a="1"/>
  <c r="AF27" i="12" s="1"/>
  <c r="AG27" i="12" a="1"/>
  <c r="AG27" i="12"/>
  <c r="AH27" i="12" a="1"/>
  <c r="AH27" i="12"/>
  <c r="AI27" i="12" a="1"/>
  <c r="AI27" i="12" s="1"/>
  <c r="AJ27" i="12" a="1"/>
  <c r="AJ27" i="12" s="1"/>
  <c r="AK27" i="12" a="1"/>
  <c r="AK27" i="12" s="1"/>
  <c r="U28" i="12" a="1"/>
  <c r="U28" i="12" s="1"/>
  <c r="V28" i="12" a="1"/>
  <c r="V28" i="12"/>
  <c r="W28" i="12" a="1"/>
  <c r="W28" i="12" s="1"/>
  <c r="X28" i="12" a="1"/>
  <c r="X28" i="12"/>
  <c r="Y28" i="12" a="1"/>
  <c r="Y28" i="12" s="1"/>
  <c r="Z28" i="12" a="1"/>
  <c r="Z28" i="12"/>
  <c r="AA28" i="12" a="1"/>
  <c r="AA28" i="12" s="1"/>
  <c r="AB28" i="12" a="1"/>
  <c r="AB28" i="12"/>
  <c r="AC28" i="12" a="1"/>
  <c r="AC28" i="12"/>
  <c r="AD28" i="12" a="1"/>
  <c r="AD28" i="12" s="1"/>
  <c r="AE28" i="12" a="1"/>
  <c r="AE28" i="12" s="1"/>
  <c r="AF28" i="12" a="1"/>
  <c r="AF28" i="12" s="1"/>
  <c r="AG28" i="12" a="1"/>
  <c r="AG28" i="12"/>
  <c r="AH28" i="12" a="1"/>
  <c r="AH28" i="12" s="1"/>
  <c r="AI28" i="12" a="1"/>
  <c r="AI28" i="12" s="1"/>
  <c r="AJ28" i="12" a="1"/>
  <c r="AJ28" i="12"/>
  <c r="AK28" i="12" a="1"/>
  <c r="AK28" i="12"/>
  <c r="U29" i="12" a="1"/>
  <c r="U29" i="12" s="1"/>
  <c r="V29" i="12" a="1"/>
  <c r="V29" i="12" s="1"/>
  <c r="W29" i="12" a="1"/>
  <c r="W29" i="12"/>
  <c r="X29" i="12" a="1"/>
  <c r="X29" i="12" s="1"/>
  <c r="Y29" i="12" a="1"/>
  <c r="Y29" i="12"/>
  <c r="Z29" i="12" a="1"/>
  <c r="Z29" i="12" s="1"/>
  <c r="AA29" i="12" a="1"/>
  <c r="AA29" i="12" s="1"/>
  <c r="AB29" i="12" a="1"/>
  <c r="AB29" i="12"/>
  <c r="AC29" i="12" a="1"/>
  <c r="AC29" i="12"/>
  <c r="AD29" i="12" a="1"/>
  <c r="AD29" i="12" s="1"/>
  <c r="AE29" i="12" a="1"/>
  <c r="AE29" i="12"/>
  <c r="AF29" i="12" a="1"/>
  <c r="AF29" i="12"/>
  <c r="AG29" i="12" a="1"/>
  <c r="AG29" i="12" s="1"/>
  <c r="AH29" i="12" a="1"/>
  <c r="AH29" i="12" s="1"/>
  <c r="AI29" i="12" a="1"/>
  <c r="AI29" i="12"/>
  <c r="AJ29" i="12" a="1"/>
  <c r="AJ29" i="12" s="1"/>
  <c r="AK29" i="12" a="1"/>
  <c r="AK29" i="12"/>
  <c r="U30" i="12" a="1"/>
  <c r="U30" i="12" s="1"/>
  <c r="V30" i="12" a="1"/>
  <c r="V30" i="12"/>
  <c r="W30" i="12" a="1"/>
  <c r="W30" i="12" s="1"/>
  <c r="X30" i="12" a="1"/>
  <c r="X30" i="12"/>
  <c r="Y30" i="12" a="1"/>
  <c r="Y30" i="12" s="1"/>
  <c r="Z30" i="12" a="1"/>
  <c r="Z30" i="12"/>
  <c r="AA30" i="12" a="1"/>
  <c r="AA30" i="12"/>
  <c r="AB30" i="12" a="1"/>
  <c r="AB30" i="12" s="1"/>
  <c r="AC30" i="12" a="1"/>
  <c r="AC30" i="12" s="1"/>
  <c r="AD30" i="12" a="1"/>
  <c r="AD30" i="12" s="1"/>
  <c r="AE30" i="12" a="1"/>
  <c r="AE30" i="12"/>
  <c r="AF30" i="12" a="1"/>
  <c r="AF30" i="12" s="1"/>
  <c r="AG30" i="12" a="1"/>
  <c r="AG30" i="12" s="1"/>
  <c r="AH30" i="12" a="1"/>
  <c r="AH30" i="12"/>
  <c r="AI30" i="12" a="1"/>
  <c r="AI30" i="12"/>
  <c r="AJ30" i="12" a="1"/>
  <c r="AJ30" i="12"/>
  <c r="AK30" i="12" a="1"/>
  <c r="AK30" i="12" s="1"/>
  <c r="U31" i="12" a="1"/>
  <c r="U31" i="12"/>
  <c r="V31" i="12" a="1"/>
  <c r="V31" i="12" s="1"/>
  <c r="W31" i="12" a="1"/>
  <c r="W31" i="12"/>
  <c r="X31" i="12" a="1"/>
  <c r="X31" i="12" s="1"/>
  <c r="Y31" i="12" a="1"/>
  <c r="Y31" i="12" s="1"/>
  <c r="Z31" i="12" a="1"/>
  <c r="Z31" i="12"/>
  <c r="AA31" i="12" a="1"/>
  <c r="AA31" i="12"/>
  <c r="AB31" i="12" a="1"/>
  <c r="AB31" i="12" s="1"/>
  <c r="AC31" i="12" a="1"/>
  <c r="AC31" i="12"/>
  <c r="AD31" i="12" a="1"/>
  <c r="AD31" i="12"/>
  <c r="AE31" i="12" a="1"/>
  <c r="AE31" i="12" s="1"/>
  <c r="AF31" i="12" a="1"/>
  <c r="AF31" i="12" s="1"/>
  <c r="AG31" i="12" a="1"/>
  <c r="AG31" i="12" s="1"/>
  <c r="AH31" i="12" a="1"/>
  <c r="AH31" i="12" s="1"/>
  <c r="AI31" i="12" a="1"/>
  <c r="AI31" i="12"/>
  <c r="AJ31" i="12" a="1"/>
  <c r="AJ31" i="12" s="1"/>
  <c r="AK31" i="12" a="1"/>
  <c r="AK31" i="12" s="1"/>
  <c r="U32" i="12" a="1"/>
  <c r="U32" i="12" s="1"/>
  <c r="V32" i="12" a="1"/>
  <c r="V32" i="12"/>
  <c r="W32" i="12" a="1"/>
  <c r="W32" i="12" s="1"/>
  <c r="X32" i="12" a="1"/>
  <c r="X32" i="12"/>
  <c r="Y32" i="12" a="1"/>
  <c r="Y32" i="12" s="1"/>
  <c r="Z32" i="12" a="1"/>
  <c r="Z32" i="12" s="1"/>
  <c r="AA32" i="12" a="1"/>
  <c r="AA32" i="12" s="1"/>
  <c r="AB32" i="12" a="1"/>
  <c r="AB32" i="12"/>
  <c r="AC32" i="12" a="1"/>
  <c r="AC32" i="12" s="1"/>
  <c r="AD32" i="12" a="1"/>
  <c r="AD32" i="12" s="1"/>
  <c r="AE32" i="12" a="1"/>
  <c r="AE32" i="12" s="1"/>
  <c r="AF32" i="12" a="1"/>
  <c r="AF32" i="12"/>
  <c r="AG32" i="12" a="1"/>
  <c r="AG32" i="12"/>
  <c r="AH32" i="12" a="1"/>
  <c r="AH32" i="12" s="1"/>
  <c r="AI32" i="12" a="1"/>
  <c r="AI32" i="12" s="1"/>
  <c r="AJ32" i="12" a="1"/>
  <c r="AJ32" i="12"/>
  <c r="AK32" i="12" a="1"/>
  <c r="AK32" i="12"/>
  <c r="U33" i="12" a="1"/>
  <c r="U33" i="12"/>
  <c r="V33" i="12" a="1"/>
  <c r="V33" i="12" s="1"/>
  <c r="W33" i="12" a="1"/>
  <c r="W33" i="12" s="1"/>
  <c r="X33" i="12" a="1"/>
  <c r="X33" i="12" s="1"/>
  <c r="Y33" i="12" a="1"/>
  <c r="Y33" i="12"/>
  <c r="Z33" i="12" a="1"/>
  <c r="Z33" i="12"/>
  <c r="AA33" i="12" a="1"/>
  <c r="AA33" i="12" s="1"/>
  <c r="AB33" i="12" a="1"/>
  <c r="AB33" i="12" s="1"/>
  <c r="AC33" i="12" a="1"/>
  <c r="AC33" i="12"/>
  <c r="AD33" i="12" a="1"/>
  <c r="AD33" i="12"/>
  <c r="AE33" i="12" a="1"/>
  <c r="AE33" i="12" s="1"/>
  <c r="AF33" i="12" a="1"/>
  <c r="AF33" i="12"/>
  <c r="AG33" i="12" a="1"/>
  <c r="AG33" i="12" s="1"/>
  <c r="AH33" i="12" a="1"/>
  <c r="AH33" i="12"/>
  <c r="AI33" i="12" a="1"/>
  <c r="AI33" i="12" s="1"/>
  <c r="AJ33" i="12" a="1"/>
  <c r="AJ33" i="12"/>
  <c r="AK33" i="12" a="1"/>
  <c r="AK33" i="12" s="1"/>
  <c r="U34" i="12" a="1"/>
  <c r="U34" i="12"/>
  <c r="V34" i="12" a="1"/>
  <c r="V34" i="12" s="1"/>
  <c r="W34" i="12" a="1"/>
  <c r="W34" i="12" s="1"/>
  <c r="X34" i="12" a="1"/>
  <c r="X34" i="12"/>
  <c r="Y34" i="12" a="1"/>
  <c r="Y34" i="12" s="1"/>
  <c r="Z34" i="12" a="1"/>
  <c r="Z34" i="12" s="1"/>
  <c r="AA34" i="12" a="1"/>
  <c r="AA34" i="12"/>
  <c r="AB34" i="12" a="1"/>
  <c r="AB34" i="12" s="1"/>
  <c r="AC34" i="12" a="1"/>
  <c r="AC34" i="12" s="1"/>
  <c r="AD34" i="12" a="1"/>
  <c r="AD34" i="12" s="1"/>
  <c r="AE34" i="12" a="1"/>
  <c r="AE34" i="12" s="1"/>
  <c r="AF34" i="12" a="1"/>
  <c r="AF34" i="12" s="1"/>
  <c r="AG34" i="12" a="1"/>
  <c r="AG34" i="12"/>
  <c r="AH34" i="12" a="1"/>
  <c r="AH34" i="12" s="1"/>
  <c r="AI34" i="12" a="1"/>
  <c r="AI34" i="12"/>
  <c r="AJ34" i="12" a="1"/>
  <c r="AJ34" i="12"/>
  <c r="AK34" i="12" a="1"/>
  <c r="AK34" i="12"/>
  <c r="U35" i="12" a="1"/>
  <c r="U35" i="12" s="1"/>
  <c r="V35" i="12" a="1"/>
  <c r="V35" i="12" s="1"/>
  <c r="W35" i="12" a="1"/>
  <c r="W35" i="12" s="1"/>
  <c r="X35" i="12" a="1"/>
  <c r="X35" i="12" s="1"/>
  <c r="Y35" i="12" a="1"/>
  <c r="Y35" i="12" s="1"/>
  <c r="Z35" i="12" a="1"/>
  <c r="Z35" i="12" s="1"/>
  <c r="AA35" i="12" a="1"/>
  <c r="AA35" i="12"/>
  <c r="AB35" i="12" a="1"/>
  <c r="AB35" i="12"/>
  <c r="AC35" i="12" a="1"/>
  <c r="AC35" i="12" s="1"/>
  <c r="AD35" i="12" a="1"/>
  <c r="AD35" i="12"/>
  <c r="AE35" i="12" a="1"/>
  <c r="AE35" i="12" s="1"/>
  <c r="AF35" i="12" a="1"/>
  <c r="AF35" i="12" s="1"/>
  <c r="AG35" i="12" a="1"/>
  <c r="AG35" i="12" s="1"/>
  <c r="AH35" i="12" a="1"/>
  <c r="AH35" i="12" s="1"/>
  <c r="AI35" i="12" a="1"/>
  <c r="AI35" i="12" s="1"/>
  <c r="AJ35" i="12" a="1"/>
  <c r="AJ35" i="12"/>
  <c r="AK35" i="12" a="1"/>
  <c r="AK35" i="12" s="1"/>
  <c r="U36" i="12" a="1"/>
  <c r="U36" i="12"/>
  <c r="V36" i="12" a="1"/>
  <c r="V36" i="12"/>
  <c r="W36" i="12" a="1"/>
  <c r="W36" i="12" s="1"/>
  <c r="X36" i="12" a="1"/>
  <c r="X36" i="12" s="1"/>
  <c r="Y36" i="12" a="1"/>
  <c r="Y36" i="12"/>
  <c r="Z36" i="12" a="1"/>
  <c r="Z36" i="12" s="1"/>
  <c r="AA36" i="12" a="1"/>
  <c r="AA36" i="12" s="1"/>
  <c r="AB36" i="12" a="1"/>
  <c r="AB36" i="12" s="1"/>
  <c r="AC36" i="12" a="1"/>
  <c r="AC36" i="12"/>
  <c r="AD36" i="12" a="1"/>
  <c r="AD36" i="12"/>
  <c r="AE36" i="12" a="1"/>
  <c r="AE36" i="12"/>
  <c r="AF36" i="12" a="1"/>
  <c r="AF36" i="12" s="1"/>
  <c r="AG36" i="12" a="1"/>
  <c r="AG36" i="12"/>
  <c r="AH36" i="12" a="1"/>
  <c r="AH36" i="12"/>
  <c r="AI36" i="12" a="1"/>
  <c r="AI36" i="12" s="1"/>
  <c r="AJ36" i="12" a="1"/>
  <c r="AJ36" i="12" s="1"/>
  <c r="AK36" i="12" a="1"/>
  <c r="AK36" i="12" s="1"/>
  <c r="U37" i="12" a="1"/>
  <c r="U37" i="12"/>
  <c r="V37" i="12" a="1"/>
  <c r="V37" i="12"/>
  <c r="W37" i="12" a="1"/>
  <c r="W37" i="12" s="1"/>
  <c r="X37" i="12" a="1"/>
  <c r="X37" i="12" s="1"/>
  <c r="Y37" i="12" a="1"/>
  <c r="Y37" i="12"/>
  <c r="Z37" i="12" a="1"/>
  <c r="Z37" i="12"/>
  <c r="AA37" i="12" a="1"/>
  <c r="AA37" i="12" s="1"/>
  <c r="AB37" i="12" a="1"/>
  <c r="AB37" i="12"/>
  <c r="AC37" i="12" a="1"/>
  <c r="AC37" i="12" s="1"/>
  <c r="AD37" i="12" a="1"/>
  <c r="AD37" i="12"/>
  <c r="AE37" i="12" a="1"/>
  <c r="AE37" i="12" s="1"/>
  <c r="AF37" i="12" a="1"/>
  <c r="AF37" i="12" s="1"/>
  <c r="AG37" i="12" a="1"/>
  <c r="AG37" i="12" s="1"/>
  <c r="AH37" i="12" a="1"/>
  <c r="AH37" i="12"/>
  <c r="AI37" i="12" a="1"/>
  <c r="AI37" i="12" s="1"/>
  <c r="AJ37" i="12" a="1"/>
  <c r="AJ37" i="12"/>
  <c r="AK37" i="12" a="1"/>
  <c r="AK37" i="12" s="1"/>
  <c r="U38" i="12" a="1"/>
  <c r="U38" i="12" s="1"/>
  <c r="V38" i="12" a="1"/>
  <c r="V38" i="12" s="1"/>
  <c r="W38" i="12" a="1"/>
  <c r="W38" i="12"/>
  <c r="X38" i="12" a="1"/>
  <c r="X38" i="12" s="1"/>
  <c r="Y38" i="12" a="1"/>
  <c r="Y38" i="12" s="1"/>
  <c r="Z38" i="12" a="1"/>
  <c r="Z38" i="12" s="1"/>
  <c r="AA38" i="12" a="1"/>
  <c r="AA38" i="12"/>
  <c r="AB38" i="12" a="1"/>
  <c r="AB38" i="12"/>
  <c r="AC38" i="12" a="1"/>
  <c r="AC38" i="12" s="1"/>
  <c r="AD38" i="12" a="1"/>
  <c r="AD38" i="12" s="1"/>
  <c r="AE38" i="12" a="1"/>
  <c r="AE38" i="12"/>
  <c r="AF38" i="12" a="1"/>
  <c r="AF38" i="12"/>
  <c r="AG38" i="12" a="1"/>
  <c r="AG38" i="12" s="1"/>
  <c r="AH38" i="12" a="1"/>
  <c r="AH38" i="12" s="1"/>
  <c r="AI38" i="12" a="1"/>
  <c r="AI38" i="12" s="1"/>
  <c r="AJ38" i="12" a="1"/>
  <c r="AJ38" i="12"/>
  <c r="AK38" i="12" a="1"/>
  <c r="AK38" i="12"/>
  <c r="U39" i="12" a="1"/>
  <c r="U39" i="12" s="1"/>
  <c r="V39" i="12" a="1"/>
  <c r="V39" i="12" s="1"/>
  <c r="W39" i="12" a="1"/>
  <c r="W39" i="12"/>
  <c r="X39" i="12" a="1"/>
  <c r="X39" i="12"/>
  <c r="Y39" i="12" a="1"/>
  <c r="Y39" i="12" s="1"/>
  <c r="Z39" i="12" a="1"/>
  <c r="Z39" i="12" s="1"/>
  <c r="AA39" i="12" a="1"/>
  <c r="AA39" i="12" s="1"/>
  <c r="AB39" i="12" a="1"/>
  <c r="AB39" i="12"/>
  <c r="AC39" i="12" a="1"/>
  <c r="AC39" i="12" s="1"/>
  <c r="AD39" i="12" a="1"/>
  <c r="AD39" i="12" s="1"/>
  <c r="AE39" i="12" a="1"/>
  <c r="AE39" i="12" s="1"/>
  <c r="AF39" i="12" a="1"/>
  <c r="AF39" i="12"/>
  <c r="AG39" i="12" a="1"/>
  <c r="AG39" i="12" s="1"/>
  <c r="AH39" i="12" a="1"/>
  <c r="AH39" i="12"/>
  <c r="AI39" i="12" a="1"/>
  <c r="AI39" i="12" s="1"/>
  <c r="AJ39" i="12" a="1"/>
  <c r="AJ39" i="12" s="1"/>
  <c r="AK39" i="12" a="1"/>
  <c r="AK39" i="12" s="1"/>
  <c r="U40" i="12" a="1"/>
  <c r="U40" i="12"/>
  <c r="V40" i="12" a="1"/>
  <c r="V40" i="12"/>
  <c r="W40" i="12" a="1"/>
  <c r="W40" i="12" s="1"/>
  <c r="X40" i="12" a="1"/>
  <c r="X40" i="12" s="1"/>
  <c r="Y40" i="12" a="1"/>
  <c r="Y40" i="12"/>
  <c r="Z40" i="12" a="1"/>
  <c r="Z40" i="12" s="1"/>
  <c r="AA40" i="12" a="1"/>
  <c r="AA40" i="12" s="1"/>
  <c r="AB40" i="12" a="1"/>
  <c r="AB40" i="12" s="1"/>
  <c r="AC40" i="12" a="1"/>
  <c r="AC40" i="12"/>
  <c r="AD40" i="12" a="1"/>
  <c r="AD40" i="12"/>
  <c r="AE40" i="12" a="1"/>
  <c r="AE40" i="12"/>
  <c r="AF40" i="12" a="1"/>
  <c r="AF40" i="12" s="1"/>
  <c r="AG40" i="12" a="1"/>
  <c r="AG40" i="12" s="1"/>
  <c r="AH40" i="12" a="1"/>
  <c r="AH40" i="12"/>
  <c r="AI40" i="12" a="1"/>
  <c r="AI40" i="12" s="1"/>
  <c r="AJ40" i="12" a="1"/>
  <c r="AJ40" i="12" s="1"/>
  <c r="AK40" i="12" a="1"/>
  <c r="AK40" i="12" s="1"/>
  <c r="U41" i="12" a="1"/>
  <c r="U41" i="12"/>
  <c r="V41" i="12" a="1"/>
  <c r="V41" i="12"/>
  <c r="W41" i="12" a="1"/>
  <c r="W41" i="12" s="1"/>
  <c r="X41" i="12" a="1"/>
  <c r="X41" i="12" s="1"/>
  <c r="Y41" i="12" a="1"/>
  <c r="Y41" i="12" s="1"/>
  <c r="Z41" i="12" a="1"/>
  <c r="Z41" i="12"/>
  <c r="AA41" i="12" a="1"/>
  <c r="AA41" i="12" s="1"/>
  <c r="AB41" i="12" a="1"/>
  <c r="AB41" i="12"/>
  <c r="AC41" i="12" a="1"/>
  <c r="AC41" i="12" s="1"/>
  <c r="AD41" i="12" a="1"/>
  <c r="AD41" i="12"/>
  <c r="AE41" i="12" a="1"/>
  <c r="AE41" i="12" s="1"/>
  <c r="AF41" i="12" a="1"/>
  <c r="AF41" i="12" s="1"/>
  <c r="AG41" i="12" a="1"/>
  <c r="AG41" i="12" s="1"/>
  <c r="AH41" i="12" a="1"/>
  <c r="AH41" i="12" s="1"/>
  <c r="AI41" i="12" a="1"/>
  <c r="AI41" i="12" s="1"/>
  <c r="AJ41" i="12" a="1"/>
  <c r="AJ41" i="12"/>
  <c r="AK41" i="12" a="1"/>
  <c r="AK41" i="12" s="1"/>
  <c r="U42" i="12" a="1"/>
  <c r="U42" i="12" s="1"/>
  <c r="V42" i="12" a="1"/>
  <c r="V42" i="12" s="1"/>
  <c r="W42" i="12" a="1"/>
  <c r="W42" i="12"/>
  <c r="X42" i="12" a="1"/>
  <c r="X42" i="12"/>
  <c r="Y42" i="12" a="1"/>
  <c r="Y42" i="12" s="1"/>
  <c r="Z42" i="12" a="1"/>
  <c r="Z42" i="12" s="1"/>
  <c r="AA42" i="12" a="1"/>
  <c r="AA42" i="12"/>
  <c r="AB42" i="12" a="1"/>
  <c r="AB42" i="12"/>
  <c r="AC42" i="12" a="1"/>
  <c r="AC42" i="12"/>
  <c r="AD42" i="12" a="1"/>
  <c r="AD42" i="12" s="1"/>
  <c r="AE42" i="12" a="1"/>
  <c r="AE42" i="12"/>
  <c r="AF42" i="12" a="1"/>
  <c r="AF42" i="12"/>
  <c r="AG42" i="12" a="1"/>
  <c r="AG42" i="12"/>
  <c r="AH42" i="12" a="1"/>
  <c r="AH42" i="12" s="1"/>
  <c r="AI42" i="12" a="1"/>
  <c r="AI42" i="12" s="1"/>
  <c r="AJ42" i="12" a="1"/>
  <c r="AJ42" i="12"/>
  <c r="AK42" i="12" a="1"/>
  <c r="AK42" i="12" s="1"/>
  <c r="U43" i="12" a="1"/>
  <c r="U43" i="12" s="1"/>
  <c r="V43" i="12" a="1"/>
  <c r="V43" i="12"/>
  <c r="W43" i="12" a="1"/>
  <c r="W43" i="12"/>
  <c r="X43" i="12" a="1"/>
  <c r="X43" i="12"/>
  <c r="Y43" i="12" a="1"/>
  <c r="Y43" i="12" s="1"/>
  <c r="Z43" i="12" a="1"/>
  <c r="Z43" i="12" s="1"/>
  <c r="AA43" i="12" a="1"/>
  <c r="AA43" i="12" s="1"/>
  <c r="AB43" i="12" a="1"/>
  <c r="AB43" i="12"/>
  <c r="AC43" i="12" a="1"/>
  <c r="AC43" i="12" s="1"/>
  <c r="AD43" i="12" a="1"/>
  <c r="AD43" i="12" s="1"/>
  <c r="AE43" i="12" a="1"/>
  <c r="AE43" i="12" s="1"/>
  <c r="AF43" i="12" a="1"/>
  <c r="AF43" i="12"/>
  <c r="AG43" i="12" a="1"/>
  <c r="AG43" i="12" s="1"/>
  <c r="AH43" i="12" a="1"/>
  <c r="AH43" i="12"/>
  <c r="AI43" i="12" a="1"/>
  <c r="AI43" i="12" s="1"/>
  <c r="AJ43" i="12" a="1"/>
  <c r="AJ43" i="12" s="1"/>
  <c r="AK43" i="12" a="1"/>
  <c r="AK43" i="12" s="1"/>
  <c r="U44" i="12" a="1"/>
  <c r="U44" i="12"/>
  <c r="V44" i="12" a="1"/>
  <c r="V44" i="12"/>
  <c r="W44" i="12" a="1"/>
  <c r="W44" i="12" s="1"/>
  <c r="X44" i="12" a="1"/>
  <c r="X44" i="12" s="1"/>
  <c r="Y44" i="12" a="1"/>
  <c r="Y44" i="12"/>
  <c r="Z44" i="12" a="1"/>
  <c r="Z44" i="12" s="1"/>
  <c r="AA44" i="12" a="1"/>
  <c r="AA44" i="12" s="1"/>
  <c r="AB44" i="12" a="1"/>
  <c r="AB44" i="12" s="1"/>
  <c r="AC44" i="12" a="1"/>
  <c r="AC44" i="12"/>
  <c r="AD44" i="12" a="1"/>
  <c r="AD44" i="12"/>
  <c r="AE44" i="12" a="1"/>
  <c r="AE44" i="12"/>
  <c r="AF44" i="12" a="1"/>
  <c r="AF44" i="12" s="1"/>
  <c r="AG44" i="12" a="1"/>
  <c r="AG44" i="12" s="1"/>
  <c r="AH44" i="12" a="1"/>
  <c r="AH44" i="12"/>
  <c r="AI44" i="12" a="1"/>
  <c r="AI44" i="12"/>
  <c r="AJ44" i="12" a="1"/>
  <c r="AJ44" i="12" s="1"/>
  <c r="AK44" i="12" a="1"/>
  <c r="AK44" i="12" s="1"/>
  <c r="U45" i="12" a="1"/>
  <c r="U45" i="12"/>
  <c r="V45" i="12" a="1"/>
  <c r="V45" i="12" s="1"/>
  <c r="W45" i="12" a="1"/>
  <c r="W45" i="12" s="1"/>
  <c r="X45" i="12" a="1"/>
  <c r="X45" i="12"/>
  <c r="Y45" i="12" a="1"/>
  <c r="Y45" i="12" s="1"/>
  <c r="Z45" i="12" a="1"/>
  <c r="Z45" i="12"/>
  <c r="AA45" i="12" a="1"/>
  <c r="AA45" i="12" s="1"/>
  <c r="AB45" i="12" a="1"/>
  <c r="AB45" i="12" s="1"/>
  <c r="AC45" i="12" a="1"/>
  <c r="AC45" i="12"/>
  <c r="AD45" i="12" a="1"/>
  <c r="AD45" i="12"/>
  <c r="AE45" i="12" a="1"/>
  <c r="AE45" i="12" s="1"/>
  <c r="AF45" i="12" a="1"/>
  <c r="AF45" i="12" s="1"/>
  <c r="AG45" i="12" a="1"/>
  <c r="AG45" i="12" s="1"/>
  <c r="AH45" i="12" a="1"/>
  <c r="AH45" i="12" s="1"/>
  <c r="AI45" i="12" a="1"/>
  <c r="AI45" i="12" s="1"/>
  <c r="AJ45" i="12" a="1"/>
  <c r="AJ45" i="12"/>
  <c r="AK45" i="12" a="1"/>
  <c r="AK45" i="12" s="1"/>
  <c r="U46" i="12" a="1"/>
  <c r="U46" i="12" s="1"/>
  <c r="V46" i="12" a="1"/>
  <c r="V46" i="12" s="1"/>
  <c r="W46" i="12" a="1"/>
  <c r="W46" i="12" s="1"/>
  <c r="X46" i="12" a="1"/>
  <c r="X46" i="12"/>
  <c r="Y46" i="12" a="1"/>
  <c r="Y46" i="12"/>
  <c r="Z46" i="12" a="1"/>
  <c r="Z46" i="12" s="1"/>
  <c r="AA46" i="12" a="1"/>
  <c r="AA46" i="12"/>
  <c r="AB46" i="12" a="1"/>
  <c r="AB46" i="12"/>
  <c r="AC46" i="12" a="1"/>
  <c r="AC46" i="12" s="1"/>
  <c r="AD46" i="12" a="1"/>
  <c r="AD46" i="12" s="1"/>
  <c r="AE46" i="12" a="1"/>
  <c r="AE46" i="12" s="1"/>
  <c r="AF46" i="12" a="1"/>
  <c r="AF46" i="12"/>
  <c r="AG46" i="12" a="1"/>
  <c r="AG46" i="12"/>
  <c r="AH46" i="12" a="1"/>
  <c r="AH46" i="12" s="1"/>
  <c r="AI46" i="12" a="1"/>
  <c r="AI46" i="12" s="1"/>
  <c r="AJ46" i="12" a="1"/>
  <c r="AJ46" i="12"/>
  <c r="AK46" i="12" a="1"/>
  <c r="AK46" i="12" s="1"/>
  <c r="U47" i="12" a="1"/>
  <c r="U47" i="12" s="1"/>
  <c r="V47" i="12" a="1"/>
  <c r="V47" i="12" s="1"/>
  <c r="W47" i="12" a="1"/>
  <c r="W47" i="12" s="1"/>
  <c r="X47" i="12" a="1"/>
  <c r="X47" i="12"/>
  <c r="Y47" i="12" a="1"/>
  <c r="Y47" i="12" s="1"/>
  <c r="Z47" i="12" a="1"/>
  <c r="Z47" i="12"/>
  <c r="AA47" i="12" a="1"/>
  <c r="AA47" i="12" s="1"/>
  <c r="AB47" i="12" a="1"/>
  <c r="AB47" i="12"/>
  <c r="AC47" i="12" a="1"/>
  <c r="AC47" i="12" s="1"/>
  <c r="AD47" i="12" a="1"/>
  <c r="AD47" i="12" s="1"/>
  <c r="AE47" i="12" a="1"/>
  <c r="AE47" i="12"/>
  <c r="AF47" i="12" a="1"/>
  <c r="AF47" i="12" s="1"/>
  <c r="AG47" i="12" a="1"/>
  <c r="AG47" i="12" s="1"/>
  <c r="AH47" i="12" a="1"/>
  <c r="AH47" i="12"/>
  <c r="AI47" i="12" a="1"/>
  <c r="AI47" i="12" s="1"/>
  <c r="AJ47" i="12" a="1"/>
  <c r="AJ47" i="12"/>
  <c r="AK47" i="12" a="1"/>
  <c r="AK47" i="12" s="1"/>
  <c r="U48" i="12" a="1"/>
  <c r="U48" i="12" s="1"/>
  <c r="V48" i="12" a="1"/>
  <c r="V48" i="12"/>
  <c r="W48" i="12" a="1"/>
  <c r="W48" i="12"/>
  <c r="X48" i="12" a="1"/>
  <c r="X48" i="12" s="1"/>
  <c r="Y48" i="12" a="1"/>
  <c r="Y48" i="12" s="1"/>
  <c r="Z48" i="12" a="1"/>
  <c r="Z48" i="12" s="1"/>
  <c r="AA48" i="12" a="1"/>
  <c r="AA48" i="12" s="1"/>
  <c r="AB48" i="12" a="1"/>
  <c r="AB48" i="12" s="1"/>
  <c r="AC48" i="12" a="1"/>
  <c r="AC48" i="12" s="1"/>
  <c r="AD48" i="12" a="1"/>
  <c r="AD48" i="12"/>
  <c r="AE48" i="12" a="1"/>
  <c r="AE48" i="12"/>
  <c r="AF48" i="12" a="1"/>
  <c r="AF48" i="12" s="1"/>
  <c r="AG48" i="12" a="1"/>
  <c r="AG48" i="12"/>
  <c r="AH48" i="12" a="1"/>
  <c r="AH48" i="12" s="1"/>
  <c r="AI48" i="12" a="1"/>
  <c r="AI48" i="12" s="1"/>
  <c r="AJ48" i="12" a="1"/>
  <c r="AJ48" i="12" s="1"/>
  <c r="AK48" i="12" a="1"/>
  <c r="AK48" i="12"/>
  <c r="U49" i="12" a="1"/>
  <c r="U49" i="12" s="1"/>
  <c r="V49" i="12" a="1"/>
  <c r="V49" i="12"/>
  <c r="W49" i="12" a="1"/>
  <c r="W49" i="12" s="1"/>
  <c r="X49" i="12" a="1"/>
  <c r="X49" i="12" s="1"/>
  <c r="Y49" i="12" a="1"/>
  <c r="Y49" i="12"/>
  <c r="Z49" i="12" a="1"/>
  <c r="Z49" i="12" s="1"/>
  <c r="AA49" i="12" a="1"/>
  <c r="AA49" i="12" s="1"/>
  <c r="AB49" i="12" a="1"/>
  <c r="AB49" i="12"/>
  <c r="AC49" i="12" a="1"/>
  <c r="AC49" i="12"/>
  <c r="AD49" i="12" a="1"/>
  <c r="AD49" i="12" s="1"/>
  <c r="AE49" i="12" a="1"/>
  <c r="AE49" i="12" s="1"/>
  <c r="AF49" i="12" a="1"/>
  <c r="AF49" i="12" s="1"/>
  <c r="AG49" i="12" a="1"/>
  <c r="AG49" i="12" s="1"/>
  <c r="AH49" i="12" a="1"/>
  <c r="AH49" i="12"/>
  <c r="AI49" i="12" a="1"/>
  <c r="AI49" i="12" s="1"/>
  <c r="AJ49" i="12" a="1"/>
  <c r="AJ49" i="12"/>
  <c r="AK49" i="12" a="1"/>
  <c r="AK49" i="12"/>
  <c r="U50" i="12" a="1"/>
  <c r="U50" i="12"/>
  <c r="V50" i="12" a="1"/>
  <c r="V50" i="12" s="1"/>
  <c r="W50" i="12" a="1"/>
  <c r="W50" i="12" s="1"/>
  <c r="X50" i="12" a="1"/>
  <c r="X50" i="12" s="1"/>
  <c r="Y50" i="12" a="1"/>
  <c r="Y50" i="12" s="1"/>
  <c r="Z50" i="12" a="1"/>
  <c r="Z50" i="12" s="1"/>
  <c r="AA50" i="12" a="1"/>
  <c r="AA50" i="12" s="1"/>
  <c r="AB50" i="12" a="1"/>
  <c r="AB50" i="12"/>
  <c r="AC50" i="12" a="1"/>
  <c r="AC50" i="12"/>
  <c r="AD50" i="12" a="1"/>
  <c r="AD50" i="12" s="1"/>
  <c r="AE50" i="12" a="1"/>
  <c r="AE50" i="12"/>
  <c r="AF50" i="12" a="1"/>
  <c r="AF50" i="12" s="1"/>
  <c r="AG50" i="12" a="1"/>
  <c r="AG50" i="12" s="1"/>
  <c r="AH50" i="12" a="1"/>
  <c r="AH50" i="12" s="1"/>
  <c r="AI50" i="12" a="1"/>
  <c r="AI50" i="12"/>
  <c r="AJ50" i="12" a="1"/>
  <c r="AJ50" i="12" s="1"/>
  <c r="AK50" i="12" a="1"/>
  <c r="AK50" i="12"/>
  <c r="U51" i="12" a="1"/>
  <c r="U51" i="12" s="1"/>
  <c r="V51" i="12" a="1"/>
  <c r="V51" i="12" s="1"/>
  <c r="W51" i="12" a="1"/>
  <c r="W51" i="12"/>
  <c r="X51" i="12" a="1"/>
  <c r="X51" i="12" s="1"/>
  <c r="Y51" i="12" a="1"/>
  <c r="Y51" i="12" s="1"/>
  <c r="Z51" i="12" a="1"/>
  <c r="Z51" i="12"/>
  <c r="AA51" i="12" a="1"/>
  <c r="AA51" i="12"/>
  <c r="AB51" i="12" a="1"/>
  <c r="AB51" i="12" s="1"/>
  <c r="AC51" i="12" a="1"/>
  <c r="AC51" i="12" s="1"/>
  <c r="AD51" i="12" a="1"/>
  <c r="AD51" i="12" s="1"/>
  <c r="AE51" i="12" a="1"/>
  <c r="AE51" i="12" s="1"/>
  <c r="AF51" i="12" a="1"/>
  <c r="AF51" i="12"/>
  <c r="AG51" i="12" a="1"/>
  <c r="AG51" i="12" s="1"/>
  <c r="AH51" i="12" a="1"/>
  <c r="AH51" i="12"/>
  <c r="AI51" i="12" a="1"/>
  <c r="AI51" i="12"/>
  <c r="AJ51" i="12" a="1"/>
  <c r="AJ51" i="12"/>
  <c r="AK51" i="12" a="1"/>
  <c r="AK51" i="12" s="1"/>
  <c r="U52" i="12" a="1"/>
  <c r="U52" i="12" s="1"/>
  <c r="V52" i="12" a="1"/>
  <c r="V52" i="12" s="1"/>
  <c r="W52" i="12" a="1"/>
  <c r="W52" i="12" s="1"/>
  <c r="X52" i="12" a="1"/>
  <c r="X52" i="12" s="1"/>
  <c r="Y52" i="12" a="1"/>
  <c r="Y52" i="12" s="1"/>
  <c r="Z52" i="12" a="1"/>
  <c r="Z52" i="12"/>
  <c r="AA52" i="12" a="1"/>
  <c r="AA52" i="12"/>
  <c r="AB52" i="12" a="1"/>
  <c r="AB52" i="12" s="1"/>
  <c r="AC52" i="12" a="1"/>
  <c r="AC52" i="12"/>
  <c r="AD52" i="12" a="1"/>
  <c r="AD52" i="12" s="1"/>
  <c r="AE52" i="12" a="1"/>
  <c r="AE52" i="12" s="1"/>
  <c r="AF52" i="12" a="1"/>
  <c r="AF52" i="12" s="1"/>
  <c r="AG52" i="12" a="1"/>
  <c r="AG52" i="12"/>
  <c r="AH52" i="12" a="1"/>
  <c r="AH52" i="12" s="1"/>
  <c r="AI52" i="12" a="1"/>
  <c r="AI52" i="12"/>
  <c r="AJ52" i="12" a="1"/>
  <c r="AJ52" i="12" s="1"/>
  <c r="AK52" i="12" a="1"/>
  <c r="AK52" i="12" s="1"/>
  <c r="U53" i="12" a="1"/>
  <c r="U53" i="12" s="1"/>
  <c r="V53" i="12" a="1"/>
  <c r="V53" i="12" s="1"/>
  <c r="W53" i="12" a="1"/>
  <c r="W53" i="12" s="1"/>
  <c r="X53" i="12" a="1"/>
  <c r="X53" i="12"/>
  <c r="Y53" i="12" a="1"/>
  <c r="Y53" i="12"/>
  <c r="Z53" i="12" a="1"/>
  <c r="Z53" i="12" s="1"/>
  <c r="AA53" i="12" a="1"/>
  <c r="AA53" i="12" s="1"/>
  <c r="AB53" i="12" a="1"/>
  <c r="AB53" i="12" s="1"/>
  <c r="AC53" i="12" a="1"/>
  <c r="AC53" i="12" s="1"/>
  <c r="AD53" i="12" a="1"/>
  <c r="AD53" i="12"/>
  <c r="AE53" i="12" a="1"/>
  <c r="AE53" i="12" s="1"/>
  <c r="AF53" i="12" a="1"/>
  <c r="AF53" i="12"/>
  <c r="AG53" i="12" a="1"/>
  <c r="AG53" i="12"/>
  <c r="AH53" i="12" a="1"/>
  <c r="AH53" i="12"/>
  <c r="AI53" i="12" a="1"/>
  <c r="AI53" i="12" s="1"/>
  <c r="AJ53" i="12" a="1"/>
  <c r="AJ53" i="12" s="1"/>
  <c r="AK53" i="12" a="1"/>
  <c r="AK53" i="12" s="1"/>
  <c r="U54" i="12" a="1"/>
  <c r="U54" i="12" s="1"/>
  <c r="V54" i="12" a="1"/>
  <c r="V54" i="12" s="1"/>
  <c r="W54" i="12" a="1"/>
  <c r="W54" i="12" s="1"/>
  <c r="X54" i="12" a="1"/>
  <c r="X54" i="12"/>
  <c r="Y54" i="12" a="1"/>
  <c r="Y54" i="12"/>
  <c r="Z54" i="12" a="1"/>
  <c r="Z54" i="12" s="1"/>
  <c r="AA54" i="12" a="1"/>
  <c r="AA54" i="12"/>
  <c r="AB54" i="12" a="1"/>
  <c r="AB54" i="12" s="1"/>
  <c r="AC54" i="12" a="1"/>
  <c r="AC54" i="12" s="1"/>
  <c r="AD54" i="12" a="1"/>
  <c r="AD54" i="12" s="1"/>
  <c r="AE54" i="12" a="1"/>
  <c r="AE54" i="12"/>
  <c r="AF54" i="12" a="1"/>
  <c r="AF54" i="12" s="1"/>
  <c r="AG54" i="12" a="1"/>
  <c r="AG54" i="12"/>
  <c r="AH54" i="12" a="1"/>
  <c r="AH54" i="12" s="1"/>
  <c r="AI54" i="12" a="1"/>
  <c r="AI54" i="12" s="1"/>
  <c r="AJ54" i="12" a="1"/>
  <c r="AJ54" i="12"/>
  <c r="AK54" i="12" a="1"/>
  <c r="AK54" i="12" s="1"/>
  <c r="U55" i="12" a="1"/>
  <c r="U55" i="12" s="1"/>
  <c r="V55" i="12" a="1"/>
  <c r="V55" i="12"/>
  <c r="W55" i="12" a="1"/>
  <c r="W55" i="12"/>
  <c r="X55" i="12" a="1"/>
  <c r="X55" i="12" s="1"/>
  <c r="Y55" i="12" a="1"/>
  <c r="Y55" i="12" s="1"/>
  <c r="Z55" i="12" a="1"/>
  <c r="Z55" i="12" s="1"/>
  <c r="AA55" i="12" a="1"/>
  <c r="AA55" i="12" s="1"/>
  <c r="AB55" i="12" a="1"/>
  <c r="AB55" i="12"/>
  <c r="AC55" i="12" a="1"/>
  <c r="AC55" i="12" s="1"/>
  <c r="AD55" i="12" a="1"/>
  <c r="AD55" i="12"/>
  <c r="AE55" i="12" a="1"/>
  <c r="AE55" i="12"/>
  <c r="AF55" i="12" a="1"/>
  <c r="AF55" i="12"/>
  <c r="AG55" i="12" a="1"/>
  <c r="AG55" i="12" s="1"/>
  <c r="AH55" i="12" a="1"/>
  <c r="AH55" i="12" s="1"/>
  <c r="AI55" i="12" a="1"/>
  <c r="AI55" i="12" s="1"/>
  <c r="AJ55" i="12" a="1"/>
  <c r="AJ55" i="12" s="1"/>
  <c r="AK55" i="12" a="1"/>
  <c r="AK55" i="12" s="1"/>
  <c r="U56" i="12" a="1"/>
  <c r="U56" i="12" s="1"/>
  <c r="V56" i="12" a="1"/>
  <c r="V56" i="12"/>
  <c r="W56" i="12" a="1"/>
  <c r="W56" i="12"/>
  <c r="X56" i="12" a="1"/>
  <c r="X56" i="12" s="1"/>
  <c r="Y56" i="12" a="1"/>
  <c r="Y56" i="12"/>
  <c r="Z56" i="12" a="1"/>
  <c r="Z56" i="12" s="1"/>
  <c r="AA56" i="12" a="1"/>
  <c r="AA56" i="12" s="1"/>
  <c r="AB56" i="12" a="1"/>
  <c r="AB56" i="12" s="1"/>
  <c r="AC56" i="12" a="1"/>
  <c r="AC56" i="12"/>
  <c r="AD56" i="12" a="1"/>
  <c r="AD56" i="12" s="1"/>
  <c r="AE56" i="12" a="1"/>
  <c r="AE56" i="12"/>
  <c r="AF56" i="12" a="1"/>
  <c r="AF56" i="12" s="1"/>
  <c r="AG56" i="12" a="1"/>
  <c r="AG56" i="12" s="1"/>
  <c r="AH56" i="12" a="1"/>
  <c r="AH56" i="12"/>
  <c r="AI56" i="12" a="1"/>
  <c r="AI56" i="12" s="1"/>
  <c r="AJ56" i="12" a="1"/>
  <c r="AJ56" i="12" s="1"/>
  <c r="AK56" i="12" a="1"/>
  <c r="AK56" i="12"/>
  <c r="U57" i="12" a="1"/>
  <c r="U57" i="12"/>
  <c r="V57" i="12" a="1"/>
  <c r="V57" i="12" s="1"/>
  <c r="W57" i="12" a="1"/>
  <c r="W57" i="12" s="1"/>
  <c r="X57" i="12" a="1"/>
  <c r="X57" i="12" s="1"/>
  <c r="Y57" i="12" a="1"/>
  <c r="Y57" i="12" s="1"/>
  <c r="Z57" i="12" a="1"/>
  <c r="Z57" i="12"/>
  <c r="AA57" i="12" a="1"/>
  <c r="AA57" i="12" s="1"/>
  <c r="AB57" i="12" a="1"/>
  <c r="AB57" i="12"/>
  <c r="AC57" i="12" a="1"/>
  <c r="AC57" i="12"/>
  <c r="AD57" i="12" a="1"/>
  <c r="AD57" i="12"/>
  <c r="AE57" i="12" a="1"/>
  <c r="AE57" i="12" s="1"/>
  <c r="AF57" i="12" a="1"/>
  <c r="AF57" i="12" s="1"/>
  <c r="AG57" i="12" a="1"/>
  <c r="AG57" i="12" s="1"/>
  <c r="AH57" i="12" a="1"/>
  <c r="AH57" i="12" s="1"/>
  <c r="AI57" i="12" a="1"/>
  <c r="AI57" i="12" s="1"/>
  <c r="AJ57" i="12" a="1"/>
  <c r="AJ57" i="12" s="1"/>
  <c r="AK57" i="12" a="1"/>
  <c r="AK57" i="12"/>
  <c r="U58" i="12" a="1"/>
  <c r="U58" i="12"/>
  <c r="V58" i="12" a="1"/>
  <c r="V58" i="12" s="1"/>
  <c r="W58" i="12" a="1"/>
  <c r="W58" i="12"/>
  <c r="X58" i="12" a="1"/>
  <c r="X58" i="12" s="1"/>
  <c r="Y58" i="12" a="1"/>
  <c r="Y58" i="12" s="1"/>
  <c r="Z58" i="12" a="1"/>
  <c r="Z58" i="12" s="1"/>
  <c r="AA58" i="12" a="1"/>
  <c r="AA58" i="12"/>
  <c r="AB58" i="12" a="1"/>
  <c r="AB58" i="12"/>
  <c r="AC58" i="12" a="1"/>
  <c r="AC58" i="12"/>
  <c r="AD58" i="12" a="1"/>
  <c r="AD58" i="12" s="1"/>
  <c r="AE58" i="12" a="1"/>
  <c r="AE58" i="12" s="1"/>
  <c r="AF58" i="12" a="1"/>
  <c r="AF58" i="12"/>
  <c r="AG58" i="12" a="1"/>
  <c r="AG58" i="12" s="1"/>
  <c r="AH58" i="12" a="1"/>
  <c r="AH58" i="12" s="1"/>
  <c r="AI58" i="12" a="1"/>
  <c r="AI58" i="12"/>
  <c r="AJ58" i="12" a="1"/>
  <c r="AJ58" i="12"/>
  <c r="AK58" i="12" a="1"/>
  <c r="AK58" i="12" s="1"/>
  <c r="U59" i="12" a="1"/>
  <c r="U59" i="12" s="1"/>
  <c r="V59" i="12" a="1"/>
  <c r="V59" i="12" s="1"/>
  <c r="W59" i="12" a="1"/>
  <c r="W59" i="12" s="1"/>
  <c r="X59" i="12" a="1"/>
  <c r="X59" i="12"/>
  <c r="Y59" i="12" a="1"/>
  <c r="Y59" i="12" s="1"/>
  <c r="Z59" i="12" a="1"/>
  <c r="Z59" i="12"/>
  <c r="AA59" i="12" a="1"/>
  <c r="AA59" i="12"/>
  <c r="AB59" i="12" a="1"/>
  <c r="AB59" i="12"/>
  <c r="AC59" i="12" a="1"/>
  <c r="AC59" i="12" s="1"/>
  <c r="AD59" i="12" a="1"/>
  <c r="AD59" i="12" s="1"/>
  <c r="AE59" i="12" a="1"/>
  <c r="AE59" i="12" s="1"/>
  <c r="AF59" i="12" a="1"/>
  <c r="AF59" i="12" s="1"/>
  <c r="AG59" i="12" a="1"/>
  <c r="AG59" i="12" s="1"/>
  <c r="AH59" i="12" a="1"/>
  <c r="AH59" i="12" s="1"/>
  <c r="AI59" i="12" a="1"/>
  <c r="AI59" i="12"/>
  <c r="AJ59" i="12" a="1"/>
  <c r="AJ59" i="12"/>
  <c r="AK59" i="12" a="1"/>
  <c r="AK59" i="12" s="1"/>
  <c r="U60" i="12" a="1"/>
  <c r="U60" i="12"/>
  <c r="V60" i="12" a="1"/>
  <c r="V60" i="12" s="1"/>
  <c r="W60" i="12" a="1"/>
  <c r="W60" i="12" s="1"/>
  <c r="X60" i="12" a="1"/>
  <c r="X60" i="12" s="1"/>
  <c r="Y60" i="12" a="1"/>
  <c r="Y60" i="12"/>
  <c r="Z60" i="12" a="1"/>
  <c r="Z60" i="12" s="1"/>
  <c r="AA60" i="12" a="1"/>
  <c r="AA60" i="12"/>
  <c r="AB60" i="12" a="1"/>
  <c r="AB60" i="12" s="1"/>
  <c r="AC60" i="12" a="1"/>
  <c r="AC60" i="12" s="1"/>
  <c r="AD60" i="12" a="1"/>
  <c r="AD60" i="12"/>
  <c r="AE60" i="12" a="1"/>
  <c r="AE60" i="12" s="1"/>
  <c r="AF60" i="12" a="1"/>
  <c r="AF60" i="12" s="1"/>
  <c r="AG60" i="12" a="1"/>
  <c r="AG60" i="12"/>
  <c r="AH60" i="12" a="1"/>
  <c r="AH60" i="12"/>
  <c r="AI60" i="12" a="1"/>
  <c r="AI60" i="12" s="1"/>
  <c r="AJ60" i="12" a="1"/>
  <c r="AJ60" i="12" s="1"/>
  <c r="AK60" i="12" a="1"/>
  <c r="AK60" i="12" s="1"/>
  <c r="U61" i="12" a="1"/>
  <c r="U61" i="12" s="1"/>
  <c r="V61" i="12" a="1"/>
  <c r="V61" i="12"/>
  <c r="W61" i="12" a="1"/>
  <c r="W61" i="12" s="1"/>
  <c r="X61" i="12" a="1"/>
  <c r="X61" i="12"/>
  <c r="Y61" i="12" a="1"/>
  <c r="Y61" i="12"/>
  <c r="Z61" i="12" a="1"/>
  <c r="Z61" i="12"/>
  <c r="AA61" i="12" a="1"/>
  <c r="AA61" i="12" s="1"/>
  <c r="AB61" i="12" a="1"/>
  <c r="AB61" i="12" s="1"/>
  <c r="AC61" i="12" a="1"/>
  <c r="AC61" i="12" s="1"/>
  <c r="AD61" i="12" a="1"/>
  <c r="AD61" i="12" s="1"/>
  <c r="AE61" i="12" a="1"/>
  <c r="AE61" i="12" s="1"/>
  <c r="AF61" i="12" a="1"/>
  <c r="AF61" i="12" s="1"/>
  <c r="AG61" i="12" a="1"/>
  <c r="AG61" i="12"/>
  <c r="AH61" i="12" a="1"/>
  <c r="AH61" i="12"/>
  <c r="AI61" i="12" a="1"/>
  <c r="AI61" i="12" s="1"/>
  <c r="AJ61" i="12" a="1"/>
  <c r="AJ61" i="12"/>
  <c r="AK61" i="12" a="1"/>
  <c r="AK61" i="12" s="1"/>
  <c r="U62" i="12" a="1"/>
  <c r="U62" i="12" s="1"/>
  <c r="V62" i="12" a="1"/>
  <c r="V62" i="12" s="1"/>
  <c r="W62" i="12" a="1"/>
  <c r="W62" i="12"/>
  <c r="X62" i="12" a="1"/>
  <c r="X62" i="12" s="1"/>
  <c r="Y62" i="12" a="1"/>
  <c r="Y62" i="12"/>
  <c r="Z62" i="12" a="1"/>
  <c r="Z62" i="12" s="1"/>
  <c r="AA62" i="12" a="1"/>
  <c r="AA62" i="12" s="1"/>
  <c r="AB62" i="12" a="1"/>
  <c r="AB62" i="12"/>
  <c r="AC62" i="12" a="1"/>
  <c r="AC62" i="12" s="1"/>
  <c r="AD62" i="12" a="1"/>
  <c r="AD62" i="12" s="1"/>
  <c r="AE62" i="12" a="1"/>
  <c r="AE62" i="12"/>
  <c r="AF62" i="12" a="1"/>
  <c r="AF62" i="12"/>
  <c r="AG62" i="12" a="1"/>
  <c r="AG62" i="12" s="1"/>
  <c r="AH62" i="12" a="1"/>
  <c r="AH62" i="12" s="1"/>
  <c r="AI62" i="12" a="1"/>
  <c r="AI62" i="12" s="1"/>
  <c r="AJ62" i="12" a="1"/>
  <c r="AJ62" i="12" s="1"/>
  <c r="AK62" i="12" a="1"/>
  <c r="AK62" i="12"/>
  <c r="U63" i="12" a="1"/>
  <c r="U63" i="12" s="1"/>
  <c r="V63" i="12" a="1"/>
  <c r="V63" i="12"/>
  <c r="W63" i="12" a="1"/>
  <c r="W63" i="12"/>
  <c r="X63" i="12" a="1"/>
  <c r="X63" i="12"/>
  <c r="Y63" i="12" a="1"/>
  <c r="Y63" i="12" s="1"/>
  <c r="Z63" i="12" a="1"/>
  <c r="Z63" i="12" s="1"/>
  <c r="AA63" i="12" a="1"/>
  <c r="AA63" i="12" s="1"/>
  <c r="AB63" i="12" a="1"/>
  <c r="AB63" i="12" s="1"/>
  <c r="AC63" i="12" a="1"/>
  <c r="AC63" i="12" s="1"/>
  <c r="AD63" i="12" a="1"/>
  <c r="AD63" i="12"/>
  <c r="AE63" i="12" a="1"/>
  <c r="AE63" i="12"/>
  <c r="AF63" i="12" a="1"/>
  <c r="AF63" i="12"/>
  <c r="AG63" i="12" a="1"/>
  <c r="AG63" i="12" s="1"/>
  <c r="AH63" i="12" a="1"/>
  <c r="AH63" i="12"/>
  <c r="AI63" i="12" a="1"/>
  <c r="AI63" i="12" s="1"/>
  <c r="AJ63" i="12" a="1"/>
  <c r="AJ63" i="12" s="1"/>
  <c r="AK63" i="12" a="1"/>
  <c r="AK63" i="12" s="1"/>
  <c r="U64" i="12" a="1"/>
  <c r="U64" i="12"/>
  <c r="V64" i="12" a="1"/>
  <c r="V64" i="12"/>
  <c r="W64" i="12" a="1"/>
  <c r="W64" i="12"/>
  <c r="X64" i="12" a="1"/>
  <c r="X64" i="12" s="1"/>
  <c r="Y64" i="12" a="1"/>
  <c r="Y64" i="12" s="1"/>
  <c r="Z64" i="12" a="1"/>
  <c r="Z64" i="12"/>
  <c r="AA64" i="12" a="1"/>
  <c r="AA64" i="12" s="1"/>
  <c r="AB64" i="12" a="1"/>
  <c r="AB64" i="12" s="1"/>
  <c r="AC64" i="12" a="1"/>
  <c r="AC64" i="12"/>
  <c r="AD64" i="12" a="1"/>
  <c r="AD64" i="12"/>
  <c r="AE64" i="12" a="1"/>
  <c r="AE64" i="12"/>
  <c r="AF64" i="12" a="1"/>
  <c r="AF64" i="12" s="1"/>
  <c r="AG64" i="12" a="1"/>
  <c r="AG64" i="12" s="1"/>
  <c r="AH64" i="12" a="1"/>
  <c r="AH64" i="12" s="1"/>
  <c r="AI64" i="12" a="1"/>
  <c r="AI64" i="12"/>
  <c r="AJ64" i="12" a="1"/>
  <c r="AJ64" i="12" s="1"/>
  <c r="AK64" i="12" a="1"/>
  <c r="AK64" i="12"/>
  <c r="U65" i="12" a="1"/>
  <c r="U65" i="12"/>
  <c r="V65" i="12" a="1"/>
  <c r="V65" i="12"/>
  <c r="W65" i="12" a="1"/>
  <c r="W65" i="12" s="1"/>
  <c r="X65" i="12" a="1"/>
  <c r="X65" i="12" s="1"/>
  <c r="Y65" i="12" a="1"/>
  <c r="Y65" i="12" s="1"/>
  <c r="Z65" i="12" a="1"/>
  <c r="Z65" i="12" s="1"/>
  <c r="AA65" i="12" a="1"/>
  <c r="AA65" i="12" s="1"/>
  <c r="AB65" i="12" a="1"/>
  <c r="AB65" i="12"/>
  <c r="AC65" i="12" a="1"/>
  <c r="AC65" i="12"/>
  <c r="AD65" i="12" a="1"/>
  <c r="AD65" i="12"/>
  <c r="AE65" i="12" a="1"/>
  <c r="AE65" i="12" s="1"/>
  <c r="AF65" i="12" a="1"/>
  <c r="AF65" i="12"/>
  <c r="AG65" i="12" a="1"/>
  <c r="AG65" i="12" s="1"/>
  <c r="AH65" i="12" a="1"/>
  <c r="AH65" i="12" s="1"/>
  <c r="AI65" i="12" a="1"/>
  <c r="AI65" i="12" s="1"/>
  <c r="AJ65" i="12" a="1"/>
  <c r="AJ65" i="12"/>
  <c r="AK65" i="12" a="1"/>
  <c r="AK65" i="12"/>
  <c r="U66" i="12" a="1"/>
  <c r="U66" i="12"/>
  <c r="V66" i="12" a="1"/>
  <c r="V66" i="12" s="1"/>
  <c r="W66" i="12" a="1"/>
  <c r="W66" i="12" s="1"/>
  <c r="X66" i="12" a="1"/>
  <c r="X66" i="12"/>
  <c r="Y66" i="12" a="1"/>
  <c r="Y66" i="12" s="1"/>
  <c r="Z66" i="12" a="1"/>
  <c r="Z66" i="12" s="1"/>
  <c r="AA66" i="12" a="1"/>
  <c r="AA66" i="12"/>
  <c r="AB66" i="12" a="1"/>
  <c r="AB66" i="12"/>
  <c r="AC66" i="12" a="1"/>
  <c r="AC66" i="12"/>
  <c r="AD66" i="12" a="1"/>
  <c r="AD66" i="12" s="1"/>
  <c r="AE66" i="12" a="1"/>
  <c r="AE66" i="12" s="1"/>
  <c r="AF66" i="12" a="1"/>
  <c r="AF66" i="12" s="1"/>
  <c r="AG66" i="12" a="1"/>
  <c r="AG66" i="12"/>
  <c r="AH66" i="12" a="1"/>
  <c r="AH66" i="12" s="1"/>
  <c r="AI66" i="12" a="1"/>
  <c r="AI66" i="12"/>
  <c r="AJ66" i="12" a="1"/>
  <c r="AJ66" i="12"/>
  <c r="AK66" i="12" a="1"/>
  <c r="AK66" i="12"/>
  <c r="U67" i="12" a="1"/>
  <c r="U67" i="12" s="1"/>
  <c r="V67" i="12" a="1"/>
  <c r="V67" i="12" s="1"/>
  <c r="W67" i="12" a="1"/>
  <c r="W67" i="12" s="1"/>
  <c r="X67" i="12" a="1"/>
  <c r="X67" i="12" s="1"/>
  <c r="Y67" i="12" a="1"/>
  <c r="Y67" i="12" s="1"/>
  <c r="Z67" i="12" a="1"/>
  <c r="Z67" i="12" s="1"/>
  <c r="AA67" i="12" a="1"/>
  <c r="AA67" i="12"/>
  <c r="AB67" i="12" a="1"/>
  <c r="AB67" i="12"/>
  <c r="AC67" i="12" a="1"/>
  <c r="AC67" i="12" s="1"/>
  <c r="AD67" i="12" a="1"/>
  <c r="AD67" i="12"/>
  <c r="AE67" i="12" a="1"/>
  <c r="AE67" i="12" s="1"/>
  <c r="AF67" i="12" a="1"/>
  <c r="AF67" i="12" s="1"/>
  <c r="AG67" i="12" a="1"/>
  <c r="AG67" i="12" s="1"/>
  <c r="AH67" i="12" a="1"/>
  <c r="AH67" i="12"/>
  <c r="AI67" i="12" a="1"/>
  <c r="AI67" i="12" s="1"/>
  <c r="AJ67" i="12" a="1"/>
  <c r="AJ67" i="12"/>
  <c r="AK67" i="12" a="1"/>
  <c r="AK67" i="12" s="1"/>
  <c r="U68" i="12" a="1"/>
  <c r="U68" i="12" s="1"/>
  <c r="V68" i="12" a="1"/>
  <c r="V68" i="12"/>
  <c r="W68" i="12" a="1"/>
  <c r="W68" i="12" s="1"/>
  <c r="X68" i="12" a="1"/>
  <c r="X68" i="12" s="1"/>
  <c r="Y68" i="12" a="1"/>
  <c r="Y68" i="12"/>
  <c r="Z68" i="12" a="1"/>
  <c r="Z68" i="12" s="1"/>
  <c r="AA68" i="12" a="1"/>
  <c r="AA68" i="12" s="1"/>
  <c r="AB68" i="12" a="1"/>
  <c r="AB68" i="12" s="1"/>
  <c r="AC68" i="12" a="1"/>
  <c r="AC68" i="12" s="1"/>
  <c r="AD68" i="12" a="1"/>
  <c r="AD68" i="12" s="1"/>
  <c r="AE68" i="12" a="1"/>
  <c r="AE68" i="12"/>
  <c r="AF68" i="12" a="1"/>
  <c r="AF68" i="12" s="1"/>
  <c r="AG68" i="12" a="1"/>
  <c r="AG68" i="12"/>
  <c r="AH68" i="12" a="1"/>
  <c r="AH68" i="12"/>
  <c r="AI68" i="12" a="1"/>
  <c r="AI68" i="12" s="1"/>
  <c r="AJ68" i="12" a="1"/>
  <c r="AJ68" i="12" s="1"/>
  <c r="AK68" i="12" a="1"/>
  <c r="AK68" i="12" s="1"/>
  <c r="U69" i="12" a="1"/>
  <c r="U69" i="12" s="1"/>
  <c r="V69" i="12" a="1"/>
  <c r="V69" i="12" s="1"/>
  <c r="W69" i="12" a="1"/>
  <c r="W69" i="12" s="1"/>
  <c r="X69" i="12" a="1"/>
  <c r="X69" i="12" s="1"/>
  <c r="Y69" i="12" a="1"/>
  <c r="Y69" i="12"/>
  <c r="Z69" i="12" a="1"/>
  <c r="Z69" i="12"/>
  <c r="AA69" i="12" a="1"/>
  <c r="AA69" i="12" s="1"/>
  <c r="AB69" i="12" a="1"/>
  <c r="AB69" i="12"/>
  <c r="AC69" i="12" a="1"/>
  <c r="AC69" i="12" s="1"/>
  <c r="AD69" i="12" a="1"/>
  <c r="AD69" i="12" s="1"/>
  <c r="AE69" i="12" a="1"/>
  <c r="AE69" i="12" s="1"/>
  <c r="AF69" i="12" a="1"/>
  <c r="AF69" i="12" s="1"/>
  <c r="AG69" i="12" a="1"/>
  <c r="AG69" i="12" s="1"/>
  <c r="AH69" i="12" a="1"/>
  <c r="AH69" i="12"/>
  <c r="AI69" i="12" a="1"/>
  <c r="AI69" i="12" s="1"/>
  <c r="AJ69" i="12" a="1"/>
  <c r="AJ69" i="12" s="1"/>
  <c r="AK69" i="12" a="1"/>
  <c r="AK69" i="12"/>
  <c r="U70" i="12" a="1"/>
  <c r="U70" i="12" s="1"/>
  <c r="V70" i="12" a="1"/>
  <c r="V70" i="12" s="1"/>
  <c r="W70" i="12" a="1"/>
  <c r="W70" i="12"/>
  <c r="X70" i="12" a="1"/>
  <c r="X70" i="12" s="1"/>
  <c r="Y70" i="12" a="1"/>
  <c r="Y70" i="12" s="1"/>
  <c r="Z70" i="12" a="1"/>
  <c r="Z70" i="12" s="1"/>
  <c r="AA70" i="12" a="1"/>
  <c r="AA70" i="12" s="1"/>
  <c r="AB70" i="12" a="1"/>
  <c r="AB70" i="12" s="1"/>
  <c r="AC70" i="12" a="1"/>
  <c r="AC70" i="12"/>
  <c r="AD70" i="12" a="1"/>
  <c r="AD70" i="12" s="1"/>
  <c r="AE70" i="12" a="1"/>
  <c r="AE70" i="12"/>
  <c r="AF70" i="12" a="1"/>
  <c r="AF70" i="12"/>
  <c r="AG70" i="12" a="1"/>
  <c r="AG70" i="12" s="1"/>
  <c r="AH70" i="12" a="1"/>
  <c r="AH70" i="12" s="1"/>
  <c r="AI70" i="12" a="1"/>
  <c r="AI70" i="12" s="1"/>
  <c r="AJ70" i="12" a="1"/>
  <c r="AJ70" i="12" s="1"/>
  <c r="AK70" i="12" a="1"/>
  <c r="AK70" i="12" s="1"/>
  <c r="U71" i="12" a="1"/>
  <c r="U71" i="12" s="1"/>
  <c r="V71" i="12" a="1"/>
  <c r="V71" i="12" s="1"/>
  <c r="W71" i="12" a="1"/>
  <c r="W71" i="12"/>
  <c r="X71" i="12" a="1"/>
  <c r="X71" i="12"/>
  <c r="Y71" i="12" a="1"/>
  <c r="Y71" i="12" s="1"/>
  <c r="Z71" i="12" a="1"/>
  <c r="Z71" i="12"/>
  <c r="AA71" i="12" a="1"/>
  <c r="AA71" i="12" s="1"/>
  <c r="AB71" i="12" a="1"/>
  <c r="AB71" i="12" s="1"/>
  <c r="AC71" i="12" a="1"/>
  <c r="AC71" i="12" s="1"/>
  <c r="AD71" i="12" a="1"/>
  <c r="AD71" i="12" s="1"/>
  <c r="AE71" i="12" a="1"/>
  <c r="AE71" i="12"/>
  <c r="AF71" i="12" a="1"/>
  <c r="AF71" i="12"/>
  <c r="AG71" i="12" a="1"/>
  <c r="AG71" i="12" s="1"/>
  <c r="AH71" i="12" a="1"/>
  <c r="AH71" i="12" s="1"/>
  <c r="AI71" i="12" a="1"/>
  <c r="AI71" i="12"/>
  <c r="AJ71" i="12" a="1"/>
  <c r="AJ71" i="12" s="1"/>
  <c r="AK71" i="12" a="1"/>
  <c r="AK71" i="12" s="1"/>
  <c r="U72" i="12" a="1"/>
  <c r="U72" i="12" s="1"/>
  <c r="V72" i="12" a="1"/>
  <c r="V72" i="12" s="1"/>
  <c r="W72" i="12" a="1"/>
  <c r="W72" i="12" s="1"/>
  <c r="X72" i="12" a="1"/>
  <c r="X72" i="12" s="1"/>
  <c r="Y72" i="12" a="1"/>
  <c r="Y72" i="12" s="1"/>
  <c r="Z72" i="12" a="1"/>
  <c r="Z72" i="12" s="1"/>
  <c r="AA72" i="12" a="1"/>
  <c r="AA72" i="12"/>
  <c r="AB72" i="12" a="1"/>
  <c r="AB72" i="12" s="1"/>
  <c r="AC72" i="12" a="1"/>
  <c r="AC72" i="12"/>
  <c r="AD72" i="12" a="1"/>
  <c r="AD72" i="12" s="1"/>
  <c r="AE72" i="12" a="1"/>
  <c r="AE72" i="12" s="1"/>
  <c r="AF72" i="12" a="1"/>
  <c r="AF72" i="12" s="1"/>
  <c r="AG72" i="12" a="1"/>
  <c r="AG72" i="12" s="1"/>
  <c r="AH72" i="12" a="1"/>
  <c r="AH72" i="12" s="1"/>
  <c r="AI72" i="12" a="1"/>
  <c r="AI72" i="12" s="1"/>
  <c r="AJ72" i="12" a="1"/>
  <c r="AJ72" i="12" s="1"/>
  <c r="AK72" i="12" a="1"/>
  <c r="AK72" i="12" s="1"/>
  <c r="U73" i="12" a="1"/>
  <c r="U73" i="12"/>
  <c r="V73" i="12" a="1"/>
  <c r="V73" i="12"/>
  <c r="W73" i="12" a="1"/>
  <c r="W73" i="12" s="1"/>
  <c r="X73" i="12" a="1"/>
  <c r="X73" i="12"/>
  <c r="Y73" i="12" a="1"/>
  <c r="Y73" i="12" s="1"/>
  <c r="Z73" i="12" a="1"/>
  <c r="Z73" i="12" s="1"/>
  <c r="AA73" i="12" a="1"/>
  <c r="AA73" i="12" s="1"/>
  <c r="AB73" i="12" a="1"/>
  <c r="AB73" i="12" s="1"/>
  <c r="AC73" i="12" a="1"/>
  <c r="AC73" i="12" s="1"/>
  <c r="AD73" i="12" a="1"/>
  <c r="AD73" i="12"/>
  <c r="AE73" i="12" a="1"/>
  <c r="AE73" i="12" s="1"/>
  <c r="AF73" i="12" a="1"/>
  <c r="AF73" i="12" s="1"/>
  <c r="AG73" i="12" a="1"/>
  <c r="AG73" i="12"/>
  <c r="AH73" i="12" a="1"/>
  <c r="AH73" i="12" s="1"/>
  <c r="AI73" i="12" a="1"/>
  <c r="AI73" i="12" s="1"/>
  <c r="AJ73" i="12" a="1"/>
  <c r="AJ73" i="12"/>
  <c r="AK73" i="12" a="1"/>
  <c r="AK73" i="12" s="1"/>
  <c r="U74" i="12" a="1"/>
  <c r="U74" i="12" s="1"/>
  <c r="V74" i="12" a="1"/>
  <c r="V74" i="12" s="1"/>
  <c r="W74" i="12" a="1"/>
  <c r="W74" i="12" s="1"/>
  <c r="X74" i="12" a="1"/>
  <c r="X74" i="12" s="1"/>
  <c r="Y74" i="12" a="1"/>
  <c r="Y74" i="12"/>
  <c r="Z74" i="12" a="1"/>
  <c r="Z74" i="12" s="1"/>
  <c r="AA74" i="12" a="1"/>
  <c r="AA74" i="12"/>
  <c r="AB74" i="12" a="1"/>
  <c r="AB74" i="12"/>
  <c r="AC74" i="12" a="1"/>
  <c r="AC74" i="12" s="1"/>
  <c r="AD74" i="12" a="1"/>
  <c r="AD74" i="12" s="1"/>
  <c r="AE74" i="12" a="1"/>
  <c r="AE74" i="12" s="1"/>
  <c r="AF74" i="12" a="1"/>
  <c r="AF74" i="12"/>
  <c r="AG74" i="12" a="1"/>
  <c r="AG74" i="12" s="1"/>
  <c r="AH74" i="12" a="1"/>
  <c r="AH74" i="12" s="1"/>
  <c r="AI74" i="12" a="1"/>
  <c r="AI74" i="12" s="1"/>
  <c r="AJ74" i="12" a="1"/>
  <c r="AJ74" i="12"/>
  <c r="AK74" i="12" a="1"/>
  <c r="AK74" i="12"/>
  <c r="U75" i="12" a="1"/>
  <c r="U75" i="12" s="1"/>
  <c r="V75" i="12" a="1"/>
  <c r="V75" i="12"/>
  <c r="W75" i="12" a="1"/>
  <c r="W75" i="12" s="1"/>
  <c r="X75" i="12" a="1"/>
  <c r="X75" i="12"/>
  <c r="Y75" i="12" a="1"/>
  <c r="Y75" i="12" s="1"/>
  <c r="Z75" i="12" a="1"/>
  <c r="Z75" i="12" s="1"/>
  <c r="AA75" i="12" a="1"/>
  <c r="AA75" i="12" s="1"/>
  <c r="AB75" i="12" a="1"/>
  <c r="AB75" i="12"/>
  <c r="AC75" i="12" a="1"/>
  <c r="AC75" i="12" s="1"/>
  <c r="AD75" i="12" a="1"/>
  <c r="AD75" i="12" s="1"/>
  <c r="AE75" i="12" a="1"/>
  <c r="AE75" i="12"/>
  <c r="AF75" i="12" a="1"/>
  <c r="AF75" i="12" s="1"/>
  <c r="AG75" i="12" a="1"/>
  <c r="AG75" i="12" s="1"/>
  <c r="AH75" i="12" a="1"/>
  <c r="AH75" i="12"/>
  <c r="AI75" i="12" a="1"/>
  <c r="AI75" i="12" s="1"/>
  <c r="AJ75" i="12" a="1"/>
  <c r="AJ75" i="12" s="1"/>
  <c r="AK75" i="12" a="1"/>
  <c r="AK75" i="12" s="1"/>
  <c r="U76" i="12" a="1"/>
  <c r="U76" i="12"/>
  <c r="V76" i="12" a="1"/>
  <c r="V76" i="12" s="1"/>
  <c r="W76" i="12" a="1"/>
  <c r="W76" i="12"/>
  <c r="X76" i="12" a="1"/>
  <c r="X76" i="12" s="1"/>
  <c r="Y76" i="12" a="1"/>
  <c r="Y76" i="12"/>
  <c r="Z76" i="12" a="1"/>
  <c r="Z76" i="12" s="1"/>
  <c r="AA76" i="12" a="1"/>
  <c r="AA76" i="12" s="1"/>
  <c r="AB76" i="12" a="1"/>
  <c r="AB76" i="12" s="1"/>
  <c r="AC76" i="12" a="1"/>
  <c r="AC76" i="12" s="1"/>
  <c r="AD76" i="12" a="1"/>
  <c r="AD76" i="12"/>
  <c r="AE76" i="12" a="1"/>
  <c r="AE76" i="12"/>
  <c r="AF76" i="12" a="1"/>
  <c r="AF76" i="12" s="1"/>
  <c r="AG76" i="12" a="1"/>
  <c r="AG76" i="12" s="1"/>
  <c r="AH76" i="12" a="1"/>
  <c r="AH76" i="12"/>
  <c r="AI76" i="12" a="1"/>
  <c r="AI76" i="12" s="1"/>
  <c r="AJ76" i="12" a="1"/>
  <c r="AJ76" i="12" s="1"/>
  <c r="AK76" i="12" a="1"/>
  <c r="AK76" i="12"/>
  <c r="U77" i="12" a="1"/>
  <c r="U77" i="12" s="1"/>
  <c r="V77" i="12" a="1"/>
  <c r="V77" i="12"/>
  <c r="W77" i="12" a="1"/>
  <c r="W77" i="12" s="1"/>
  <c r="X77" i="12" a="1"/>
  <c r="X77" i="12" s="1"/>
  <c r="Y77" i="12" a="1"/>
  <c r="Y77" i="12" s="1"/>
  <c r="Z77" i="12" a="1"/>
  <c r="Z77" i="12"/>
  <c r="AA77" i="12" a="1"/>
  <c r="AA77" i="12" s="1"/>
  <c r="AB77" i="12" a="1"/>
  <c r="AB77" i="12"/>
  <c r="AC77" i="12" a="1"/>
  <c r="AC77" i="12"/>
  <c r="AD77" i="12" a="1"/>
  <c r="AD77" i="12" s="1"/>
  <c r="AE77" i="12" a="1"/>
  <c r="AE77" i="12" s="1"/>
  <c r="AF77" i="12" a="1"/>
  <c r="AF77" i="12" s="1"/>
  <c r="AG77" i="12" a="1"/>
  <c r="AG77" i="12" s="1"/>
  <c r="AH77" i="12" a="1"/>
  <c r="AH77" i="12" s="1"/>
  <c r="AI77" i="12" a="1"/>
  <c r="AI77" i="12" s="1"/>
  <c r="AJ77" i="12" a="1"/>
  <c r="AJ77" i="12"/>
  <c r="AK77" i="12" a="1"/>
  <c r="AK77" i="12" s="1"/>
  <c r="U78" i="12" a="1"/>
  <c r="U78" i="12"/>
  <c r="V78" i="12" a="1"/>
  <c r="V78" i="12" s="1"/>
  <c r="W78" i="12" a="1"/>
  <c r="W78" i="12"/>
  <c r="X78" i="12" a="1"/>
  <c r="X78" i="12" s="1"/>
  <c r="Y78" i="12" a="1"/>
  <c r="Y78" i="12" s="1"/>
  <c r="Z78" i="12" a="1"/>
  <c r="Z78" i="12" s="1"/>
  <c r="AA78" i="12" a="1"/>
  <c r="AA78" i="12" s="1"/>
  <c r="AB78" i="12" a="1"/>
  <c r="AB78" i="12"/>
  <c r="AC78" i="12" a="1"/>
  <c r="AC78" i="12" s="1"/>
  <c r="AD78" i="12" a="1"/>
  <c r="AD78" i="12" s="1"/>
  <c r="AE78" i="12" a="1"/>
  <c r="AE78" i="12" s="1"/>
  <c r="AF78" i="12" a="1"/>
  <c r="AF78" i="12"/>
  <c r="AG78" i="12" a="1"/>
  <c r="AG78" i="12" s="1"/>
  <c r="AH78" i="12" a="1"/>
  <c r="AH78" i="12" s="1"/>
  <c r="AI78" i="12" a="1"/>
  <c r="AI78" i="12"/>
  <c r="AJ78" i="12" a="1"/>
  <c r="AJ78" i="12" s="1"/>
  <c r="AK78" i="12" a="1"/>
  <c r="AK78" i="12"/>
  <c r="U79" i="12" a="1"/>
  <c r="U79" i="12" s="1"/>
  <c r="V79" i="12" a="1"/>
  <c r="V79" i="12" s="1"/>
  <c r="W79" i="12" a="1"/>
  <c r="W79" i="12" s="1"/>
  <c r="X79" i="12" a="1"/>
  <c r="X79" i="12"/>
  <c r="Y79" i="12" a="1"/>
  <c r="Y79" i="12" s="1"/>
  <c r="Z79" i="12" a="1"/>
  <c r="Z79" i="12" s="1"/>
  <c r="AA79" i="12" a="1"/>
  <c r="AA79" i="12"/>
  <c r="AB79" i="12" a="1"/>
  <c r="AB79" i="12" s="1"/>
  <c r="AC79" i="12" a="1"/>
  <c r="AC79" i="12" s="1"/>
  <c r="AD79" i="12" a="1"/>
  <c r="AD79" i="12"/>
  <c r="AE79" i="12" a="1"/>
  <c r="AE79" i="12" s="1"/>
  <c r="AF79" i="12" a="1"/>
  <c r="AF79" i="12" s="1"/>
  <c r="AG79" i="12" a="1"/>
  <c r="AG79" i="12" s="1"/>
  <c r="AH79" i="12" a="1"/>
  <c r="AH79" i="12"/>
  <c r="AI79" i="12" a="1"/>
  <c r="AI79" i="12" s="1"/>
  <c r="AJ79" i="12" a="1"/>
  <c r="AJ79" i="12"/>
  <c r="AK79" i="12" a="1"/>
  <c r="AK79" i="12" s="1"/>
  <c r="U80" i="12" a="1"/>
  <c r="U80" i="12"/>
  <c r="V80" i="12" a="1"/>
  <c r="V80" i="12" s="1"/>
  <c r="W80" i="12" a="1"/>
  <c r="W80" i="12" s="1"/>
  <c r="X80" i="12" a="1"/>
  <c r="X80" i="12" s="1"/>
  <c r="Y80" i="12" a="1"/>
  <c r="Y80" i="12" s="1"/>
  <c r="Z80" i="12" a="1"/>
  <c r="Z80" i="12"/>
  <c r="AA80" i="12" a="1"/>
  <c r="AA80" i="12" s="1"/>
  <c r="AB80" i="12" a="1"/>
  <c r="AB80" i="12" s="1"/>
  <c r="AC80" i="12" a="1"/>
  <c r="AC80" i="12"/>
  <c r="AD80" i="12" a="1"/>
  <c r="AD80" i="12"/>
  <c r="AE80" i="12" a="1"/>
  <c r="AE80" i="12" s="1"/>
  <c r="AF80" i="12" a="1"/>
  <c r="AF80" i="12" s="1"/>
  <c r="AG80" i="12" a="1"/>
  <c r="AG80" i="12"/>
  <c r="AH80" i="12" a="1"/>
  <c r="AH80" i="12" s="1"/>
  <c r="AI80" i="12" a="1"/>
  <c r="AI80" i="12"/>
  <c r="AJ80" i="12" a="1"/>
  <c r="AJ80" i="12" s="1"/>
  <c r="AK80" i="12" a="1"/>
  <c r="AK80" i="12" s="1"/>
  <c r="U81" i="12" a="1"/>
  <c r="U81" i="12"/>
  <c r="V81" i="12" a="1"/>
  <c r="V81" i="12"/>
  <c r="W81" i="12" a="1"/>
  <c r="W81" i="12" s="1"/>
  <c r="X81" i="12" a="1"/>
  <c r="X81" i="12"/>
  <c r="Y81" i="12" a="1"/>
  <c r="Y81" i="12"/>
  <c r="Z81" i="12" a="1"/>
  <c r="Z81" i="12" s="1"/>
  <c r="AA81" i="12" a="1"/>
  <c r="AA81" i="12" s="1"/>
  <c r="AB81" i="12" a="1"/>
  <c r="AB81" i="12"/>
  <c r="AC81" i="12" a="1"/>
  <c r="AC81" i="12" s="1"/>
  <c r="AD81" i="12" a="1"/>
  <c r="AD81" i="12" s="1"/>
  <c r="AE81" i="12" a="1"/>
  <c r="AE81" i="12" s="1"/>
  <c r="AF81" i="12" a="1"/>
  <c r="AF81" i="12" s="1"/>
  <c r="AG81" i="12" a="1"/>
  <c r="AG81" i="12"/>
  <c r="AH81" i="12" a="1"/>
  <c r="AH81" i="12"/>
  <c r="AI81" i="12" a="1"/>
  <c r="AI81" i="12" s="1"/>
  <c r="AJ81" i="12" a="1"/>
  <c r="AJ81" i="12"/>
  <c r="AK81" i="12" a="1"/>
  <c r="AK81" i="12"/>
  <c r="U82" i="12" a="1"/>
  <c r="U82" i="12"/>
  <c r="V82" i="12" a="1"/>
  <c r="V82" i="12" s="1"/>
  <c r="W82" i="12" a="1"/>
  <c r="W82" i="12" s="1"/>
  <c r="X82" i="12" a="1"/>
  <c r="X82" i="12" s="1"/>
  <c r="Y82" i="12" a="1"/>
  <c r="Y82" i="12"/>
  <c r="Z82" i="12" a="1"/>
  <c r="Z82" i="12" s="1"/>
  <c r="AA82" i="12" a="1"/>
  <c r="AA82" i="12" s="1"/>
  <c r="AB82" i="12" a="1"/>
  <c r="AB82" i="12"/>
  <c r="AC82" i="12" a="1"/>
  <c r="AC82" i="12"/>
  <c r="AD82" i="12" a="1"/>
  <c r="AD82" i="12" s="1"/>
  <c r="AE82" i="12" a="1"/>
  <c r="AE82" i="12"/>
  <c r="AF82" i="12" a="1"/>
  <c r="AF82" i="12" s="1"/>
  <c r="AG82" i="12" a="1"/>
  <c r="AG82" i="12" s="1"/>
  <c r="AH82" i="12" a="1"/>
  <c r="AH82" i="12" s="1"/>
  <c r="AI82" i="12" a="1"/>
  <c r="AI82" i="12"/>
  <c r="AJ82" i="12" a="1"/>
  <c r="AJ82" i="12" s="1"/>
  <c r="AK82" i="12" a="1"/>
  <c r="AK82" i="12"/>
  <c r="U83" i="12" a="1"/>
  <c r="U83" i="12" s="1"/>
  <c r="V83" i="12" a="1"/>
  <c r="V83" i="12"/>
  <c r="W83" i="12" a="1"/>
  <c r="W83" i="12"/>
  <c r="X83" i="12" a="1"/>
  <c r="X83" i="12" s="1"/>
  <c r="Y83" i="12" a="1"/>
  <c r="Y83" i="12" s="1"/>
  <c r="Z83" i="12" a="1"/>
  <c r="Z83" i="12" s="1"/>
  <c r="AA83" i="12" a="1"/>
  <c r="AA83" i="12"/>
  <c r="AB83" i="12" a="1"/>
  <c r="AB83" i="12" s="1"/>
  <c r="AC83" i="12" a="1"/>
  <c r="AC83" i="12" s="1"/>
  <c r="AD83" i="12" a="1"/>
  <c r="AD83" i="12" s="1"/>
  <c r="AE83" i="12" a="1"/>
  <c r="AE83" i="12"/>
  <c r="AF83" i="12" a="1"/>
  <c r="AF83" i="12"/>
  <c r="AG83" i="12" a="1"/>
  <c r="AG83" i="12" s="1"/>
  <c r="AH83" i="12" a="1"/>
  <c r="AH83" i="12"/>
  <c r="AI83" i="12" a="1"/>
  <c r="AI83" i="12" s="1"/>
  <c r="AJ83" i="12" a="1"/>
  <c r="AJ83" i="12"/>
  <c r="AK83" i="12" a="1"/>
  <c r="AK83" i="12" s="1"/>
  <c r="U84" i="12" a="1"/>
  <c r="U84" i="12" s="1"/>
  <c r="V84" i="12" a="1"/>
  <c r="V84" i="12" s="1"/>
  <c r="W84" i="12" a="1"/>
  <c r="W84" i="12"/>
  <c r="X84" i="12" a="1"/>
  <c r="X84" i="12" s="1"/>
  <c r="Y84" i="12" a="1"/>
  <c r="Y84" i="12" s="1"/>
  <c r="Z84" i="12" a="1"/>
  <c r="Z84" i="12"/>
  <c r="AA84" i="12" a="1"/>
  <c r="AA84" i="12" s="1"/>
  <c r="AB84" i="12" a="1"/>
  <c r="AB84" i="12" s="1"/>
  <c r="AC84" i="12" a="1"/>
  <c r="AC84" i="12"/>
  <c r="AD84" i="12" a="1"/>
  <c r="AD84" i="12" s="1"/>
  <c r="AE84" i="12" a="1"/>
  <c r="AE84" i="12" s="1"/>
  <c r="AF84" i="12" a="1"/>
  <c r="AF84" i="12" s="1"/>
  <c r="AG84" i="12" a="1"/>
  <c r="AG84" i="12"/>
  <c r="AH84" i="12" a="1"/>
  <c r="AH84" i="12" s="1"/>
  <c r="AI84" i="12" a="1"/>
  <c r="AI84" i="12" s="1"/>
  <c r="AJ84" i="12" a="1"/>
  <c r="AJ84" i="12" s="1"/>
  <c r="AK84" i="12" a="1"/>
  <c r="AK84" i="12"/>
  <c r="U85" i="12" a="1"/>
  <c r="U85" i="12"/>
  <c r="V85" i="12" a="1"/>
  <c r="V85" i="12" s="1"/>
  <c r="W85" i="12" a="1"/>
  <c r="W85" i="12" s="1"/>
  <c r="X85" i="12" a="1"/>
  <c r="X85" i="12" s="1"/>
  <c r="Y85" i="12" a="1"/>
  <c r="Y85" i="12"/>
  <c r="Z85" i="12" a="1"/>
  <c r="Z85" i="12" s="1"/>
  <c r="AA85" i="12" a="1"/>
  <c r="AA85" i="12" s="1"/>
  <c r="AB85" i="12" a="1"/>
  <c r="AB85" i="12" s="1"/>
  <c r="AC85" i="12" a="1"/>
  <c r="AC85" i="12"/>
  <c r="AD85" i="12" a="1"/>
  <c r="AD85" i="12"/>
  <c r="AE85" i="12" a="1"/>
  <c r="AE85" i="12" s="1"/>
  <c r="AF85" i="12" a="1"/>
  <c r="AF85" i="12" s="1"/>
  <c r="AG85" i="12" a="1"/>
  <c r="AG85" i="12" s="1"/>
  <c r="AH85" i="12" a="1"/>
  <c r="AH85" i="12"/>
  <c r="AI85" i="12" a="1"/>
  <c r="AI85" i="12" s="1"/>
  <c r="AJ85" i="12" a="1"/>
  <c r="AJ85" i="12"/>
  <c r="AK85" i="12" a="1"/>
  <c r="AK85" i="12" s="1"/>
  <c r="U86" i="12" a="1"/>
  <c r="U86" i="12"/>
  <c r="V86" i="12" a="1"/>
  <c r="V86" i="12" s="1"/>
  <c r="W86" i="12" a="1"/>
  <c r="W86" i="12" s="1"/>
  <c r="X86" i="12" a="1"/>
  <c r="X86" i="12" s="1"/>
  <c r="Y86" i="12" a="1"/>
  <c r="Y86" i="12" s="1"/>
  <c r="Z86" i="12" a="1"/>
  <c r="Z86" i="12" s="1"/>
  <c r="AA86" i="12" a="1"/>
  <c r="AA86" i="12"/>
  <c r="AB86" i="12" a="1"/>
  <c r="AB86" i="12"/>
  <c r="AC86" i="12" a="1"/>
  <c r="AC86" i="12" s="1"/>
  <c r="AD86" i="12" a="1"/>
  <c r="AD86" i="12" s="1"/>
  <c r="AE86" i="12" a="1"/>
  <c r="AE86" i="12"/>
  <c r="AF86" i="12" a="1"/>
  <c r="AF86" i="12" s="1"/>
  <c r="AG86" i="12" a="1"/>
  <c r="AG86" i="12" s="1"/>
  <c r="AH86" i="12" a="1"/>
  <c r="AH86" i="12" s="1"/>
  <c r="AI86" i="12" a="1"/>
  <c r="AI86" i="12"/>
  <c r="AJ86" i="12" a="1"/>
  <c r="AJ86" i="12"/>
  <c r="AK86" i="12" a="1"/>
  <c r="AK86" i="12"/>
  <c r="U87" i="12" a="1"/>
  <c r="U87" i="12" s="1"/>
  <c r="V87" i="12" a="1"/>
  <c r="V87" i="12"/>
  <c r="W87" i="12" a="1"/>
  <c r="W87" i="12"/>
  <c r="X87" i="12" a="1"/>
  <c r="X87" i="12" s="1"/>
  <c r="Y87" i="12" a="1"/>
  <c r="Y87" i="12" s="1"/>
  <c r="Z87" i="12" a="1"/>
  <c r="Z87" i="12" s="1"/>
  <c r="AA87" i="12" a="1"/>
  <c r="AA87" i="12"/>
  <c r="AB87" i="12" a="1"/>
  <c r="AB87" i="12"/>
  <c r="AC87" i="12" a="1"/>
  <c r="AC87" i="12" s="1"/>
  <c r="AD87" i="12" a="1"/>
  <c r="AD87" i="12"/>
  <c r="AE87" i="12" a="1"/>
  <c r="AE87" i="12"/>
  <c r="AF87" i="12" a="1"/>
  <c r="AF87" i="12"/>
  <c r="AG87" i="12" a="1"/>
  <c r="AG87" i="12" s="1"/>
  <c r="AH87" i="12" a="1"/>
  <c r="AH87" i="12"/>
  <c r="AI87" i="12" a="1"/>
  <c r="AI87" i="12" s="1"/>
  <c r="AJ87" i="12" a="1"/>
  <c r="AJ87" i="12"/>
  <c r="AK87" i="12" a="1"/>
  <c r="AK87" i="12" s="1"/>
  <c r="U88" i="12" a="1"/>
  <c r="U88" i="12" s="1"/>
  <c r="V88" i="12" a="1"/>
  <c r="V88" i="12"/>
  <c r="W88" i="12" a="1"/>
  <c r="W88" i="12"/>
  <c r="X88" i="12" a="1"/>
  <c r="X88" i="12" s="1"/>
  <c r="Y88" i="12" a="1"/>
  <c r="Y88" i="12"/>
  <c r="Z88" i="12" a="1"/>
  <c r="Z88" i="12" s="1"/>
  <c r="AA88" i="12" a="1"/>
  <c r="AA88" i="12" s="1"/>
  <c r="AB88" i="12" a="1"/>
  <c r="AB88" i="12" s="1"/>
  <c r="AC88" i="12" a="1"/>
  <c r="AC88" i="12"/>
  <c r="AD88" i="12" a="1"/>
  <c r="AD88" i="12" s="1"/>
  <c r="AE88" i="12" a="1"/>
  <c r="AE88" i="12"/>
  <c r="AF88" i="12" a="1"/>
  <c r="AF88" i="12"/>
  <c r="AG88" i="12" a="1"/>
  <c r="AG88" i="12"/>
  <c r="AH88" i="12" a="1"/>
  <c r="AH88" i="12" s="1"/>
  <c r="AI88" i="12" a="1"/>
  <c r="AI88" i="12"/>
  <c r="AJ88" i="12" a="1"/>
  <c r="AJ88" i="12" s="1"/>
  <c r="AK88" i="12" a="1"/>
  <c r="AK88" i="12"/>
  <c r="U89" i="12" a="1"/>
  <c r="U89" i="12" s="1"/>
  <c r="V89" i="12" a="1"/>
  <c r="V89" i="12"/>
  <c r="W89" i="12" a="1"/>
  <c r="W89" i="12" s="1"/>
  <c r="X89" i="12" a="1"/>
  <c r="X89" i="12" s="1"/>
  <c r="Y89" i="12" a="1"/>
  <c r="Y89" i="12" s="1"/>
  <c r="Z89" i="12" a="1"/>
  <c r="Z89" i="12" s="1"/>
  <c r="AA89" i="12" a="1"/>
  <c r="AA89" i="12" s="1"/>
  <c r="AB89" i="12" a="1"/>
  <c r="AB89" i="12"/>
  <c r="AC89" i="12" a="1"/>
  <c r="AC89" i="12" s="1"/>
  <c r="AD89" i="12" a="1"/>
  <c r="AD89" i="12"/>
  <c r="AE89" i="12" a="1"/>
  <c r="AE89" i="12" s="1"/>
  <c r="AF89" i="12" a="1"/>
  <c r="AF89" i="12" s="1"/>
  <c r="AG89" i="12" a="1"/>
  <c r="AG89" i="12" s="1"/>
  <c r="AH89" i="12" a="1"/>
  <c r="AH89" i="12" s="1"/>
  <c r="AI89" i="12" a="1"/>
  <c r="AI89" i="12" s="1"/>
  <c r="AJ89" i="12" a="1"/>
  <c r="AJ89" i="12" s="1"/>
  <c r="AK89" i="12" a="1"/>
  <c r="AK89" i="12" s="1"/>
  <c r="U90" i="12" a="1"/>
  <c r="U90" i="12" s="1"/>
  <c r="V90" i="12" a="1"/>
  <c r="V90" i="12" s="1"/>
  <c r="W90" i="12" a="1"/>
  <c r="W90" i="12" s="1"/>
  <c r="X90" i="12" a="1"/>
  <c r="X90" i="12" s="1"/>
  <c r="Y90" i="12" a="1"/>
  <c r="Y90" i="12" s="1"/>
  <c r="Z90" i="12" a="1"/>
  <c r="Z90" i="12" s="1"/>
  <c r="AA90" i="12" a="1"/>
  <c r="AA90" i="12" s="1"/>
  <c r="AB90" i="12" a="1"/>
  <c r="AB90" i="12" s="1"/>
  <c r="AC90" i="12" a="1"/>
  <c r="AC90" i="12" s="1"/>
  <c r="AD90" i="12" a="1"/>
  <c r="AD90" i="12" s="1"/>
  <c r="AE90" i="12" a="1"/>
  <c r="AE90" i="12" s="1"/>
  <c r="AF90" i="12" a="1"/>
  <c r="AF90" i="12" s="1"/>
  <c r="AG90" i="12" a="1"/>
  <c r="AG90" i="12" s="1"/>
  <c r="AH90" i="12" a="1"/>
  <c r="AH90" i="12" s="1"/>
  <c r="AI90" i="12" a="1"/>
  <c r="AI90" i="12" s="1"/>
  <c r="AJ90" i="12" a="1"/>
  <c r="AJ90" i="12" s="1"/>
  <c r="AK90" i="12" a="1"/>
  <c r="AK90" i="12" s="1"/>
  <c r="U91" i="12" a="1"/>
  <c r="U91" i="12" s="1"/>
  <c r="V91" i="12" a="1"/>
  <c r="V91" i="12" s="1"/>
  <c r="W91" i="12" a="1"/>
  <c r="W91" i="12" s="1"/>
  <c r="X91" i="12" a="1"/>
  <c r="X91" i="12" s="1"/>
  <c r="Y91" i="12" a="1"/>
  <c r="Y91" i="12" s="1"/>
  <c r="Z91" i="12" a="1"/>
  <c r="Z91" i="12" s="1"/>
  <c r="AA91" i="12" a="1"/>
  <c r="AA91" i="12" s="1"/>
  <c r="AB91" i="12" a="1"/>
  <c r="AB91" i="12" s="1"/>
  <c r="AC91" i="12" a="1"/>
  <c r="AC91" i="12" s="1"/>
  <c r="AD91" i="12" a="1"/>
  <c r="AD91" i="12" s="1"/>
  <c r="AE91" i="12" a="1"/>
  <c r="AE91" i="12" s="1"/>
  <c r="AF91" i="12" a="1"/>
  <c r="AF91" i="12" s="1"/>
  <c r="AG91" i="12" a="1"/>
  <c r="AG91" i="12" s="1"/>
  <c r="AH91" i="12" a="1"/>
  <c r="AH91" i="12" s="1"/>
  <c r="AI91" i="12" a="1"/>
  <c r="AI91" i="12" s="1"/>
  <c r="AJ91" i="12" a="1"/>
  <c r="AJ91" i="12" s="1"/>
  <c r="AK91" i="12" a="1"/>
  <c r="AK91" i="12" s="1"/>
  <c r="U92" i="12" a="1"/>
  <c r="U92" i="12" s="1"/>
  <c r="V92" i="12" a="1"/>
  <c r="V92" i="12" s="1"/>
  <c r="W92" i="12" a="1"/>
  <c r="W92" i="12" s="1"/>
  <c r="X92" i="12" a="1"/>
  <c r="X92" i="12" s="1"/>
  <c r="Y92" i="12" a="1"/>
  <c r="Y92" i="12" s="1"/>
  <c r="Z92" i="12" a="1"/>
  <c r="Z92" i="12" s="1"/>
  <c r="AA92" i="12" a="1"/>
  <c r="AA92" i="12" s="1"/>
  <c r="AB92" i="12" a="1"/>
  <c r="AB92" i="12" s="1"/>
  <c r="AC92" i="12" a="1"/>
  <c r="AC92" i="12" s="1"/>
  <c r="AD92" i="12" a="1"/>
  <c r="AD92" i="12" s="1"/>
  <c r="AE92" i="12" a="1"/>
  <c r="AE92" i="12" s="1"/>
  <c r="AF92" i="12" a="1"/>
  <c r="AF92" i="12" s="1"/>
  <c r="AG92" i="12" a="1"/>
  <c r="AG92" i="12" s="1"/>
  <c r="AH92" i="12" a="1"/>
  <c r="AH92" i="12" s="1"/>
  <c r="AI92" i="12" a="1"/>
  <c r="AI92" i="12" s="1"/>
  <c r="AJ92" i="12" a="1"/>
  <c r="AJ92" i="12" s="1"/>
  <c r="AK92" i="12" a="1"/>
  <c r="AK92" i="12" s="1"/>
  <c r="U93" i="12" a="1"/>
  <c r="U93" i="12" s="1"/>
  <c r="V93" i="12" a="1"/>
  <c r="V93" i="12" s="1"/>
  <c r="W93" i="12" a="1"/>
  <c r="W93" i="12" s="1"/>
  <c r="X93" i="12" a="1"/>
  <c r="X93" i="12" s="1"/>
  <c r="Y93" i="12" a="1"/>
  <c r="Y93" i="12" s="1"/>
  <c r="Z93" i="12" a="1"/>
  <c r="Z93" i="12" s="1"/>
  <c r="AA93" i="12" a="1"/>
  <c r="AA93" i="12" s="1"/>
  <c r="AB93" i="12" a="1"/>
  <c r="AB93" i="12" s="1"/>
  <c r="AC93" i="12" a="1"/>
  <c r="AC93" i="12" s="1"/>
  <c r="AD93" i="12" a="1"/>
  <c r="AD93" i="12" s="1"/>
  <c r="AE93" i="12" a="1"/>
  <c r="AE93" i="12" s="1"/>
  <c r="AF93" i="12" a="1"/>
  <c r="AF93" i="12" s="1"/>
  <c r="AG93" i="12" a="1"/>
  <c r="AG93" i="12" s="1"/>
  <c r="AH93" i="12" a="1"/>
  <c r="AH93" i="12" s="1"/>
  <c r="AI93" i="12" a="1"/>
  <c r="AI93" i="12" s="1"/>
  <c r="AJ93" i="12" a="1"/>
  <c r="AJ93" i="12" s="1"/>
  <c r="AK93" i="12" a="1"/>
  <c r="AK93" i="12" s="1"/>
  <c r="U94" i="12" a="1"/>
  <c r="U94" i="12" s="1"/>
  <c r="V94" i="12" a="1"/>
  <c r="V94" i="12" s="1"/>
  <c r="W94" i="12" a="1"/>
  <c r="W94" i="12" s="1"/>
  <c r="X94" i="12" a="1"/>
  <c r="X94" i="12" s="1"/>
  <c r="Y94" i="12" a="1"/>
  <c r="Y94" i="12" s="1"/>
  <c r="Z94" i="12" a="1"/>
  <c r="Z94" i="12" s="1"/>
  <c r="AA94" i="12" a="1"/>
  <c r="AA94" i="12" s="1"/>
  <c r="AB94" i="12" a="1"/>
  <c r="AB94" i="12" s="1"/>
  <c r="AC94" i="12" a="1"/>
  <c r="AC94" i="12" s="1"/>
  <c r="AD94" i="12" a="1"/>
  <c r="AD94" i="12" s="1"/>
  <c r="AE94" i="12" a="1"/>
  <c r="AE94" i="12" s="1"/>
  <c r="AF94" i="12" a="1"/>
  <c r="AF94" i="12" s="1"/>
  <c r="AG94" i="12" a="1"/>
  <c r="AG94" i="12" s="1"/>
  <c r="AH94" i="12" a="1"/>
  <c r="AH94" i="12" s="1"/>
  <c r="AI94" i="12" a="1"/>
  <c r="AI94" i="12" s="1"/>
  <c r="AJ94" i="12" a="1"/>
  <c r="AJ94" i="12" s="1"/>
  <c r="AK94" i="12" a="1"/>
  <c r="AK94" i="12" s="1"/>
  <c r="U95" i="12" a="1"/>
  <c r="U95" i="12" s="1"/>
  <c r="V95" i="12" a="1"/>
  <c r="V95" i="12" s="1"/>
  <c r="W95" i="12" a="1"/>
  <c r="W95" i="12" s="1"/>
  <c r="X95" i="12" a="1"/>
  <c r="X95" i="12" s="1"/>
  <c r="Y95" i="12" a="1"/>
  <c r="Y95" i="12" s="1"/>
  <c r="Z95" i="12" a="1"/>
  <c r="Z95" i="12" s="1"/>
  <c r="AA95" i="12" a="1"/>
  <c r="AA95" i="12" s="1"/>
  <c r="AB95" i="12" a="1"/>
  <c r="AB95" i="12" s="1"/>
  <c r="AC95" i="12" a="1"/>
  <c r="AC95" i="12" s="1"/>
  <c r="AD95" i="12" a="1"/>
  <c r="AD95" i="12" s="1"/>
  <c r="AE95" i="12" a="1"/>
  <c r="AE95" i="12" s="1"/>
  <c r="AF95" i="12" a="1"/>
  <c r="AF95" i="12" s="1"/>
  <c r="AG95" i="12" a="1"/>
  <c r="AG95" i="12" s="1"/>
  <c r="AH95" i="12" a="1"/>
  <c r="AH95" i="12" s="1"/>
  <c r="AI95" i="12" a="1"/>
  <c r="AI95" i="12" s="1"/>
  <c r="AJ95" i="12" a="1"/>
  <c r="AJ95" i="12" s="1"/>
  <c r="AK95" i="12" a="1"/>
  <c r="AK95" i="12" s="1"/>
  <c r="U96" i="12" a="1"/>
  <c r="U96" i="12" s="1"/>
  <c r="V96" i="12" a="1"/>
  <c r="V96" i="12" s="1"/>
  <c r="W96" i="12" a="1"/>
  <c r="W96" i="12" s="1"/>
  <c r="X96" i="12" a="1"/>
  <c r="X96" i="12" s="1"/>
  <c r="Y96" i="12" a="1"/>
  <c r="Y96" i="12" s="1"/>
  <c r="Z96" i="12" a="1"/>
  <c r="Z96" i="12" s="1"/>
  <c r="AA96" i="12" a="1"/>
  <c r="AA96" i="12" s="1"/>
  <c r="AB96" i="12" a="1"/>
  <c r="AB96" i="12" s="1"/>
  <c r="AC96" i="12" a="1"/>
  <c r="AC96" i="12" s="1"/>
  <c r="AD96" i="12" a="1"/>
  <c r="AD96" i="12" s="1"/>
  <c r="AE96" i="12" a="1"/>
  <c r="AE96" i="12" s="1"/>
  <c r="AF96" i="12" a="1"/>
  <c r="AF96" i="12" s="1"/>
  <c r="AG96" i="12" a="1"/>
  <c r="AG96" i="12" s="1"/>
  <c r="AH96" i="12" a="1"/>
  <c r="AH96" i="12" s="1"/>
  <c r="AI96" i="12" a="1"/>
  <c r="AI96" i="12" s="1"/>
  <c r="AJ96" i="12" a="1"/>
  <c r="AJ96" i="12" s="1"/>
  <c r="AK96" i="12" a="1"/>
  <c r="AK96" i="12" s="1"/>
  <c r="U97" i="12" a="1"/>
  <c r="U97" i="12" s="1"/>
  <c r="V97" i="12" a="1"/>
  <c r="V97" i="12" s="1"/>
  <c r="W97" i="12" a="1"/>
  <c r="W97" i="12" s="1"/>
  <c r="X97" i="12" a="1"/>
  <c r="X97" i="12" s="1"/>
  <c r="Y97" i="12" a="1"/>
  <c r="Y97" i="12" s="1"/>
  <c r="Z97" i="12" a="1"/>
  <c r="Z97" i="12" s="1"/>
  <c r="AA97" i="12" a="1"/>
  <c r="AA97" i="12" s="1"/>
  <c r="AB97" i="12" a="1"/>
  <c r="AB97" i="12" s="1"/>
  <c r="AC97" i="12" a="1"/>
  <c r="AC97" i="12" s="1"/>
  <c r="AD97" i="12" a="1"/>
  <c r="AD97" i="12" s="1"/>
  <c r="AE97" i="12" a="1"/>
  <c r="AE97" i="12" s="1"/>
  <c r="AF97" i="12" a="1"/>
  <c r="AF97" i="12" s="1"/>
  <c r="AG97" i="12" a="1"/>
  <c r="AG97" i="12" s="1"/>
  <c r="AH97" i="12" a="1"/>
  <c r="AH97" i="12" s="1"/>
  <c r="AI97" i="12" a="1"/>
  <c r="AI97" i="12" s="1"/>
  <c r="AJ97" i="12" a="1"/>
  <c r="AJ97" i="12" s="1"/>
  <c r="AK97" i="12" a="1"/>
  <c r="AK97" i="12" s="1"/>
  <c r="U98" i="12" a="1"/>
  <c r="U98" i="12" s="1"/>
  <c r="V98" i="12" a="1"/>
  <c r="V98" i="12" s="1"/>
  <c r="W98" i="12" a="1"/>
  <c r="W98" i="12" s="1"/>
  <c r="X98" i="12" a="1"/>
  <c r="X98" i="12" s="1"/>
  <c r="Y98" i="12" a="1"/>
  <c r="Y98" i="12" s="1"/>
  <c r="Z98" i="12" a="1"/>
  <c r="Z98" i="12" s="1"/>
  <c r="AA98" i="12" a="1"/>
  <c r="AA98" i="12" s="1"/>
  <c r="AB98" i="12" a="1"/>
  <c r="AB98" i="12" s="1"/>
  <c r="AC98" i="12" a="1"/>
  <c r="AC98" i="12" s="1"/>
  <c r="AD98" i="12" a="1"/>
  <c r="AD98" i="12" s="1"/>
  <c r="AE98" i="12" a="1"/>
  <c r="AE98" i="12" s="1"/>
  <c r="AF98" i="12" a="1"/>
  <c r="AF98" i="12" s="1"/>
  <c r="AG98" i="12" a="1"/>
  <c r="AG98" i="12" s="1"/>
  <c r="AH98" i="12" a="1"/>
  <c r="AH98" i="12" s="1"/>
  <c r="AI98" i="12" a="1"/>
  <c r="AI98" i="12" s="1"/>
  <c r="AJ98" i="12" a="1"/>
  <c r="AJ98" i="12" s="1"/>
  <c r="AK98" i="12" a="1"/>
  <c r="AK98" i="12" s="1"/>
  <c r="U99" i="12" a="1"/>
  <c r="U99" i="12" s="1"/>
  <c r="V99" i="12" a="1"/>
  <c r="V99" i="12" s="1"/>
  <c r="W99" i="12" a="1"/>
  <c r="W99" i="12" s="1"/>
  <c r="X99" i="12" a="1"/>
  <c r="X99" i="12" s="1"/>
  <c r="Y99" i="12" a="1"/>
  <c r="Y99" i="12" s="1"/>
  <c r="Z99" i="12" a="1"/>
  <c r="Z99" i="12" s="1"/>
  <c r="AA99" i="12" a="1"/>
  <c r="AA99" i="12" s="1"/>
  <c r="AB99" i="12" a="1"/>
  <c r="AB99" i="12" s="1"/>
  <c r="AC99" i="12" a="1"/>
  <c r="AC99" i="12" s="1"/>
  <c r="AD99" i="12" a="1"/>
  <c r="AD99" i="12" s="1"/>
  <c r="AE99" i="12" a="1"/>
  <c r="AE99" i="12" s="1"/>
  <c r="AF99" i="12" a="1"/>
  <c r="AF99" i="12" s="1"/>
  <c r="AG99" i="12" a="1"/>
  <c r="AG99" i="12" s="1"/>
  <c r="AH99" i="12" a="1"/>
  <c r="AH99" i="12" s="1"/>
  <c r="AI99" i="12" a="1"/>
  <c r="AI99" i="12" s="1"/>
  <c r="AJ99" i="12" a="1"/>
  <c r="AJ99" i="12" s="1"/>
  <c r="AK99" i="12" a="1"/>
  <c r="AK99" i="12" s="1"/>
  <c r="U100" i="12" a="1"/>
  <c r="U100" i="12" s="1"/>
  <c r="V100" i="12" a="1"/>
  <c r="V100" i="12" s="1"/>
  <c r="W100" i="12" a="1"/>
  <c r="W100" i="12" s="1"/>
  <c r="X100" i="12" a="1"/>
  <c r="X100" i="12" s="1"/>
  <c r="Y100" i="12" a="1"/>
  <c r="Y100" i="12" s="1"/>
  <c r="Z100" i="12" a="1"/>
  <c r="Z100" i="12" s="1"/>
  <c r="AA100" i="12" a="1"/>
  <c r="AA100" i="12" s="1"/>
  <c r="AB100" i="12" a="1"/>
  <c r="AB100" i="12" s="1"/>
  <c r="AC100" i="12" a="1"/>
  <c r="AC100" i="12" s="1"/>
  <c r="AD100" i="12" a="1"/>
  <c r="AD100" i="12" s="1"/>
  <c r="AE100" i="12" a="1"/>
  <c r="AE100" i="12" s="1"/>
  <c r="AF100" i="12" a="1"/>
  <c r="AF100" i="12" s="1"/>
  <c r="AG100" i="12" a="1"/>
  <c r="AG100" i="12" s="1"/>
  <c r="AH100" i="12" a="1"/>
  <c r="AH100" i="12" s="1"/>
  <c r="AI100" i="12" a="1"/>
  <c r="AI100" i="12" s="1"/>
  <c r="AJ100" i="12" a="1"/>
  <c r="AJ100" i="12" s="1"/>
  <c r="AK100" i="12" a="1"/>
  <c r="AK100" i="12" s="1"/>
  <c r="U101" i="12" a="1"/>
  <c r="U101" i="12" s="1"/>
  <c r="V101" i="12" a="1"/>
  <c r="V101" i="12" s="1"/>
  <c r="W101" i="12" a="1"/>
  <c r="W101" i="12" s="1"/>
  <c r="X101" i="12" a="1"/>
  <c r="X101" i="12" s="1"/>
  <c r="Y101" i="12" a="1"/>
  <c r="Y101" i="12" s="1"/>
  <c r="Z101" i="12" a="1"/>
  <c r="Z101" i="12" s="1"/>
  <c r="AA101" i="12" a="1"/>
  <c r="AA101" i="12" s="1"/>
  <c r="AB101" i="12" a="1"/>
  <c r="AB101" i="12" s="1"/>
  <c r="AC101" i="12" a="1"/>
  <c r="AC101" i="12" s="1"/>
  <c r="AD101" i="12" a="1"/>
  <c r="AD101" i="12" s="1"/>
  <c r="AE101" i="12" a="1"/>
  <c r="AE101" i="12" s="1"/>
  <c r="AF101" i="12" a="1"/>
  <c r="AF101" i="12" s="1"/>
  <c r="AG101" i="12" a="1"/>
  <c r="AG101" i="12" s="1"/>
  <c r="AH101" i="12" a="1"/>
  <c r="AH101" i="12" s="1"/>
  <c r="AI101" i="12" a="1"/>
  <c r="AI101" i="12" s="1"/>
  <c r="AJ101" i="12" a="1"/>
  <c r="AJ101" i="12" s="1"/>
  <c r="AK101" i="12" a="1"/>
  <c r="AK101" i="12" s="1"/>
  <c r="V2" i="12" a="1"/>
  <c r="V2" i="12" s="1"/>
  <c r="W2" i="12" a="1"/>
  <c r="W2" i="12" s="1"/>
  <c r="X2" i="12" a="1"/>
  <c r="X2" i="12" s="1"/>
  <c r="Y2" i="12" a="1"/>
  <c r="Y2" i="12" s="1"/>
  <c r="Z2" i="12" a="1"/>
  <c r="Z2" i="12" s="1"/>
  <c r="AA2" i="12" a="1"/>
  <c r="AA2" i="12" s="1"/>
  <c r="AB2" i="12" a="1"/>
  <c r="AB2" i="12" s="1"/>
  <c r="AC2" i="12" a="1"/>
  <c r="AC2" i="12" s="1"/>
  <c r="AD2" i="12" a="1"/>
  <c r="AD2" i="12" s="1"/>
  <c r="AE2" i="12" a="1"/>
  <c r="AE2" i="12" s="1"/>
  <c r="AF2" i="12" a="1"/>
  <c r="AF2" i="12" s="1"/>
  <c r="AG2" i="12" a="1"/>
  <c r="AG2" i="12" s="1"/>
  <c r="AH2" i="12" a="1"/>
  <c r="AH2" i="12" s="1"/>
  <c r="AI2" i="12" a="1"/>
  <c r="AI2" i="12" s="1"/>
  <c r="AJ2" i="12" a="1"/>
  <c r="AJ2" i="12" s="1"/>
  <c r="AK2" i="12" a="1"/>
  <c r="AK2" i="12" s="1"/>
  <c r="AM3" i="11" l="1"/>
  <c r="AU3" i="11"/>
  <c r="BC3" i="11"/>
  <c r="AT4" i="11"/>
  <c r="BB4" i="11"/>
  <c r="AS5" i="11"/>
  <c r="BA5" i="11"/>
  <c r="AR6" i="11"/>
  <c r="AZ6" i="11"/>
  <c r="AQ7" i="11"/>
  <c r="AY7" i="11"/>
  <c r="AP8" i="11"/>
  <c r="AX8" i="11"/>
  <c r="AO9" i="11"/>
  <c r="AW9" i="11"/>
  <c r="AN10" i="11"/>
  <c r="AV10" i="11"/>
  <c r="AM11" i="11"/>
  <c r="AU11" i="11"/>
  <c r="BC11" i="11"/>
  <c r="AT12" i="11"/>
  <c r="BB12" i="11"/>
  <c r="AS13" i="11"/>
  <c r="BA13" i="11"/>
  <c r="AR14" i="11"/>
  <c r="AZ14" i="11"/>
  <c r="AQ15" i="11"/>
  <c r="AY15" i="11"/>
  <c r="AP16" i="11"/>
  <c r="AX16" i="11"/>
  <c r="AO17" i="11"/>
  <c r="AW17" i="11"/>
  <c r="AN18" i="11"/>
  <c r="AV18" i="11"/>
  <c r="AM19" i="11"/>
  <c r="AU19" i="11"/>
  <c r="BC19" i="11"/>
  <c r="AT20" i="11"/>
  <c r="BB20" i="11"/>
  <c r="AS21" i="11"/>
  <c r="BA21" i="11"/>
  <c r="AR22" i="11"/>
  <c r="AZ22" i="11"/>
  <c r="AQ23" i="11"/>
  <c r="AY23" i="11"/>
  <c r="AP24" i="11"/>
  <c r="AX24" i="11"/>
  <c r="AO25" i="11"/>
  <c r="AW25" i="11"/>
  <c r="AN26" i="11"/>
  <c r="AV26" i="11"/>
  <c r="AM27" i="11"/>
  <c r="AU27" i="11"/>
  <c r="BC27" i="11"/>
  <c r="AT28" i="11"/>
  <c r="BB28" i="11"/>
  <c r="AS29" i="11"/>
  <c r="BA29" i="11"/>
  <c r="AR30" i="11"/>
  <c r="AZ30" i="11"/>
  <c r="AQ31" i="11"/>
  <c r="AY31" i="11"/>
  <c r="AP32" i="11"/>
  <c r="AX32" i="11"/>
  <c r="AO33" i="11"/>
  <c r="AW33" i="11"/>
  <c r="AN34" i="11"/>
  <c r="AV34" i="11"/>
  <c r="AM35" i="11"/>
  <c r="AU35" i="11"/>
  <c r="BC35" i="11"/>
  <c r="AT36" i="11"/>
  <c r="BB36" i="11"/>
  <c r="AS37" i="11"/>
  <c r="BA37" i="11"/>
  <c r="AR38" i="11"/>
  <c r="AZ38" i="11"/>
  <c r="AQ39" i="11"/>
  <c r="AY39" i="11"/>
  <c r="AP40" i="11"/>
  <c r="AX40" i="11"/>
  <c r="AO41" i="11"/>
  <c r="AW41" i="11"/>
  <c r="AN42" i="11"/>
  <c r="AV42" i="11"/>
  <c r="AN3" i="11"/>
  <c r="AV3" i="11"/>
  <c r="AM4" i="11"/>
  <c r="AU4" i="11"/>
  <c r="BC4" i="11"/>
  <c r="AT5" i="11"/>
  <c r="BB5" i="11"/>
  <c r="AS6" i="11"/>
  <c r="BA6" i="11"/>
  <c r="AR7" i="11"/>
  <c r="AZ7" i="11"/>
  <c r="AQ8" i="11"/>
  <c r="AY8" i="11"/>
  <c r="AP9" i="11"/>
  <c r="AX9" i="11"/>
  <c r="AO10" i="11"/>
  <c r="AW10" i="11"/>
  <c r="AN11" i="11"/>
  <c r="AV11" i="11"/>
  <c r="AM12" i="11"/>
  <c r="AU12" i="11"/>
  <c r="BC12" i="11"/>
  <c r="AT13" i="11"/>
  <c r="BB13" i="11"/>
  <c r="AS14" i="11"/>
  <c r="BA14" i="11"/>
  <c r="AR15" i="11"/>
  <c r="AZ15" i="11"/>
  <c r="AQ16" i="11"/>
  <c r="AY16" i="11"/>
  <c r="AP17" i="11"/>
  <c r="AX17" i="11"/>
  <c r="AO18" i="11"/>
  <c r="AW18" i="11"/>
  <c r="AN19" i="11"/>
  <c r="AV19" i="11"/>
  <c r="AM20" i="11"/>
  <c r="AU20" i="11"/>
  <c r="BC20" i="11"/>
  <c r="AT21" i="11"/>
  <c r="BB21" i="11"/>
  <c r="AS22" i="11"/>
  <c r="BA22" i="11"/>
  <c r="AR23" i="11"/>
  <c r="AZ23" i="11"/>
  <c r="AQ24" i="11"/>
  <c r="AY24" i="11"/>
  <c r="AP25" i="11"/>
  <c r="AX25" i="11"/>
  <c r="AO26" i="11"/>
  <c r="AW26" i="11"/>
  <c r="AN27" i="11"/>
  <c r="AV27" i="11"/>
  <c r="AM28" i="11"/>
  <c r="AU28" i="11"/>
  <c r="BC28" i="11"/>
  <c r="AT29" i="11"/>
  <c r="BB29" i="11"/>
  <c r="AS30" i="11"/>
  <c r="BA30" i="11"/>
  <c r="AR31" i="11"/>
  <c r="AZ31" i="11"/>
  <c r="AQ32" i="11"/>
  <c r="AY32" i="11"/>
  <c r="AP33" i="11"/>
  <c r="AX33" i="11"/>
  <c r="AO34" i="11"/>
  <c r="AW34" i="11"/>
  <c r="AN35" i="11"/>
  <c r="AV35" i="11"/>
  <c r="AM36" i="11"/>
  <c r="AU36" i="11"/>
  <c r="BC36" i="11"/>
  <c r="AT37" i="11"/>
  <c r="BB37" i="11"/>
  <c r="AS38" i="11"/>
  <c r="BA38" i="11"/>
  <c r="AO3" i="11"/>
  <c r="AW3" i="11"/>
  <c r="AN4" i="11"/>
  <c r="AV4" i="11"/>
  <c r="AM5" i="11"/>
  <c r="AU5" i="11"/>
  <c r="BC5" i="11"/>
  <c r="AT6" i="11"/>
  <c r="BB6" i="11"/>
  <c r="AS7" i="11"/>
  <c r="BA7" i="11"/>
  <c r="AR8" i="11"/>
  <c r="AZ8" i="11"/>
  <c r="AQ9" i="11"/>
  <c r="AY9" i="11"/>
  <c r="AP10" i="11"/>
  <c r="AX10" i="11"/>
  <c r="AO11" i="11"/>
  <c r="AW11" i="11"/>
  <c r="AN12" i="11"/>
  <c r="AV12" i="11"/>
  <c r="AM13" i="11"/>
  <c r="AU13" i="11"/>
  <c r="BC13" i="11"/>
  <c r="AT14" i="11"/>
  <c r="BB14" i="11"/>
  <c r="AS15" i="11"/>
  <c r="BA15" i="11"/>
  <c r="AR16" i="11"/>
  <c r="AZ16" i="11"/>
  <c r="AQ17" i="11"/>
  <c r="AY17" i="11"/>
  <c r="AP18" i="11"/>
  <c r="AX18" i="11"/>
  <c r="AO19" i="11"/>
  <c r="AW19" i="11"/>
  <c r="AN20" i="11"/>
  <c r="AV20" i="11"/>
  <c r="AM21" i="11"/>
  <c r="AU21" i="11"/>
  <c r="BC21" i="11"/>
  <c r="AT22" i="11"/>
  <c r="BB22" i="11"/>
  <c r="AS23" i="11"/>
  <c r="BA23" i="11"/>
  <c r="AR24" i="11"/>
  <c r="AZ24" i="11"/>
  <c r="AQ25" i="11"/>
  <c r="AY25" i="11"/>
  <c r="AP26" i="11"/>
  <c r="AX26" i="11"/>
  <c r="AO27" i="11"/>
  <c r="AW27" i="11"/>
  <c r="AN28" i="11"/>
  <c r="AV28" i="11"/>
  <c r="AM29" i="11"/>
  <c r="AU29" i="11"/>
  <c r="BC29" i="11"/>
  <c r="AT30" i="11"/>
  <c r="BB30" i="11"/>
  <c r="AS31" i="11"/>
  <c r="BA31" i="11"/>
  <c r="AR32" i="11"/>
  <c r="AZ32" i="11"/>
  <c r="AQ33" i="11"/>
  <c r="AY33" i="11"/>
  <c r="AP34" i="11"/>
  <c r="AX34" i="11"/>
  <c r="AO35" i="11"/>
  <c r="AW35" i="11"/>
  <c r="AN36" i="11"/>
  <c r="AV36" i="11"/>
  <c r="AM37" i="11"/>
  <c r="AU37" i="11"/>
  <c r="BC37" i="11"/>
  <c r="AT38" i="11"/>
  <c r="BB38" i="11"/>
  <c r="AS39" i="11"/>
  <c r="BA39" i="11"/>
  <c r="AR40" i="11"/>
  <c r="AZ40" i="11"/>
  <c r="AQ41" i="11"/>
  <c r="AY41" i="11"/>
  <c r="AP42" i="11"/>
  <c r="AX42" i="11"/>
  <c r="AP3" i="11"/>
  <c r="AX3" i="11"/>
  <c r="AO4" i="11"/>
  <c r="AW4" i="11"/>
  <c r="AN5" i="11"/>
  <c r="AV5" i="11"/>
  <c r="AM6" i="11"/>
  <c r="AU6" i="11"/>
  <c r="BC6" i="11"/>
  <c r="AT7" i="11"/>
  <c r="BB7" i="11"/>
  <c r="AS8" i="11"/>
  <c r="BA8" i="11"/>
  <c r="AR9" i="11"/>
  <c r="AZ9" i="11"/>
  <c r="AQ10" i="11"/>
  <c r="AY10" i="11"/>
  <c r="AP11" i="11"/>
  <c r="AX11" i="11"/>
  <c r="AO12" i="11"/>
  <c r="AW12" i="11"/>
  <c r="AN13" i="11"/>
  <c r="AV13" i="11"/>
  <c r="AM14" i="11"/>
  <c r="AU14" i="11"/>
  <c r="BC14" i="11"/>
  <c r="AT15" i="11"/>
  <c r="BB15" i="11"/>
  <c r="AS16" i="11"/>
  <c r="BA16" i="11"/>
  <c r="AR17" i="11"/>
  <c r="AZ17" i="11"/>
  <c r="AQ18" i="11"/>
  <c r="AY18" i="11"/>
  <c r="AP19" i="11"/>
  <c r="AX19" i="11"/>
  <c r="AO20" i="11"/>
  <c r="AW20" i="11"/>
  <c r="AN21" i="11"/>
  <c r="AV21" i="11"/>
  <c r="AM22" i="11"/>
  <c r="AU22" i="11"/>
  <c r="BC22" i="11"/>
  <c r="AT23" i="11"/>
  <c r="BB23" i="11"/>
  <c r="AS24" i="11"/>
  <c r="BA24" i="11"/>
  <c r="AR25" i="11"/>
  <c r="AZ25" i="11"/>
  <c r="AQ26" i="11"/>
  <c r="AY26" i="11"/>
  <c r="AP27" i="11"/>
  <c r="AX27" i="11"/>
  <c r="AO28" i="11"/>
  <c r="AW28" i="11"/>
  <c r="AN29" i="11"/>
  <c r="AV29" i="11"/>
  <c r="AM30" i="11"/>
  <c r="AU30" i="11"/>
  <c r="BC30" i="11"/>
  <c r="AT31" i="11"/>
  <c r="BB31" i="11"/>
  <c r="AS32" i="11"/>
  <c r="BA32" i="11"/>
  <c r="AR33" i="11"/>
  <c r="AZ33" i="11"/>
  <c r="AQ34" i="11"/>
  <c r="AY34" i="11"/>
  <c r="AP35" i="11"/>
  <c r="AX35" i="11"/>
  <c r="AO36" i="11"/>
  <c r="AW36" i="11"/>
  <c r="AN37" i="11"/>
  <c r="AV37" i="11"/>
  <c r="AM38" i="11"/>
  <c r="AU38" i="11"/>
  <c r="BC38" i="11"/>
  <c r="AT39" i="11"/>
  <c r="BB39" i="11"/>
  <c r="AS40" i="11"/>
  <c r="BA40" i="11"/>
  <c r="AQ3" i="11"/>
  <c r="AY3" i="11"/>
  <c r="AP4" i="11"/>
  <c r="AX4" i="11"/>
  <c r="AO5" i="11"/>
  <c r="AW5" i="11"/>
  <c r="AN6" i="11"/>
  <c r="AV6" i="11"/>
  <c r="AM7" i="11"/>
  <c r="AU7" i="11"/>
  <c r="BC7" i="11"/>
  <c r="AT8" i="11"/>
  <c r="BB8" i="11"/>
  <c r="AS9" i="11"/>
  <c r="BA9" i="11"/>
  <c r="AR10" i="11"/>
  <c r="AZ10" i="11"/>
  <c r="AQ11" i="11"/>
  <c r="AY11" i="11"/>
  <c r="AP12" i="11"/>
  <c r="AX12" i="11"/>
  <c r="AO13" i="11"/>
  <c r="AW13" i="11"/>
  <c r="AN14" i="11"/>
  <c r="AV14" i="11"/>
  <c r="AM15" i="11"/>
  <c r="AU15" i="11"/>
  <c r="BC15" i="11"/>
  <c r="AT16" i="11"/>
  <c r="BB16" i="11"/>
  <c r="AS17" i="11"/>
  <c r="BA17" i="11"/>
  <c r="AR18" i="11"/>
  <c r="AZ18" i="11"/>
  <c r="AQ19" i="11"/>
  <c r="AY19" i="11"/>
  <c r="AP20" i="11"/>
  <c r="AX20" i="11"/>
  <c r="AO21" i="11"/>
  <c r="AW21" i="11"/>
  <c r="AN22" i="11"/>
  <c r="AV22" i="11"/>
  <c r="AM23" i="11"/>
  <c r="AU23" i="11"/>
  <c r="BC23" i="11"/>
  <c r="AT24" i="11"/>
  <c r="BB24" i="11"/>
  <c r="AS25" i="11"/>
  <c r="BA25" i="11"/>
  <c r="AR26" i="11"/>
  <c r="AZ26" i="11"/>
  <c r="AQ27" i="11"/>
  <c r="AY27" i="11"/>
  <c r="AP28" i="11"/>
  <c r="AX28" i="11"/>
  <c r="AO29" i="11"/>
  <c r="AW29" i="11"/>
  <c r="AN30" i="11"/>
  <c r="AV30" i="11"/>
  <c r="AM31" i="11"/>
  <c r="AU31" i="11"/>
  <c r="BC31" i="11"/>
  <c r="AT32" i="11"/>
  <c r="BB32" i="11"/>
  <c r="AS33" i="11"/>
  <c r="BA33" i="11"/>
  <c r="AR34" i="11"/>
  <c r="AZ34" i="11"/>
  <c r="AQ35" i="11"/>
  <c r="AY35" i="11"/>
  <c r="AP36" i="11"/>
  <c r="AX36" i="11"/>
  <c r="AO37" i="11"/>
  <c r="AW37" i="11"/>
  <c r="AN38" i="11"/>
  <c r="AV38" i="11"/>
  <c r="AM39" i="11"/>
  <c r="AU39" i="11"/>
  <c r="BC39" i="11"/>
  <c r="AT40" i="11"/>
  <c r="BB40" i="11"/>
  <c r="AS41" i="11"/>
  <c r="BA41" i="11"/>
  <c r="AR3" i="11"/>
  <c r="AZ3" i="11"/>
  <c r="AQ4" i="11"/>
  <c r="AY4" i="11"/>
  <c r="AP5" i="11"/>
  <c r="AX5" i="11"/>
  <c r="AO6" i="11"/>
  <c r="AW6" i="11"/>
  <c r="AN7" i="11"/>
  <c r="AV7" i="11"/>
  <c r="AM8" i="11"/>
  <c r="AU8" i="11"/>
  <c r="BC8" i="11"/>
  <c r="AT9" i="11"/>
  <c r="BB9" i="11"/>
  <c r="AS10" i="11"/>
  <c r="BA10" i="11"/>
  <c r="AR11" i="11"/>
  <c r="AZ11" i="11"/>
  <c r="AQ12" i="11"/>
  <c r="AY12" i="11"/>
  <c r="AP13" i="11"/>
  <c r="AX13" i="11"/>
  <c r="AO14" i="11"/>
  <c r="AW14" i="11"/>
  <c r="AN15" i="11"/>
  <c r="AV15" i="11"/>
  <c r="AM16" i="11"/>
  <c r="AU16" i="11"/>
  <c r="BC16" i="11"/>
  <c r="AT17" i="11"/>
  <c r="BB17" i="11"/>
  <c r="AS18" i="11"/>
  <c r="BA18" i="11"/>
  <c r="AR19" i="11"/>
  <c r="AZ19" i="11"/>
  <c r="AQ20" i="11"/>
  <c r="AY20" i="11"/>
  <c r="AP21" i="11"/>
  <c r="AX21" i="11"/>
  <c r="AO22" i="11"/>
  <c r="AW22" i="11"/>
  <c r="AN23" i="11"/>
  <c r="AV23" i="11"/>
  <c r="AM24" i="11"/>
  <c r="AU24" i="11"/>
  <c r="BC24" i="11"/>
  <c r="AT25" i="11"/>
  <c r="BB25" i="11"/>
  <c r="AS26" i="11"/>
  <c r="BA26" i="11"/>
  <c r="AR27" i="11"/>
  <c r="AZ27" i="11"/>
  <c r="AQ28" i="11"/>
  <c r="AY28" i="11"/>
  <c r="AP29" i="11"/>
  <c r="AX29" i="11"/>
  <c r="AO30" i="11"/>
  <c r="AW30" i="11"/>
  <c r="AN31" i="11"/>
  <c r="AV31" i="11"/>
  <c r="AM32" i="11"/>
  <c r="AU32" i="11"/>
  <c r="BC32" i="11"/>
  <c r="AT33" i="11"/>
  <c r="BB33" i="11"/>
  <c r="AS34" i="11"/>
  <c r="BA34" i="11"/>
  <c r="AR35" i="11"/>
  <c r="AZ35" i="11"/>
  <c r="AQ36" i="11"/>
  <c r="AY36" i="11"/>
  <c r="AP37" i="11"/>
  <c r="AX37" i="11"/>
  <c r="AO38" i="11"/>
  <c r="AW38" i="11"/>
  <c r="AN39" i="11"/>
  <c r="AV39" i="11"/>
  <c r="AM40" i="11"/>
  <c r="AU40" i="11"/>
  <c r="BC40" i="11"/>
  <c r="AT41" i="11"/>
  <c r="BB41" i="11"/>
  <c r="AS42" i="11"/>
  <c r="BA42" i="11"/>
  <c r="AS3" i="11"/>
  <c r="BA3" i="11"/>
  <c r="AR4" i="11"/>
  <c r="AZ4" i="11"/>
  <c r="AQ5" i="11"/>
  <c r="AY5" i="11"/>
  <c r="AP6" i="11"/>
  <c r="AX6" i="11"/>
  <c r="AO7" i="11"/>
  <c r="AW7" i="11"/>
  <c r="AN8" i="11"/>
  <c r="AV8" i="11"/>
  <c r="AM9" i="11"/>
  <c r="AU9" i="11"/>
  <c r="BC9" i="11"/>
  <c r="AT10" i="11"/>
  <c r="BB10" i="11"/>
  <c r="AS11" i="11"/>
  <c r="BA11" i="11"/>
  <c r="AR12" i="11"/>
  <c r="AZ12" i="11"/>
  <c r="AQ13" i="11"/>
  <c r="AY13" i="11"/>
  <c r="AP14" i="11"/>
  <c r="AX14" i="11"/>
  <c r="AO15" i="11"/>
  <c r="AW15" i="11"/>
  <c r="AN16" i="11"/>
  <c r="AV16" i="11"/>
  <c r="AM17" i="11"/>
  <c r="AU17" i="11"/>
  <c r="BC17" i="11"/>
  <c r="AT18" i="11"/>
  <c r="BB18" i="11"/>
  <c r="AS19" i="11"/>
  <c r="BA19" i="11"/>
  <c r="AR20" i="11"/>
  <c r="AZ20" i="11"/>
  <c r="AQ21" i="11"/>
  <c r="AY21" i="11"/>
  <c r="AP22" i="11"/>
  <c r="AX22" i="11"/>
  <c r="AO23" i="11"/>
  <c r="AW23" i="11"/>
  <c r="AN24" i="11"/>
  <c r="AV24" i="11"/>
  <c r="AM25" i="11"/>
  <c r="AU25" i="11"/>
  <c r="BC25" i="11"/>
  <c r="AT26" i="11"/>
  <c r="BB26" i="11"/>
  <c r="AS27" i="11"/>
  <c r="BA27" i="11"/>
  <c r="AR28" i="11"/>
  <c r="AZ28" i="11"/>
  <c r="AQ29" i="11"/>
  <c r="AY29" i="11"/>
  <c r="AP30" i="11"/>
  <c r="AX30" i="11"/>
  <c r="AO31" i="11"/>
  <c r="AW31" i="11"/>
  <c r="AN32" i="11"/>
  <c r="AV32" i="11"/>
  <c r="AM33" i="11"/>
  <c r="AU33" i="11"/>
  <c r="BC33" i="11"/>
  <c r="AT34" i="11"/>
  <c r="BB34" i="11"/>
  <c r="AS35" i="11"/>
  <c r="BA35" i="11"/>
  <c r="AT3" i="11"/>
  <c r="BB3" i="11"/>
  <c r="AS4" i="11"/>
  <c r="BA4" i="11"/>
  <c r="AR5" i="11"/>
  <c r="AZ5" i="11"/>
  <c r="AQ6" i="11"/>
  <c r="AY6" i="11"/>
  <c r="AP7" i="11"/>
  <c r="AX7" i="11"/>
  <c r="AO8" i="11"/>
  <c r="AW8" i="11"/>
  <c r="AN9" i="11"/>
  <c r="AV9" i="11"/>
  <c r="AM10" i="11"/>
  <c r="AU10" i="11"/>
  <c r="BC10" i="11"/>
  <c r="AT11" i="11"/>
  <c r="BB11" i="11"/>
  <c r="AS12" i="11"/>
  <c r="BA12" i="11"/>
  <c r="AR13" i="11"/>
  <c r="AZ13" i="11"/>
  <c r="AQ14" i="11"/>
  <c r="AY14" i="11"/>
  <c r="AP15" i="11"/>
  <c r="AX15" i="11"/>
  <c r="AO16" i="11"/>
  <c r="AW16" i="11"/>
  <c r="AN17" i="11"/>
  <c r="AV17" i="11"/>
  <c r="AM18" i="11"/>
  <c r="AU18" i="11"/>
  <c r="BC18" i="11"/>
  <c r="AT19" i="11"/>
  <c r="BB19" i="11"/>
  <c r="AS20" i="11"/>
  <c r="BA20" i="11"/>
  <c r="AR21" i="11"/>
  <c r="AZ21" i="11"/>
  <c r="AQ22" i="11"/>
  <c r="AY22" i="11"/>
  <c r="AP23" i="11"/>
  <c r="AX23" i="11"/>
  <c r="AO24" i="11"/>
  <c r="AW24" i="11"/>
  <c r="AN25" i="11"/>
  <c r="AV25" i="11"/>
  <c r="AM26" i="11"/>
  <c r="AU26" i="11"/>
  <c r="BC26" i="11"/>
  <c r="AT27" i="11"/>
  <c r="BB27" i="11"/>
  <c r="AS28" i="11"/>
  <c r="BA28" i="11"/>
  <c r="AR29" i="11"/>
  <c r="AZ29" i="11"/>
  <c r="AQ30" i="11"/>
  <c r="AY30" i="11"/>
  <c r="AP31" i="11"/>
  <c r="AX31" i="11"/>
  <c r="AO32" i="11"/>
  <c r="AW32" i="11"/>
  <c r="AN33" i="11"/>
  <c r="AV33" i="11"/>
  <c r="AM34" i="11"/>
  <c r="AU34" i="11"/>
  <c r="BC34" i="11"/>
  <c r="AT35" i="11"/>
  <c r="BB35" i="11"/>
  <c r="AS36" i="11"/>
  <c r="BA36" i="11"/>
  <c r="AR36" i="11"/>
  <c r="AX38" i="11"/>
  <c r="AN40" i="11"/>
  <c r="AP41" i="11"/>
  <c r="AO42" i="11"/>
  <c r="BB42" i="11"/>
  <c r="AS43" i="11"/>
  <c r="BA43" i="11"/>
  <c r="AR44" i="11"/>
  <c r="AZ44" i="11"/>
  <c r="AQ45" i="11"/>
  <c r="AY45" i="11"/>
  <c r="AP46" i="11"/>
  <c r="AX46" i="11"/>
  <c r="AO47" i="11"/>
  <c r="AW47" i="11"/>
  <c r="AN48" i="11"/>
  <c r="AV48" i="11"/>
  <c r="AM49" i="11"/>
  <c r="AU49" i="11"/>
  <c r="BC49" i="11"/>
  <c r="AT50" i="11"/>
  <c r="BB50" i="11"/>
  <c r="AS51" i="11"/>
  <c r="BA51" i="11"/>
  <c r="AR52" i="11"/>
  <c r="AZ52" i="11"/>
  <c r="AQ53" i="11"/>
  <c r="AY53" i="11"/>
  <c r="AP54" i="11"/>
  <c r="AX54" i="11"/>
  <c r="AO55" i="11"/>
  <c r="AW55" i="11"/>
  <c r="AN56" i="11"/>
  <c r="AV56" i="11"/>
  <c r="AM57" i="11"/>
  <c r="AU57" i="11"/>
  <c r="BC57" i="11"/>
  <c r="AT58" i="11"/>
  <c r="BB58" i="11"/>
  <c r="AS59" i="11"/>
  <c r="BA59" i="11"/>
  <c r="AR60" i="11"/>
  <c r="AZ60" i="11"/>
  <c r="AQ61" i="11"/>
  <c r="AY61" i="11"/>
  <c r="AP62" i="11"/>
  <c r="AX62" i="11"/>
  <c r="AO63" i="11"/>
  <c r="AW63" i="11"/>
  <c r="AN64" i="11"/>
  <c r="AV64" i="11"/>
  <c r="AM65" i="11"/>
  <c r="AU65" i="11"/>
  <c r="BC65" i="11"/>
  <c r="AT66" i="11"/>
  <c r="BB66" i="11"/>
  <c r="AS67" i="11"/>
  <c r="BA67" i="11"/>
  <c r="AR68" i="11"/>
  <c r="AZ68" i="11"/>
  <c r="AQ69" i="11"/>
  <c r="AY69" i="11"/>
  <c r="AP70" i="11"/>
  <c r="AX70" i="11"/>
  <c r="AO71" i="11"/>
  <c r="AW71" i="11"/>
  <c r="AN72" i="11"/>
  <c r="AV72" i="11"/>
  <c r="AM73" i="11"/>
  <c r="AU73" i="11"/>
  <c r="BC73" i="11"/>
  <c r="AT74" i="11"/>
  <c r="BB74" i="11"/>
  <c r="AS75" i="11"/>
  <c r="BA75" i="11"/>
  <c r="AR76" i="11"/>
  <c r="AZ76" i="11"/>
  <c r="AQ77" i="11"/>
  <c r="AY77" i="11"/>
  <c r="AP78" i="11"/>
  <c r="AX78" i="11"/>
  <c r="AO79" i="11"/>
  <c r="AW79" i="11"/>
  <c r="AZ36" i="11"/>
  <c r="AY38" i="11"/>
  <c r="AO40" i="11"/>
  <c r="AR41" i="11"/>
  <c r="AQ42" i="11"/>
  <c r="BC42" i="11"/>
  <c r="AT43" i="11"/>
  <c r="BB43" i="11"/>
  <c r="AS44" i="11"/>
  <c r="BA44" i="11"/>
  <c r="AR45" i="11"/>
  <c r="AZ45" i="11"/>
  <c r="AQ46" i="11"/>
  <c r="AY46" i="11"/>
  <c r="AP47" i="11"/>
  <c r="AX47" i="11"/>
  <c r="AO48" i="11"/>
  <c r="AW48" i="11"/>
  <c r="AN49" i="11"/>
  <c r="AV49" i="11"/>
  <c r="AM50" i="11"/>
  <c r="AU50" i="11"/>
  <c r="BC50" i="11"/>
  <c r="AT51" i="11"/>
  <c r="BB51" i="11"/>
  <c r="AS52" i="11"/>
  <c r="BA52" i="11"/>
  <c r="AR53" i="11"/>
  <c r="AZ53" i="11"/>
  <c r="AQ54" i="11"/>
  <c r="AY54" i="11"/>
  <c r="AP55" i="11"/>
  <c r="AX55" i="11"/>
  <c r="AO56" i="11"/>
  <c r="AW56" i="11"/>
  <c r="AN57" i="11"/>
  <c r="AV57" i="11"/>
  <c r="AM58" i="11"/>
  <c r="AU58" i="11"/>
  <c r="BC58" i="11"/>
  <c r="AT59" i="11"/>
  <c r="BB59" i="11"/>
  <c r="AS60" i="11"/>
  <c r="BA60" i="11"/>
  <c r="AR61" i="11"/>
  <c r="AZ61" i="11"/>
  <c r="AQ62" i="11"/>
  <c r="AY62" i="11"/>
  <c r="AP63" i="11"/>
  <c r="AX63" i="11"/>
  <c r="AO64" i="11"/>
  <c r="AW64" i="11"/>
  <c r="AN65" i="11"/>
  <c r="AV65" i="11"/>
  <c r="AM66" i="11"/>
  <c r="AU66" i="11"/>
  <c r="BC66" i="11"/>
  <c r="AT67" i="11"/>
  <c r="BB67" i="11"/>
  <c r="AS68" i="11"/>
  <c r="BA68" i="11"/>
  <c r="AR69" i="11"/>
  <c r="AZ69" i="11"/>
  <c r="AQ70" i="11"/>
  <c r="AY70" i="11"/>
  <c r="AP71" i="11"/>
  <c r="AX71" i="11"/>
  <c r="AO72" i="11"/>
  <c r="AW72" i="11"/>
  <c r="AN73" i="11"/>
  <c r="AV73" i="11"/>
  <c r="AM74" i="11"/>
  <c r="AU74" i="11"/>
  <c r="BC74" i="11"/>
  <c r="AT75" i="11"/>
  <c r="BB75" i="11"/>
  <c r="AS76" i="11"/>
  <c r="BA76" i="11"/>
  <c r="AR77" i="11"/>
  <c r="AZ77" i="11"/>
  <c r="AQ78" i="11"/>
  <c r="AY78" i="11"/>
  <c r="AQ37" i="11"/>
  <c r="AO39" i="11"/>
  <c r="AQ40" i="11"/>
  <c r="AU41" i="11"/>
  <c r="AR42" i="11"/>
  <c r="AM43" i="11"/>
  <c r="AU43" i="11"/>
  <c r="BC43" i="11"/>
  <c r="AT44" i="11"/>
  <c r="BB44" i="11"/>
  <c r="AS45" i="11"/>
  <c r="BA45" i="11"/>
  <c r="AR46" i="11"/>
  <c r="AZ46" i="11"/>
  <c r="AQ47" i="11"/>
  <c r="AY47" i="11"/>
  <c r="AP48" i="11"/>
  <c r="AX48" i="11"/>
  <c r="AO49" i="11"/>
  <c r="AW49" i="11"/>
  <c r="AN50" i="11"/>
  <c r="AV50" i="11"/>
  <c r="AM51" i="11"/>
  <c r="AU51" i="11"/>
  <c r="BC51" i="11"/>
  <c r="AT52" i="11"/>
  <c r="BB52" i="11"/>
  <c r="AS53" i="11"/>
  <c r="BA53" i="11"/>
  <c r="AR54" i="11"/>
  <c r="AZ54" i="11"/>
  <c r="AQ55" i="11"/>
  <c r="AY55" i="11"/>
  <c r="AP56" i="11"/>
  <c r="AX56" i="11"/>
  <c r="AO57" i="11"/>
  <c r="AW57" i="11"/>
  <c r="AN58" i="11"/>
  <c r="AV58" i="11"/>
  <c r="AM59" i="11"/>
  <c r="AU59" i="11"/>
  <c r="BC59" i="11"/>
  <c r="AT60" i="11"/>
  <c r="BB60" i="11"/>
  <c r="AS61" i="11"/>
  <c r="BA61" i="11"/>
  <c r="AR62" i="11"/>
  <c r="AZ62" i="11"/>
  <c r="AQ63" i="11"/>
  <c r="AY63" i="11"/>
  <c r="AP64" i="11"/>
  <c r="AX64" i="11"/>
  <c r="AO65" i="11"/>
  <c r="AW65" i="11"/>
  <c r="AN66" i="11"/>
  <c r="AV66" i="11"/>
  <c r="AM67" i="11"/>
  <c r="AU67" i="11"/>
  <c r="BC67" i="11"/>
  <c r="AT68" i="11"/>
  <c r="BB68" i="11"/>
  <c r="AS69" i="11"/>
  <c r="BA69" i="11"/>
  <c r="AR70" i="11"/>
  <c r="AZ70" i="11"/>
  <c r="AQ71" i="11"/>
  <c r="AY71" i="11"/>
  <c r="AP72" i="11"/>
  <c r="AX72" i="11"/>
  <c r="AO73" i="11"/>
  <c r="AW73" i="11"/>
  <c r="AN74" i="11"/>
  <c r="AV74" i="11"/>
  <c r="AM75" i="11"/>
  <c r="AU75" i="11"/>
  <c r="BC75" i="11"/>
  <c r="AT76" i="11"/>
  <c r="BB76" i="11"/>
  <c r="AS77" i="11"/>
  <c r="BA77" i="11"/>
  <c r="AR78" i="11"/>
  <c r="AZ78" i="11"/>
  <c r="AR37" i="11"/>
  <c r="AP39" i="11"/>
  <c r="AV40" i="11"/>
  <c r="AV41" i="11"/>
  <c r="AT42" i="11"/>
  <c r="AN43" i="11"/>
  <c r="AV43" i="11"/>
  <c r="AM44" i="11"/>
  <c r="AU44" i="11"/>
  <c r="BC44" i="11"/>
  <c r="AT45" i="11"/>
  <c r="BB45" i="11"/>
  <c r="AS46" i="11"/>
  <c r="BA46" i="11"/>
  <c r="AR47" i="11"/>
  <c r="AZ47" i="11"/>
  <c r="AQ48" i="11"/>
  <c r="AY48" i="11"/>
  <c r="AP49" i="11"/>
  <c r="AX49" i="11"/>
  <c r="AO50" i="11"/>
  <c r="AW50" i="11"/>
  <c r="AN51" i="11"/>
  <c r="AV51" i="11"/>
  <c r="AM52" i="11"/>
  <c r="AU52" i="11"/>
  <c r="BC52" i="11"/>
  <c r="AT53" i="11"/>
  <c r="BB53" i="11"/>
  <c r="AS54" i="11"/>
  <c r="BA54" i="11"/>
  <c r="AR55" i="11"/>
  <c r="AZ55" i="11"/>
  <c r="AQ56" i="11"/>
  <c r="AY56" i="11"/>
  <c r="AP57" i="11"/>
  <c r="AX57" i="11"/>
  <c r="AO58" i="11"/>
  <c r="AW58" i="11"/>
  <c r="AN59" i="11"/>
  <c r="AV59" i="11"/>
  <c r="AM60" i="11"/>
  <c r="AU60" i="11"/>
  <c r="BC60" i="11"/>
  <c r="AT61" i="11"/>
  <c r="BB61" i="11"/>
  <c r="AS62" i="11"/>
  <c r="BA62" i="11"/>
  <c r="AR63" i="11"/>
  <c r="AZ63" i="11"/>
  <c r="AQ64" i="11"/>
  <c r="AY64" i="11"/>
  <c r="AP65" i="11"/>
  <c r="AX65" i="11"/>
  <c r="AO66" i="11"/>
  <c r="AW66" i="11"/>
  <c r="AN67" i="11"/>
  <c r="AV67" i="11"/>
  <c r="AM68" i="11"/>
  <c r="AU68" i="11"/>
  <c r="BC68" i="11"/>
  <c r="AT69" i="11"/>
  <c r="BB69" i="11"/>
  <c r="AS70" i="11"/>
  <c r="BA70" i="11"/>
  <c r="AR71" i="11"/>
  <c r="AZ71" i="11"/>
  <c r="AQ72" i="11"/>
  <c r="AY72" i="11"/>
  <c r="AP73" i="11"/>
  <c r="AX73" i="11"/>
  <c r="AO74" i="11"/>
  <c r="AW74" i="11"/>
  <c r="AN75" i="11"/>
  <c r="AV75" i="11"/>
  <c r="AM76" i="11"/>
  <c r="AU76" i="11"/>
  <c r="BC76" i="11"/>
  <c r="AT77" i="11"/>
  <c r="BB77" i="11"/>
  <c r="AS78" i="11"/>
  <c r="BA78" i="11"/>
  <c r="AY37" i="11"/>
  <c r="AR39" i="11"/>
  <c r="AW40" i="11"/>
  <c r="AX41" i="11"/>
  <c r="AU42" i="11"/>
  <c r="AO43" i="11"/>
  <c r="AW43" i="11"/>
  <c r="AN44" i="11"/>
  <c r="AV44" i="11"/>
  <c r="AM45" i="11"/>
  <c r="AU45" i="11"/>
  <c r="BC45" i="11"/>
  <c r="AT46" i="11"/>
  <c r="BB46" i="11"/>
  <c r="AS47" i="11"/>
  <c r="BA47" i="11"/>
  <c r="AR48" i="11"/>
  <c r="AZ48" i="11"/>
  <c r="AQ49" i="11"/>
  <c r="AY49" i="11"/>
  <c r="AP50" i="11"/>
  <c r="AX50" i="11"/>
  <c r="AO51" i="11"/>
  <c r="AW51" i="11"/>
  <c r="AN52" i="11"/>
  <c r="AV52" i="11"/>
  <c r="AM53" i="11"/>
  <c r="AU53" i="11"/>
  <c r="BC53" i="11"/>
  <c r="AT54" i="11"/>
  <c r="BB54" i="11"/>
  <c r="AS55" i="11"/>
  <c r="BA55" i="11"/>
  <c r="AR56" i="11"/>
  <c r="AZ56" i="11"/>
  <c r="AQ57" i="11"/>
  <c r="AY57" i="11"/>
  <c r="AP58" i="11"/>
  <c r="AX58" i="11"/>
  <c r="AO59" i="11"/>
  <c r="AW59" i="11"/>
  <c r="AN60" i="11"/>
  <c r="AV60" i="11"/>
  <c r="AM61" i="11"/>
  <c r="AU61" i="11"/>
  <c r="BC61" i="11"/>
  <c r="AT62" i="11"/>
  <c r="BB62" i="11"/>
  <c r="AS63" i="11"/>
  <c r="BA63" i="11"/>
  <c r="AR64" i="11"/>
  <c r="AZ64" i="11"/>
  <c r="AQ65" i="11"/>
  <c r="AY65" i="11"/>
  <c r="AP66" i="11"/>
  <c r="AX66" i="11"/>
  <c r="AO67" i="11"/>
  <c r="AW67" i="11"/>
  <c r="AN68" i="11"/>
  <c r="AV68" i="11"/>
  <c r="AM69" i="11"/>
  <c r="AU69" i="11"/>
  <c r="BC69" i="11"/>
  <c r="AT70" i="11"/>
  <c r="BB70" i="11"/>
  <c r="AS71" i="11"/>
  <c r="BA71" i="11"/>
  <c r="AR72" i="11"/>
  <c r="AZ72" i="11"/>
  <c r="AQ73" i="11"/>
  <c r="AY73" i="11"/>
  <c r="AP74" i="11"/>
  <c r="AX74" i="11"/>
  <c r="AO75" i="11"/>
  <c r="AW75" i="11"/>
  <c r="AN76" i="11"/>
  <c r="AV76" i="11"/>
  <c r="AM77" i="11"/>
  <c r="AU77" i="11"/>
  <c r="BC77" i="11"/>
  <c r="AT78" i="11"/>
  <c r="BB78" i="11"/>
  <c r="AS79" i="11"/>
  <c r="BA79" i="11"/>
  <c r="AZ37" i="11"/>
  <c r="AW39" i="11"/>
  <c r="AY40" i="11"/>
  <c r="AZ41" i="11"/>
  <c r="AW42" i="11"/>
  <c r="AP43" i="11"/>
  <c r="AX43" i="11"/>
  <c r="AO44" i="11"/>
  <c r="AW44" i="11"/>
  <c r="AN45" i="11"/>
  <c r="AV45" i="11"/>
  <c r="AM46" i="11"/>
  <c r="AU46" i="11"/>
  <c r="BC46" i="11"/>
  <c r="AT47" i="11"/>
  <c r="BB47" i="11"/>
  <c r="AS48" i="11"/>
  <c r="BA48" i="11"/>
  <c r="AR49" i="11"/>
  <c r="AZ49" i="11"/>
  <c r="AQ50" i="11"/>
  <c r="AY50" i="11"/>
  <c r="AP51" i="11"/>
  <c r="AX51" i="11"/>
  <c r="AO52" i="11"/>
  <c r="AW52" i="11"/>
  <c r="AN53" i="11"/>
  <c r="AV53" i="11"/>
  <c r="AM54" i="11"/>
  <c r="AU54" i="11"/>
  <c r="BC54" i="11"/>
  <c r="AT55" i="11"/>
  <c r="BB55" i="11"/>
  <c r="AS56" i="11"/>
  <c r="BA56" i="11"/>
  <c r="AR57" i="11"/>
  <c r="AZ57" i="11"/>
  <c r="AQ58" i="11"/>
  <c r="AY58" i="11"/>
  <c r="AP59" i="11"/>
  <c r="AX59" i="11"/>
  <c r="AO60" i="11"/>
  <c r="AW60" i="11"/>
  <c r="AN61" i="11"/>
  <c r="AV61" i="11"/>
  <c r="AM62" i="11"/>
  <c r="AU62" i="11"/>
  <c r="BC62" i="11"/>
  <c r="AT63" i="11"/>
  <c r="BB63" i="11"/>
  <c r="AS64" i="11"/>
  <c r="BA64" i="11"/>
  <c r="AR65" i="11"/>
  <c r="AZ65" i="11"/>
  <c r="AQ66" i="11"/>
  <c r="AY66" i="11"/>
  <c r="AP67" i="11"/>
  <c r="AX67" i="11"/>
  <c r="AO68" i="11"/>
  <c r="AW68" i="11"/>
  <c r="AN69" i="11"/>
  <c r="AV69" i="11"/>
  <c r="AM70" i="11"/>
  <c r="AU70" i="11"/>
  <c r="BC70" i="11"/>
  <c r="AT71" i="11"/>
  <c r="BB71" i="11"/>
  <c r="AS72" i="11"/>
  <c r="BA72" i="11"/>
  <c r="AR73" i="11"/>
  <c r="AZ73" i="11"/>
  <c r="AQ74" i="11"/>
  <c r="AY74" i="11"/>
  <c r="AP75" i="11"/>
  <c r="AX75" i="11"/>
  <c r="AO76" i="11"/>
  <c r="AW76" i="11"/>
  <c r="AN77" i="11"/>
  <c r="AV77" i="11"/>
  <c r="AM78" i="11"/>
  <c r="AU78" i="11"/>
  <c r="BC78" i="11"/>
  <c r="AT79" i="11"/>
  <c r="BB79" i="11"/>
  <c r="AP38" i="11"/>
  <c r="AX39" i="11"/>
  <c r="AM41" i="11"/>
  <c r="BC41" i="11"/>
  <c r="AY42" i="11"/>
  <c r="AQ43" i="11"/>
  <c r="AY43" i="11"/>
  <c r="AP44" i="11"/>
  <c r="AX44" i="11"/>
  <c r="AO45" i="11"/>
  <c r="AW45" i="11"/>
  <c r="AN46" i="11"/>
  <c r="AV46" i="11"/>
  <c r="AM47" i="11"/>
  <c r="AU47" i="11"/>
  <c r="BC47" i="11"/>
  <c r="AT48" i="11"/>
  <c r="BB48" i="11"/>
  <c r="AS49" i="11"/>
  <c r="BA49" i="11"/>
  <c r="AR50" i="11"/>
  <c r="AZ50" i="11"/>
  <c r="AQ51" i="11"/>
  <c r="AY51" i="11"/>
  <c r="AP52" i="11"/>
  <c r="AX52" i="11"/>
  <c r="AO53" i="11"/>
  <c r="AW53" i="11"/>
  <c r="AN54" i="11"/>
  <c r="AV54" i="11"/>
  <c r="AM55" i="11"/>
  <c r="AU55" i="11"/>
  <c r="BC55" i="11"/>
  <c r="AT56" i="11"/>
  <c r="BB56" i="11"/>
  <c r="AS57" i="11"/>
  <c r="BA57" i="11"/>
  <c r="AR58" i="11"/>
  <c r="AZ58" i="11"/>
  <c r="AQ59" i="11"/>
  <c r="AY59" i="11"/>
  <c r="AP60" i="11"/>
  <c r="AX60" i="11"/>
  <c r="AO61" i="11"/>
  <c r="AW61" i="11"/>
  <c r="AN62" i="11"/>
  <c r="AV62" i="11"/>
  <c r="AM63" i="11"/>
  <c r="AU63" i="11"/>
  <c r="BC63" i="11"/>
  <c r="AT64" i="11"/>
  <c r="BB64" i="11"/>
  <c r="AS65" i="11"/>
  <c r="BA65" i="11"/>
  <c r="AR66" i="11"/>
  <c r="AZ66" i="11"/>
  <c r="AQ67" i="11"/>
  <c r="AY67" i="11"/>
  <c r="AP68" i="11"/>
  <c r="AX68" i="11"/>
  <c r="AO69" i="11"/>
  <c r="AW69" i="11"/>
  <c r="AN70" i="11"/>
  <c r="AV70" i="11"/>
  <c r="AM71" i="11"/>
  <c r="AU71" i="11"/>
  <c r="BC71" i="11"/>
  <c r="AT72" i="11"/>
  <c r="BB72" i="11"/>
  <c r="AS73" i="11"/>
  <c r="BA73" i="11"/>
  <c r="AR74" i="11"/>
  <c r="AZ74" i="11"/>
  <c r="AQ75" i="11"/>
  <c r="AY75" i="11"/>
  <c r="AP76" i="11"/>
  <c r="AX76" i="11"/>
  <c r="AO77" i="11"/>
  <c r="AW77" i="11"/>
  <c r="AN78" i="11"/>
  <c r="AV78" i="11"/>
  <c r="AM79" i="11"/>
  <c r="AU79" i="11"/>
  <c r="BC79" i="11"/>
  <c r="AT80" i="11"/>
  <c r="AQ38" i="11"/>
  <c r="AZ39" i="11"/>
  <c r="AN41" i="11"/>
  <c r="AM42" i="11"/>
  <c r="AZ42" i="11"/>
  <c r="AR43" i="11"/>
  <c r="AZ43" i="11"/>
  <c r="AQ44" i="11"/>
  <c r="AY44" i="11"/>
  <c r="AP45" i="11"/>
  <c r="AX45" i="11"/>
  <c r="AO46" i="11"/>
  <c r="AW46" i="11"/>
  <c r="AN47" i="11"/>
  <c r="AV47" i="11"/>
  <c r="AM48" i="11"/>
  <c r="AU48" i="11"/>
  <c r="BC48" i="11"/>
  <c r="AT49" i="11"/>
  <c r="BB49" i="11"/>
  <c r="AS50" i="11"/>
  <c r="BA50" i="11"/>
  <c r="AR51" i="11"/>
  <c r="AZ51" i="11"/>
  <c r="AQ52" i="11"/>
  <c r="AY52" i="11"/>
  <c r="AP53" i="11"/>
  <c r="AX53" i="11"/>
  <c r="AO54" i="11"/>
  <c r="AW54" i="11"/>
  <c r="AN55" i="11"/>
  <c r="AV55" i="11"/>
  <c r="AM56" i="11"/>
  <c r="AU56" i="11"/>
  <c r="BC56" i="11"/>
  <c r="AT57" i="11"/>
  <c r="BB57" i="11"/>
  <c r="AS58" i="11"/>
  <c r="BA58" i="11"/>
  <c r="AR59" i="11"/>
  <c r="AZ59" i="11"/>
  <c r="AQ60" i="11"/>
  <c r="AY60" i="11"/>
  <c r="AP61" i="11"/>
  <c r="AX61" i="11"/>
  <c r="AO62" i="11"/>
  <c r="AW62" i="11"/>
  <c r="AN63" i="11"/>
  <c r="AV63" i="11"/>
  <c r="AM64" i="11"/>
  <c r="AU64" i="11"/>
  <c r="BC64" i="11"/>
  <c r="AT65" i="11"/>
  <c r="BB65" i="11"/>
  <c r="AS66" i="11"/>
  <c r="BA66" i="11"/>
  <c r="AR67" i="11"/>
  <c r="AZ67" i="11"/>
  <c r="AQ68" i="11"/>
  <c r="AY68" i="11"/>
  <c r="AP69" i="11"/>
  <c r="AX69" i="11"/>
  <c r="AO70" i="11"/>
  <c r="AW70" i="11"/>
  <c r="AN71" i="11"/>
  <c r="AV71" i="11"/>
  <c r="AM72" i="11"/>
  <c r="AU72" i="11"/>
  <c r="BC72" i="11"/>
  <c r="AT73" i="11"/>
  <c r="BB73" i="11"/>
  <c r="AS74" i="11"/>
  <c r="BA74" i="11"/>
  <c r="AR75" i="11"/>
  <c r="AZ75" i="11"/>
  <c r="AQ76" i="11"/>
  <c r="AY76" i="11"/>
  <c r="AP77" i="11"/>
  <c r="AX77" i="11"/>
  <c r="AO78" i="11"/>
  <c r="AW78" i="11"/>
  <c r="AN79" i="11"/>
  <c r="AV79" i="11"/>
  <c r="AM80" i="11"/>
  <c r="AU80" i="11"/>
  <c r="AP79" i="11"/>
  <c r="AP80" i="11"/>
  <c r="AZ80" i="11"/>
  <c r="AQ81" i="11"/>
  <c r="AY81" i="11"/>
  <c r="AP82" i="11"/>
  <c r="AX82" i="11"/>
  <c r="AO83" i="11"/>
  <c r="AW83" i="11"/>
  <c r="AN84" i="11"/>
  <c r="AV84" i="11"/>
  <c r="AM85" i="11"/>
  <c r="AU85" i="11"/>
  <c r="BC85" i="11"/>
  <c r="AT86" i="11"/>
  <c r="BB86" i="11"/>
  <c r="AS87" i="11"/>
  <c r="BA87" i="11"/>
  <c r="AR88" i="11"/>
  <c r="AZ88" i="11"/>
  <c r="AQ89" i="11"/>
  <c r="AY89" i="11"/>
  <c r="AP90" i="11"/>
  <c r="AX90" i="11"/>
  <c r="AO91" i="11"/>
  <c r="AW91" i="11"/>
  <c r="AN92" i="11"/>
  <c r="AV92" i="11"/>
  <c r="AM93" i="11"/>
  <c r="AU93" i="11"/>
  <c r="BC93" i="11"/>
  <c r="AT94" i="11"/>
  <c r="BB94" i="11"/>
  <c r="AS95" i="11"/>
  <c r="BA95" i="11"/>
  <c r="AR96" i="11"/>
  <c r="AZ96" i="11"/>
  <c r="AQ97" i="11"/>
  <c r="AY97" i="11"/>
  <c r="AP98" i="11"/>
  <c r="AX98" i="11"/>
  <c r="AO99" i="11"/>
  <c r="AW99" i="11"/>
  <c r="AN100" i="11"/>
  <c r="AV100" i="11"/>
  <c r="AM101" i="11"/>
  <c r="AU101" i="11"/>
  <c r="BC101" i="11"/>
  <c r="AU2" i="11"/>
  <c r="BC2" i="11"/>
  <c r="AQ79" i="11"/>
  <c r="AQ80" i="11"/>
  <c r="BA80" i="11"/>
  <c r="AR81" i="11"/>
  <c r="AZ81" i="11"/>
  <c r="AQ82" i="11"/>
  <c r="AY82" i="11"/>
  <c r="AP83" i="11"/>
  <c r="AX83" i="11"/>
  <c r="AO84" i="11"/>
  <c r="AW84" i="11"/>
  <c r="AN85" i="11"/>
  <c r="AV85" i="11"/>
  <c r="AM86" i="11"/>
  <c r="AU86" i="11"/>
  <c r="BC86" i="11"/>
  <c r="AT87" i="11"/>
  <c r="BB87" i="11"/>
  <c r="AS88" i="11"/>
  <c r="BA88" i="11"/>
  <c r="AR89" i="11"/>
  <c r="AZ89" i="11"/>
  <c r="AQ90" i="11"/>
  <c r="AY90" i="11"/>
  <c r="AP91" i="11"/>
  <c r="AX91" i="11"/>
  <c r="AO92" i="11"/>
  <c r="AW92" i="11"/>
  <c r="AN93" i="11"/>
  <c r="AV93" i="11"/>
  <c r="AM94" i="11"/>
  <c r="AU94" i="11"/>
  <c r="BC94" i="11"/>
  <c r="AT95" i="11"/>
  <c r="BB95" i="11"/>
  <c r="AS96" i="11"/>
  <c r="BA96" i="11"/>
  <c r="AR97" i="11"/>
  <c r="AZ97" i="11"/>
  <c r="AQ98" i="11"/>
  <c r="AY98" i="11"/>
  <c r="AP99" i="11"/>
  <c r="AX99" i="11"/>
  <c r="AO100" i="11"/>
  <c r="AW100" i="11"/>
  <c r="AN101" i="11"/>
  <c r="AV101" i="11"/>
  <c r="AN2" i="11"/>
  <c r="AV2" i="11"/>
  <c r="AM2" i="11"/>
  <c r="AR79" i="11"/>
  <c r="AR80" i="11"/>
  <c r="BB80" i="11"/>
  <c r="AS81" i="11"/>
  <c r="BA81" i="11"/>
  <c r="AR82" i="11"/>
  <c r="AZ82" i="11"/>
  <c r="AQ83" i="11"/>
  <c r="AY83" i="11"/>
  <c r="AP84" i="11"/>
  <c r="AX84" i="11"/>
  <c r="AO85" i="11"/>
  <c r="AW85" i="11"/>
  <c r="AN86" i="11"/>
  <c r="AV86" i="11"/>
  <c r="AM87" i="11"/>
  <c r="AU87" i="11"/>
  <c r="BC87" i="11"/>
  <c r="AT88" i="11"/>
  <c r="BB88" i="11"/>
  <c r="AS89" i="11"/>
  <c r="BA89" i="11"/>
  <c r="AR90" i="11"/>
  <c r="AZ90" i="11"/>
  <c r="AQ91" i="11"/>
  <c r="AY91" i="11"/>
  <c r="AP92" i="11"/>
  <c r="AX92" i="11"/>
  <c r="AO93" i="11"/>
  <c r="AW93" i="11"/>
  <c r="AN94" i="11"/>
  <c r="AV94" i="11"/>
  <c r="AM95" i="11"/>
  <c r="AU95" i="11"/>
  <c r="BC95" i="11"/>
  <c r="AT96" i="11"/>
  <c r="BB96" i="11"/>
  <c r="AS97" i="11"/>
  <c r="BA97" i="11"/>
  <c r="AR98" i="11"/>
  <c r="AZ98" i="11"/>
  <c r="AQ99" i="11"/>
  <c r="AY99" i="11"/>
  <c r="AP100" i="11"/>
  <c r="AX100" i="11"/>
  <c r="AO101" i="11"/>
  <c r="AW101" i="11"/>
  <c r="AO2" i="11"/>
  <c r="AW2" i="11"/>
  <c r="AX79" i="11"/>
  <c r="AS80" i="11"/>
  <c r="BC80" i="11"/>
  <c r="AT81" i="11"/>
  <c r="BB81" i="11"/>
  <c r="AS82" i="11"/>
  <c r="BA82" i="11"/>
  <c r="AR83" i="11"/>
  <c r="AZ83" i="11"/>
  <c r="AQ84" i="11"/>
  <c r="AY84" i="11"/>
  <c r="AP85" i="11"/>
  <c r="AX85" i="11"/>
  <c r="AO86" i="11"/>
  <c r="AW86" i="11"/>
  <c r="AN87" i="11"/>
  <c r="AV87" i="11"/>
  <c r="AM88" i="11"/>
  <c r="AU88" i="11"/>
  <c r="BC88" i="11"/>
  <c r="AT89" i="11"/>
  <c r="BB89" i="11"/>
  <c r="AS90" i="11"/>
  <c r="BA90" i="11"/>
  <c r="AR91" i="11"/>
  <c r="AZ91" i="11"/>
  <c r="AQ92" i="11"/>
  <c r="AY92" i="11"/>
  <c r="AP93" i="11"/>
  <c r="AX93" i="11"/>
  <c r="AO94" i="11"/>
  <c r="AW94" i="11"/>
  <c r="AN95" i="11"/>
  <c r="AV95" i="11"/>
  <c r="AM96" i="11"/>
  <c r="AU96" i="11"/>
  <c r="BC96" i="11"/>
  <c r="AT97" i="11"/>
  <c r="BB97" i="11"/>
  <c r="AS98" i="11"/>
  <c r="BA98" i="11"/>
  <c r="AR99" i="11"/>
  <c r="AZ99" i="11"/>
  <c r="AQ100" i="11"/>
  <c r="AY100" i="11"/>
  <c r="AP101" i="11"/>
  <c r="AX101" i="11"/>
  <c r="AP2" i="11"/>
  <c r="AX2" i="11"/>
  <c r="AY79" i="11"/>
  <c r="AV80" i="11"/>
  <c r="AM81" i="11"/>
  <c r="AU81" i="11"/>
  <c r="BC81" i="11"/>
  <c r="AT82" i="11"/>
  <c r="BB82" i="11"/>
  <c r="AS83" i="11"/>
  <c r="BA83" i="11"/>
  <c r="AR84" i="11"/>
  <c r="AZ84" i="11"/>
  <c r="AQ85" i="11"/>
  <c r="AY85" i="11"/>
  <c r="AP86" i="11"/>
  <c r="AX86" i="11"/>
  <c r="AO87" i="11"/>
  <c r="AW87" i="11"/>
  <c r="AN88" i="11"/>
  <c r="AV88" i="11"/>
  <c r="AM89" i="11"/>
  <c r="AU89" i="11"/>
  <c r="BC89" i="11"/>
  <c r="AT90" i="11"/>
  <c r="BB90" i="11"/>
  <c r="AS91" i="11"/>
  <c r="BA91" i="11"/>
  <c r="AR92" i="11"/>
  <c r="AZ92" i="11"/>
  <c r="AQ93" i="11"/>
  <c r="AY93" i="11"/>
  <c r="AP94" i="11"/>
  <c r="AX94" i="11"/>
  <c r="AO95" i="11"/>
  <c r="AW95" i="11"/>
  <c r="AN96" i="11"/>
  <c r="AV96" i="11"/>
  <c r="AM97" i="11"/>
  <c r="AU97" i="11"/>
  <c r="BC97" i="11"/>
  <c r="AT98" i="11"/>
  <c r="BB98" i="11"/>
  <c r="AS99" i="11"/>
  <c r="BA99" i="11"/>
  <c r="AR100" i="11"/>
  <c r="AZ100" i="11"/>
  <c r="AQ101" i="11"/>
  <c r="AY101" i="11"/>
  <c r="AQ2" i="11"/>
  <c r="AY2" i="11"/>
  <c r="AZ79" i="11"/>
  <c r="AW80" i="11"/>
  <c r="AN81" i="11"/>
  <c r="AV81" i="11"/>
  <c r="AM82" i="11"/>
  <c r="AU82" i="11"/>
  <c r="BC82" i="11"/>
  <c r="AT83" i="11"/>
  <c r="BB83" i="11"/>
  <c r="AS84" i="11"/>
  <c r="BA84" i="11"/>
  <c r="AR85" i="11"/>
  <c r="AZ85" i="11"/>
  <c r="AQ86" i="11"/>
  <c r="AY86" i="11"/>
  <c r="AP87" i="11"/>
  <c r="AX87" i="11"/>
  <c r="AO88" i="11"/>
  <c r="AW88" i="11"/>
  <c r="AN89" i="11"/>
  <c r="AV89" i="11"/>
  <c r="AM90" i="11"/>
  <c r="AU90" i="11"/>
  <c r="BC90" i="11"/>
  <c r="AT91" i="11"/>
  <c r="BB91" i="11"/>
  <c r="AS92" i="11"/>
  <c r="BA92" i="11"/>
  <c r="AR93" i="11"/>
  <c r="AZ93" i="11"/>
  <c r="AQ94" i="11"/>
  <c r="AY94" i="11"/>
  <c r="AP95" i="11"/>
  <c r="AX95" i="11"/>
  <c r="AO96" i="11"/>
  <c r="AW96" i="11"/>
  <c r="AN97" i="11"/>
  <c r="AV97" i="11"/>
  <c r="AM98" i="11"/>
  <c r="AU98" i="11"/>
  <c r="BC98" i="11"/>
  <c r="AT99" i="11"/>
  <c r="BB99" i="11"/>
  <c r="AS100" i="11"/>
  <c r="BA100" i="11"/>
  <c r="AR101" i="11"/>
  <c r="AZ101" i="11"/>
  <c r="AR2" i="11"/>
  <c r="AZ2" i="11"/>
  <c r="AN80" i="11"/>
  <c r="AX80" i="11"/>
  <c r="AO81" i="11"/>
  <c r="AW81" i="11"/>
  <c r="AN82" i="11"/>
  <c r="AV82" i="11"/>
  <c r="AM83" i="11"/>
  <c r="AU83" i="11"/>
  <c r="BC83" i="11"/>
  <c r="AT84" i="11"/>
  <c r="BB84" i="11"/>
  <c r="AS85" i="11"/>
  <c r="BA85" i="11"/>
  <c r="AR86" i="11"/>
  <c r="AZ86" i="11"/>
  <c r="AQ87" i="11"/>
  <c r="AY87" i="11"/>
  <c r="AP88" i="11"/>
  <c r="AX88" i="11"/>
  <c r="AO89" i="11"/>
  <c r="AW89" i="11"/>
  <c r="AN90" i="11"/>
  <c r="AV90" i="11"/>
  <c r="AM91" i="11"/>
  <c r="AU91" i="11"/>
  <c r="BC91" i="11"/>
  <c r="AT92" i="11"/>
  <c r="BB92" i="11"/>
  <c r="AS93" i="11"/>
  <c r="BA93" i="11"/>
  <c r="AR94" i="11"/>
  <c r="AZ94" i="11"/>
  <c r="AQ95" i="11"/>
  <c r="AY95" i="11"/>
  <c r="AP96" i="11"/>
  <c r="AX96" i="11"/>
  <c r="AO97" i="11"/>
  <c r="AW97" i="11"/>
  <c r="AN98" i="11"/>
  <c r="AV98" i="11"/>
  <c r="AM99" i="11"/>
  <c r="AU99" i="11"/>
  <c r="BC99" i="11"/>
  <c r="AT100" i="11"/>
  <c r="BB100" i="11"/>
  <c r="AS101" i="11"/>
  <c r="BA101" i="11"/>
  <c r="AS2" i="11"/>
  <c r="BA2" i="11"/>
  <c r="AO80" i="11"/>
  <c r="AY80" i="11"/>
  <c r="AP81" i="11"/>
  <c r="AX81" i="11"/>
  <c r="AO82" i="11"/>
  <c r="AW82" i="11"/>
  <c r="AN83" i="11"/>
  <c r="AV83" i="11"/>
  <c r="AM84" i="11"/>
  <c r="AU84" i="11"/>
  <c r="BC84" i="11"/>
  <c r="AT85" i="11"/>
  <c r="BB85" i="11"/>
  <c r="AS86" i="11"/>
  <c r="BA86" i="11"/>
  <c r="AR87" i="11"/>
  <c r="AZ87" i="11"/>
  <c r="AQ88" i="11"/>
  <c r="AY88" i="11"/>
  <c r="AP89" i="11"/>
  <c r="AX89" i="11"/>
  <c r="AO90" i="11"/>
  <c r="AW90" i="11"/>
  <c r="AN91" i="11"/>
  <c r="AV91" i="11"/>
  <c r="AM92" i="11"/>
  <c r="AU92" i="11"/>
  <c r="BC92" i="11"/>
  <c r="AT93" i="11"/>
  <c r="BB93" i="11"/>
  <c r="AS94" i="11"/>
  <c r="BA94" i="11"/>
  <c r="AR95" i="11"/>
  <c r="AZ95" i="11"/>
  <c r="AQ96" i="11"/>
  <c r="AY96" i="11"/>
  <c r="AP97" i="11"/>
  <c r="AX97" i="11"/>
  <c r="AO98" i="11"/>
  <c r="AW98" i="11"/>
  <c r="AN99" i="11"/>
  <c r="AV99" i="11"/>
  <c r="AM100" i="11"/>
  <c r="AU100" i="11"/>
  <c r="BC100" i="11"/>
  <c r="AT101" i="11"/>
  <c r="BB101" i="11"/>
  <c r="AT2" i="11"/>
  <c r="BB2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56D4B4-271D-CA44-A93F-F05F9E055C0E}" name="dumbdeg1" type="6" refreshedVersion="6" background="1" saveData="1">
    <textPr sourceFile="/Users/esguerra/gpcrdb/gpcrdb_scripts/dumbdeg.csv">
      <textFields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<sst xmlns="http://schemas.openxmlformats.org/spreadsheetml/2006/main" count="9945" uniqueCount="1292">
  <si>
    <t>GRM5</t>
  </si>
  <si>
    <t>A2A</t>
  </si>
  <si>
    <t>AA2AR</t>
  </si>
  <si>
    <t>OPSD</t>
  </si>
  <si>
    <t>Adenosine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</si>
  <si>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</si>
  <si>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pEC50
Raw
Gs
GNAS2</t>
  </si>
  <si>
    <t>pEC50
Raw
Golf
GNAL</t>
  </si>
  <si>
    <t>pEC50
Raw
Gi1
GNAI1</t>
  </si>
  <si>
    <t>pEC50
Raw
Gi2
GNAI2</t>
  </si>
  <si>
    <t>pEC50
Raw
Gi3
GNAI3</t>
  </si>
  <si>
    <t>pEC50
Raw
Gz
GNAZ</t>
  </si>
  <si>
    <t>pEC50
Raw
Gq
GNAQ</t>
  </si>
  <si>
    <t>pEC50
Raw
G11
GNA11</t>
  </si>
  <si>
    <t>pEC50
Raw
G14
GNA14</t>
  </si>
  <si>
    <t>pEC50
Raw
G15
GNA15</t>
  </si>
  <si>
    <t>pEC50
Raw
G12
GNA12</t>
  </si>
  <si>
    <t>pEC50
Raw
G13
GNA13</t>
  </si>
  <si>
    <t>pEC50
Raw
β1/GRK2
ARRB1/ARBK1</t>
  </si>
  <si>
    <t>pEC50
Raw
β2/GRK2
ARRB1/ARBK1</t>
  </si>
  <si>
    <t>pEC50
SEM
Gs
GNAS2</t>
  </si>
  <si>
    <t>pEC50
SEM
Golf
GNAL</t>
  </si>
  <si>
    <t>pEC50
SEM
Gi1
GNAI1</t>
  </si>
  <si>
    <t>pEC50
SEM
Gi2
GNAI2</t>
  </si>
  <si>
    <t>pEC50
SEM
Gi3
GNAI3</t>
  </si>
  <si>
    <t>pEC50
SEM
Gz
GNAZ</t>
  </si>
  <si>
    <t>pEC50
SEM
Gq
GNAQ</t>
  </si>
  <si>
    <t>pEC50
SEM
G11
GNA11</t>
  </si>
  <si>
    <t>pEC50
SEM
G14
GNA14</t>
  </si>
  <si>
    <t>pEC50
SEM
G15
GNA15</t>
  </si>
  <si>
    <t>pEC50
SEM
G12
GNA12</t>
  </si>
  <si>
    <t>pEC50
SEM
G13
GNA13</t>
  </si>
  <si>
    <t>pEC50
SEM
β1/GRK2
ARRB1/ARBK1</t>
  </si>
  <si>
    <t>pEC50
SEM
β2/GRK2
ARRB1/ARBK1</t>
  </si>
  <si>
    <t>Emax
Raw
Gs
GNAS2</t>
  </si>
  <si>
    <t>Emax
Raw
Golf
GNAL</t>
  </si>
  <si>
    <t>Emax
Raw
Gi1
GNAI1</t>
  </si>
  <si>
    <t>Emax
Raw
Gi2
GNAI2</t>
  </si>
  <si>
    <t>Emax
Raw
Gi3
GNAI3</t>
  </si>
  <si>
    <t>Emax
Raw
Gz
GNAZ</t>
  </si>
  <si>
    <t>Emax
Raw
Gq
GNAQ</t>
  </si>
  <si>
    <t>Emax
Raw
G11
GNA11</t>
  </si>
  <si>
    <t>Emax
Raw
G14
GNA14</t>
  </si>
  <si>
    <t>Emax
Raw
G15
GNA15</t>
  </si>
  <si>
    <t>Emax
Raw
G12
GNA12</t>
  </si>
  <si>
    <t>Emax
Raw
G13
GNA13</t>
  </si>
  <si>
    <t>Emax
Raw
β1/GRK2
ARRB1/ARBK1</t>
  </si>
  <si>
    <t>Emax
Raw
β2/GRK2
ARRB1/ARBK1</t>
  </si>
  <si>
    <t>Emax
SEM
Gs
GNAS2</t>
  </si>
  <si>
    <t>Emax
SEM
Golf
GNAL</t>
  </si>
  <si>
    <t>Emax
SEM
Gi1
GNAI1</t>
  </si>
  <si>
    <t>Emax
SEM
Gi2
GNAI2</t>
  </si>
  <si>
    <t>Emax
SEM
Gi3
GNAI3</t>
  </si>
  <si>
    <t>Emax
SEM
Gz
GNAZ</t>
  </si>
  <si>
    <t>Emax
SEM
Gq
GNAQ</t>
  </si>
  <si>
    <t>Emax
SEM
G11
GNA11</t>
  </si>
  <si>
    <t>Emax
SEM
G14
GNA14</t>
  </si>
  <si>
    <t>Emax
SEM
G15
GNA15</t>
  </si>
  <si>
    <t>Emax
SEM
G12
GNA12</t>
  </si>
  <si>
    <t>Emax
SEM
G13
GNA13</t>
  </si>
  <si>
    <t>Emax
SEM
β1/GRK2
ARRB1/ARBK1</t>
  </si>
  <si>
    <t>Emax
SEM
β2/GRK2
ARRB1/ARBK1</t>
  </si>
  <si>
    <t>PubChem CID</t>
  </si>
  <si>
    <t>ChEMBL compound ID</t>
  </si>
  <si>
    <t>UniProt entry code (peptide)</t>
  </si>
  <si>
    <t>CAS registry number</t>
  </si>
  <si>
    <t>_FASTA seq (peptide)</t>
  </si>
  <si>
    <t>_SMILES (small mol)</t>
  </si>
  <si>
    <t>_long name</t>
  </si>
  <si>
    <t>ID type</t>
  </si>
  <si>
    <t>ID</t>
  </si>
  <si>
    <t>Receptor family</t>
  </si>
  <si>
    <t>Ligand type</t>
  </si>
  <si>
    <t>Cl</t>
  </si>
  <si>
    <t>5HT1A</t>
  </si>
  <si>
    <t>5-HT1A</t>
  </si>
  <si>
    <t>HTR1A</t>
  </si>
  <si>
    <t>5-Hydroxytryptamine</t>
  </si>
  <si>
    <t>Aminergic</t>
  </si>
  <si>
    <t>A</t>
  </si>
  <si>
    <t>5HT1B</t>
  </si>
  <si>
    <t>5-HT1B</t>
  </si>
  <si>
    <t>HTR1B</t>
  </si>
  <si>
    <t>5HT1D</t>
  </si>
  <si>
    <t>5-HT1D</t>
  </si>
  <si>
    <t>HTR1D</t>
  </si>
  <si>
    <t>5HT1E</t>
  </si>
  <si>
    <t/>
  </si>
  <si>
    <t>HTR1E</t>
  </si>
  <si>
    <t>5-HT1E</t>
  </si>
  <si>
    <t>5HT1F</t>
  </si>
  <si>
    <t>HTR1F</t>
  </si>
  <si>
    <t>5-HT1F</t>
  </si>
  <si>
    <t>5HT2A</t>
  </si>
  <si>
    <t>5-HT2A</t>
  </si>
  <si>
    <t>HTR2A</t>
  </si>
  <si>
    <t>5HT2B</t>
  </si>
  <si>
    <t>5-HT2B</t>
  </si>
  <si>
    <t>HTR2B</t>
  </si>
  <si>
    <t>5HT2C</t>
  </si>
  <si>
    <t>5-HT2C</t>
  </si>
  <si>
    <t>HTR2C</t>
  </si>
  <si>
    <t>5HT4R</t>
  </si>
  <si>
    <t>HTR4</t>
  </si>
  <si>
    <t>5-HT4</t>
  </si>
  <si>
    <t>5HT5A</t>
  </si>
  <si>
    <t>5HT6R</t>
  </si>
  <si>
    <t>HTR6</t>
  </si>
  <si>
    <t>5-HT6</t>
  </si>
  <si>
    <t>5HT7R</t>
  </si>
  <si>
    <t>HTR7</t>
  </si>
  <si>
    <t>5-HT7</t>
  </si>
  <si>
    <t>ACM1</t>
  </si>
  <si>
    <t>M1R/CHRM1</t>
  </si>
  <si>
    <t>CHRM1</t>
  </si>
  <si>
    <t>M1</t>
  </si>
  <si>
    <t>Acetylcholine(muscarinic)</t>
  </si>
  <si>
    <t>ACM2</t>
  </si>
  <si>
    <t>M2R/CHRM2</t>
  </si>
  <si>
    <t>CHRM2</t>
  </si>
  <si>
    <t>M2</t>
  </si>
  <si>
    <t>ACM3</t>
  </si>
  <si>
    <t>M3R/CHRM3</t>
  </si>
  <si>
    <t>CHRM3</t>
  </si>
  <si>
    <t>M3</t>
  </si>
  <si>
    <t>ACM4</t>
  </si>
  <si>
    <t>M4R/CHRM4</t>
  </si>
  <si>
    <t>CHRM4</t>
  </si>
  <si>
    <t>M4</t>
  </si>
  <si>
    <t>ACM5</t>
  </si>
  <si>
    <t>CHRM5</t>
  </si>
  <si>
    <t>M5</t>
  </si>
  <si>
    <t>AA1R</t>
  </si>
  <si>
    <t>A1</t>
  </si>
  <si>
    <t>ADORA1</t>
  </si>
  <si>
    <t>Nucleotide</t>
  </si>
  <si>
    <t>ADORA2A</t>
  </si>
  <si>
    <t>AA2BR</t>
  </si>
  <si>
    <t>A2B</t>
  </si>
  <si>
    <t>ADORA2B</t>
  </si>
  <si>
    <t>AA3R</t>
  </si>
  <si>
    <t>A3</t>
  </si>
  <si>
    <t>ADORA3</t>
  </si>
  <si>
    <t>BAI1</t>
  </si>
  <si>
    <t>Adhesionclassorphans</t>
  </si>
  <si>
    <t>Orphan</t>
  </si>
  <si>
    <t>B2</t>
  </si>
  <si>
    <t>BAI2</t>
  </si>
  <si>
    <t>BAI3</t>
  </si>
  <si>
    <t>CD97</t>
  </si>
  <si>
    <t>CELR1</t>
  </si>
  <si>
    <t>CELR2</t>
  </si>
  <si>
    <t>CELR3</t>
  </si>
  <si>
    <t>ELTD1</t>
  </si>
  <si>
    <t>EMR1</t>
  </si>
  <si>
    <t>EMR2</t>
  </si>
  <si>
    <t>EMR3</t>
  </si>
  <si>
    <t>EMR4</t>
  </si>
  <si>
    <t>GP110</t>
  </si>
  <si>
    <t>GP111</t>
  </si>
  <si>
    <t>GP112</t>
  </si>
  <si>
    <t>GP113</t>
  </si>
  <si>
    <t>GP114</t>
  </si>
  <si>
    <t>GP115</t>
  </si>
  <si>
    <t>GP116</t>
  </si>
  <si>
    <t>GP123</t>
  </si>
  <si>
    <t>GP124</t>
  </si>
  <si>
    <t>GP125</t>
  </si>
  <si>
    <t>AGRG6</t>
  </si>
  <si>
    <t>GP128</t>
  </si>
  <si>
    <t>GP133</t>
  </si>
  <si>
    <t>GP144</t>
  </si>
  <si>
    <t>GPR56</t>
  </si>
  <si>
    <t>GPR64</t>
  </si>
  <si>
    <t>GPR97</t>
  </si>
  <si>
    <t>GPR98</t>
  </si>
  <si>
    <t>LPHN1</t>
  </si>
  <si>
    <t>LPHN2</t>
  </si>
  <si>
    <t>LPHN3</t>
  </si>
  <si>
    <t>ADA1A</t>
  </si>
  <si>
    <t>α1A-AR</t>
  </si>
  <si>
    <t>ADRA1A</t>
  </si>
  <si>
    <t>α1A</t>
  </si>
  <si>
    <t>Adrenoceptors</t>
  </si>
  <si>
    <t>ADA1B</t>
  </si>
  <si>
    <t>ADRA1B</t>
  </si>
  <si>
    <t>α1B</t>
  </si>
  <si>
    <t>ADA1D</t>
  </si>
  <si>
    <t>ADRA1D</t>
  </si>
  <si>
    <t>α1D</t>
  </si>
  <si>
    <t>ADA2A</t>
  </si>
  <si>
    <t>α2A-AR</t>
  </si>
  <si>
    <t>ADRA2A</t>
  </si>
  <si>
    <t>α2A</t>
  </si>
  <si>
    <t>ADA2B</t>
  </si>
  <si>
    <t>α2B-AR</t>
  </si>
  <si>
    <t>ADRA2B</t>
  </si>
  <si>
    <t>α2B</t>
  </si>
  <si>
    <t>ADA2C</t>
  </si>
  <si>
    <t>α2C-AR</t>
  </si>
  <si>
    <t>ADRA2C</t>
  </si>
  <si>
    <t>α2C</t>
  </si>
  <si>
    <t>ADRB1</t>
  </si>
  <si>
    <t>β1-AR</t>
  </si>
  <si>
    <t>β1</t>
  </si>
  <si>
    <t>ADRB2</t>
  </si>
  <si>
    <t>β2-AR</t>
  </si>
  <si>
    <t>β2</t>
  </si>
  <si>
    <t>ADRB3</t>
  </si>
  <si>
    <t>β3</t>
  </si>
  <si>
    <t>AGTR1</t>
  </si>
  <si>
    <t>AT1R</t>
  </si>
  <si>
    <t>AT1</t>
  </si>
  <si>
    <t>Angiotensin</t>
  </si>
  <si>
    <t>Peptide</t>
  </si>
  <si>
    <t>AGTR2</t>
  </si>
  <si>
    <t>APJ</t>
  </si>
  <si>
    <t>APLNR</t>
  </si>
  <si>
    <t>Apelin</t>
  </si>
  <si>
    <t>GPBAR</t>
  </si>
  <si>
    <t>TGR5 (GPBAR1)</t>
  </si>
  <si>
    <t>Bileacid</t>
  </si>
  <si>
    <t>Steroid</t>
  </si>
  <si>
    <t>BRS3</t>
  </si>
  <si>
    <t>Bombesin</t>
  </si>
  <si>
    <t>GRPR</t>
  </si>
  <si>
    <t>BB2</t>
  </si>
  <si>
    <t>NMBR</t>
  </si>
  <si>
    <t>BB1</t>
  </si>
  <si>
    <t>BKRB1</t>
  </si>
  <si>
    <t>B1R</t>
  </si>
  <si>
    <t>BDKRB1</t>
  </si>
  <si>
    <t>B1</t>
  </si>
  <si>
    <t>Bradykinin</t>
  </si>
  <si>
    <t>BKRB2</t>
  </si>
  <si>
    <t>B2R</t>
  </si>
  <si>
    <t>BDKRB2</t>
  </si>
  <si>
    <t>CALCR</t>
  </si>
  <si>
    <t>CTR (hCALCR)</t>
  </si>
  <si>
    <t>Calcitonin</t>
  </si>
  <si>
    <t>CTR + RAMP3 (Amylin receptor)</t>
  </si>
  <si>
    <t>CALRL</t>
  </si>
  <si>
    <t>CASR</t>
  </si>
  <si>
    <t>Calcium-sensing</t>
  </si>
  <si>
    <t>Ion</t>
  </si>
  <si>
    <t>C</t>
  </si>
  <si>
    <t>GPC6A</t>
  </si>
  <si>
    <t>CNR1</t>
  </si>
  <si>
    <t>CB1</t>
  </si>
  <si>
    <t>Cannabinoid</t>
  </si>
  <si>
    <t>Lipid</t>
  </si>
  <si>
    <t>CNR2</t>
  </si>
  <si>
    <t>CB2</t>
  </si>
  <si>
    <t>CML1</t>
  </si>
  <si>
    <t>LTB4R</t>
  </si>
  <si>
    <t>Chemerinreceptor</t>
  </si>
  <si>
    <t>Protein</t>
  </si>
  <si>
    <t>ACKR1</t>
  </si>
  <si>
    <t>Chemokine</t>
  </si>
  <si>
    <t>ACKR2</t>
  </si>
  <si>
    <t>ACKR3</t>
  </si>
  <si>
    <t>ACKR4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</si>
  <si>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</si>
  <si>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</si>
  <si>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</si>
  <si>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</si>
  <si>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</si>
  <si>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</si>
  <si>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</si>
  <si>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</si>
  <si>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</si>
  <si>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</si>
  <si>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</si>
  <si>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CX3C1</t>
  </si>
  <si>
    <t>CXCR1</t>
  </si>
  <si>
    <t>CXCR2</t>
  </si>
  <si>
    <t>CXCR3</t>
  </si>
  <si>
    <t>CXCR4</t>
  </si>
  <si>
    <t>CXCR5</t>
  </si>
  <si>
    <t>CXCR6</t>
  </si>
  <si>
    <t>XCR1</t>
  </si>
  <si>
    <t>CCKAR</t>
  </si>
  <si>
    <t>CCK1 (CCKA)</t>
  </si>
  <si>
    <t>Cholecystokinin</t>
  </si>
  <si>
    <t>GASR</t>
  </si>
  <si>
    <t>CCKBR</t>
  </si>
  <si>
    <t>ETBR2</t>
  </si>
  <si>
    <t>ClassAorphans</t>
  </si>
  <si>
    <t>GP101</t>
  </si>
  <si>
    <t>GP132</t>
  </si>
  <si>
    <t>GPR132</t>
  </si>
  <si>
    <t>GP135</t>
  </si>
  <si>
    <t>GP139</t>
  </si>
  <si>
    <t>GP141</t>
  </si>
  <si>
    <t>GP142</t>
  </si>
  <si>
    <t>GP146</t>
  </si>
  <si>
    <t>GP148</t>
  </si>
  <si>
    <t>GP149</t>
  </si>
  <si>
    <t>GP150</t>
  </si>
  <si>
    <t>GP151</t>
  </si>
  <si>
    <t>GP152</t>
  </si>
  <si>
    <t>GP153</t>
  </si>
  <si>
    <t>GP160</t>
  </si>
  <si>
    <t>GP161</t>
  </si>
  <si>
    <t>GP162</t>
  </si>
  <si>
    <t>GP171</t>
  </si>
  <si>
    <t>GP173</t>
  </si>
  <si>
    <t>GP174</t>
  </si>
  <si>
    <t>GPR174</t>
  </si>
  <si>
    <t>GP176</t>
  </si>
  <si>
    <t>GP182</t>
  </si>
  <si>
    <t>GP183</t>
  </si>
  <si>
    <t>GPR183</t>
  </si>
  <si>
    <t>GPR1</t>
  </si>
  <si>
    <t>GPR12</t>
  </si>
  <si>
    <t>GPR15</t>
  </si>
  <si>
    <t>GPR17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</si>
  <si>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</si>
  <si>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</si>
  <si>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</si>
  <si>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</si>
  <si>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</si>
  <si>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</si>
  <si>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</si>
  <si>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</si>
  <si>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</si>
  <si>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</si>
  <si>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</si>
  <si>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</si>
  <si>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</si>
  <si>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</si>
  <si>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GPR39</t>
  </si>
  <si>
    <t>GPR4</t>
  </si>
  <si>
    <t>GPR45</t>
  </si>
  <si>
    <t>GPR52</t>
  </si>
  <si>
    <t>GPR6</t>
  </si>
  <si>
    <t>GPR61</t>
  </si>
  <si>
    <t>GPR62</t>
  </si>
  <si>
    <t>GPR63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</si>
  <si>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</si>
  <si>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</si>
  <si>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</si>
  <si>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</si>
  <si>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</si>
  <si>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</si>
  <si>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</si>
  <si>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</si>
  <si>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LGR4</t>
  </si>
  <si>
    <t>LGR5</t>
  </si>
  <si>
    <t>LGR6</t>
  </si>
  <si>
    <t>MAS</t>
  </si>
  <si>
    <t>MAS1L</t>
  </si>
  <si>
    <t>MRGRD</t>
  </si>
  <si>
    <t>MRGRE</t>
  </si>
  <si>
    <t>MRGRF</t>
  </si>
  <si>
    <t>MRGRG</t>
  </si>
  <si>
    <t>MRGX1</t>
  </si>
  <si>
    <t>MRGPRX1</t>
  </si>
  <si>
    <t>MRGX2</t>
  </si>
  <si>
    <t>MRGPRX2</t>
  </si>
  <si>
    <t>MRGX3</t>
  </si>
  <si>
    <t>MRGX4</t>
  </si>
  <si>
    <t>MTR1L</t>
  </si>
  <si>
    <t>OGR1</t>
  </si>
  <si>
    <t>GPR68</t>
  </si>
  <si>
    <t>P2RY8</t>
  </si>
  <si>
    <t>P2Y10</t>
  </si>
  <si>
    <t>P2RY10</t>
  </si>
  <si>
    <t>PSYR</t>
  </si>
  <si>
    <t>GPR65</t>
  </si>
  <si>
    <t>TAAR2</t>
  </si>
  <si>
    <t>TAAR3</t>
  </si>
  <si>
    <t>TAAR5</t>
  </si>
  <si>
    <t>TAAR6</t>
  </si>
  <si>
    <t>TAAR8</t>
  </si>
  <si>
    <t>TAAR9</t>
  </si>
  <si>
    <t>GP156</t>
  </si>
  <si>
    <t>ClassCOrphans</t>
  </si>
  <si>
    <t>GP158</t>
  </si>
  <si>
    <t>GP179</t>
  </si>
  <si>
    <t>GPC5B</t>
  </si>
  <si>
    <t>GPC5C</t>
  </si>
  <si>
    <t>GPC5D</t>
  </si>
  <si>
    <t>RAI3</t>
  </si>
  <si>
    <t>C3AR</t>
  </si>
  <si>
    <t>Complementpeptide</t>
  </si>
  <si>
    <t>C5AR1</t>
  </si>
  <si>
    <t>C5aR1</t>
  </si>
  <si>
    <t>C5AR2</t>
  </si>
  <si>
    <t>CRFR1</t>
  </si>
  <si>
    <t>Corticotropin-releasingfact</t>
  </si>
  <si>
    <t>CRFR2</t>
  </si>
  <si>
    <t>DRD1</t>
  </si>
  <si>
    <t>D1R</t>
  </si>
  <si>
    <t>Dopamine</t>
  </si>
  <si>
    <t>DRD2</t>
  </si>
  <si>
    <t>D2R</t>
  </si>
  <si>
    <t>DRD3</t>
  </si>
  <si>
    <t>DRD4</t>
  </si>
  <si>
    <t>DRD5</t>
  </si>
  <si>
    <t>D5R</t>
  </si>
  <si>
    <t>EDNRA</t>
  </si>
  <si>
    <t>ETAR (Endothelin 1A)</t>
  </si>
  <si>
    <t>Endothelin</t>
  </si>
  <si>
    <t>EDNRB</t>
  </si>
  <si>
    <t>GPER1</t>
  </si>
  <si>
    <t>Estrogen(Gprotein-coupled)</t>
  </si>
  <si>
    <t>FPR1</t>
  </si>
  <si>
    <t>Formylpeptide</t>
  </si>
  <si>
    <t>FPR2</t>
  </si>
  <si>
    <t>FPR3</t>
  </si>
  <si>
    <t>FFAR1</t>
  </si>
  <si>
    <t>Freefattyacid</t>
  </si>
  <si>
    <t>FFAR2</t>
  </si>
  <si>
    <t>GPR43 (FFAR2)</t>
  </si>
  <si>
    <t>FFAR3</t>
  </si>
  <si>
    <t>GPR41 (FFAR3)</t>
  </si>
  <si>
    <t>FFAR4</t>
  </si>
  <si>
    <t>GPR120s</t>
  </si>
  <si>
    <t>GPR42</t>
  </si>
  <si>
    <t>FZD1</t>
  </si>
  <si>
    <t>Frizzled</t>
  </si>
  <si>
    <t>F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</si>
  <si>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</si>
  <si>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</si>
  <si>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</si>
  <si>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</si>
  <si>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</si>
  <si>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</si>
  <si>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</si>
  <si>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</si>
  <si>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</si>
  <si>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SMO</t>
  </si>
  <si>
    <t>GABR1</t>
  </si>
  <si>
    <t>GABA&lt;sub&gt;B&lt;/sub&gt;</t>
  </si>
  <si>
    <t>Aminoacid</t>
  </si>
  <si>
    <t>GABR2</t>
  </si>
  <si>
    <t>GALR1</t>
  </si>
  <si>
    <t>Galanin</t>
  </si>
  <si>
    <t>GALR2</t>
  </si>
  <si>
    <t>GALR3</t>
  </si>
  <si>
    <t>GHSR</t>
  </si>
  <si>
    <t>Ghrelin</t>
  </si>
  <si>
    <t>GHRHR</t>
  </si>
  <si>
    <t>Glucagonreceptorfamily</t>
  </si>
  <si>
    <t>GIPR</t>
  </si>
  <si>
    <t>GLP1R</t>
  </si>
  <si>
    <t>GLP-1R</t>
  </si>
  <si>
    <t>GLP2R</t>
  </si>
  <si>
    <t>GLP-2R</t>
  </si>
  <si>
    <t>GLR</t>
  </si>
  <si>
    <t>GCGR</t>
  </si>
  <si>
    <t>SCTR</t>
  </si>
  <si>
    <t>FSHR</t>
  </si>
  <si>
    <t>Glycoproteinhormone</t>
  </si>
  <si>
    <t>LSHR</t>
  </si>
  <si>
    <t>TSHR</t>
  </si>
  <si>
    <t>GNRHR</t>
  </si>
  <si>
    <t>GnRHR</t>
  </si>
  <si>
    <t>Gonadotrophin-releasinghorm</t>
  </si>
  <si>
    <t>GNRR2</t>
  </si>
  <si>
    <t>GP119</t>
  </si>
  <si>
    <t>GPR119</t>
  </si>
  <si>
    <t>GPR18</t>
  </si>
  <si>
    <t>GPR55</t>
  </si>
  <si>
    <t>HRH1</t>
  </si>
  <si>
    <t>H1R</t>
  </si>
  <si>
    <t>Histamine</t>
  </si>
  <si>
    <t>HRH2</t>
  </si>
  <si>
    <t>H2R</t>
  </si>
  <si>
    <t>HRH3</t>
  </si>
  <si>
    <t>HRH4</t>
  </si>
  <si>
    <t>HCAR1</t>
  </si>
  <si>
    <t>Hydroxycarboxylicacid</t>
  </si>
  <si>
    <t>Alicarboxylicacid</t>
  </si>
  <si>
    <t>HCAR2</t>
  </si>
  <si>
    <t>GPR109a (hHCAR2)</t>
  </si>
  <si>
    <t>HCAR3</t>
  </si>
  <si>
    <t>KISSR</t>
  </si>
  <si>
    <t>KISS1R</t>
  </si>
  <si>
    <t>Kisspeptin</t>
  </si>
  <si>
    <t>CLTR1</t>
  </si>
  <si>
    <t>Cys-LT1R</t>
  </si>
  <si>
    <t>CYSLTR1</t>
  </si>
  <si>
    <t>Leukotriene</t>
  </si>
  <si>
    <t>CLTR2</t>
  </si>
  <si>
    <t>Cys-LT2R</t>
  </si>
  <si>
    <t>CYSLTR2</t>
  </si>
  <si>
    <t>LT4R1</t>
  </si>
  <si>
    <t>BLT1</t>
  </si>
  <si>
    <t>LT4R2</t>
  </si>
  <si>
    <t>BLT2</t>
  </si>
  <si>
    <t>LTB4R2</t>
  </si>
  <si>
    <t>OXER1</t>
  </si>
  <si>
    <t>LPAR1</t>
  </si>
  <si>
    <t>Lysophospholipid(LPA)</t>
  </si>
  <si>
    <t>LPAR2</t>
  </si>
  <si>
    <t>LPAR3</t>
  </si>
  <si>
    <t>LPAR4</t>
  </si>
  <si>
    <t>LPAR5</t>
  </si>
  <si>
    <t>LPAR6</t>
  </si>
  <si>
    <t>S1PR1</t>
  </si>
  <si>
    <t>Lysophospholipid(S1P)</t>
  </si>
  <si>
    <t>S1PR2</t>
  </si>
  <si>
    <t>S1PR3</t>
  </si>
  <si>
    <t>S1PR4</t>
  </si>
  <si>
    <t>S1PR5</t>
  </si>
  <si>
    <t>MCHR1</t>
  </si>
  <si>
    <t>Melanin-concentratinghormon</t>
  </si>
  <si>
    <t>MCHR2</t>
  </si>
  <si>
    <t>ACTHR</t>
  </si>
  <si>
    <t>Melanocortin</t>
  </si>
  <si>
    <t>MC3R</t>
  </si>
  <si>
    <t>MC4R</t>
  </si>
  <si>
    <t>MC5R</t>
  </si>
  <si>
    <t>MSHR</t>
  </si>
  <si>
    <t>MC1R</t>
  </si>
  <si>
    <t>MTR1A</t>
  </si>
  <si>
    <t>MT1R</t>
  </si>
  <si>
    <t>MTNR1A</t>
  </si>
  <si>
    <t>Melatonin</t>
  </si>
  <si>
    <t>MTR1B</t>
  </si>
  <si>
    <t>MT2R</t>
  </si>
  <si>
    <t>MTNR1B</t>
  </si>
  <si>
    <t>GRM1</t>
  </si>
  <si>
    <t>Metabotropicglutamate</t>
  </si>
  <si>
    <t>GRM2</t>
  </si>
  <si>
    <t>GRM2 + EAAC/EAAT</t>
  </si>
  <si>
    <t>GRM3</t>
  </si>
  <si>
    <t>GRM4</t>
  </si>
  <si>
    <t>GRM4 + EAAC/EAAT</t>
  </si>
  <si>
    <t>GRM5 + EAAC/EAAT</t>
  </si>
  <si>
    <t>GRM6</t>
  </si>
  <si>
    <t>GRM6+ EAAC/EAAT</t>
  </si>
  <si>
    <t>GRM7</t>
  </si>
  <si>
    <t>GRM8</t>
  </si>
  <si>
    <t>GRM8 + EAAC/EAAT</t>
  </si>
  <si>
    <t>MTLR</t>
  </si>
  <si>
    <t>MLNR</t>
  </si>
  <si>
    <t>Motilin</t>
  </si>
  <si>
    <t>NMUR1</t>
  </si>
  <si>
    <t>NeuromedinU</t>
  </si>
  <si>
    <t>NMUR2</t>
  </si>
  <si>
    <t>NPFF1</t>
  </si>
  <si>
    <t>NPFFR1</t>
  </si>
  <si>
    <t>NeuropeptideFF/neuropeptide</t>
  </si>
  <si>
    <t>NPFF2</t>
  </si>
  <si>
    <t>NPFFR2</t>
  </si>
  <si>
    <t>NPSR1</t>
  </si>
  <si>
    <t>NeuropeptideS</t>
  </si>
  <si>
    <t>NPBW1</t>
  </si>
  <si>
    <t>NPBWR1</t>
  </si>
  <si>
    <t>NeuropeptideW/neuropeptide</t>
  </si>
  <si>
    <t>NPBW2</t>
  </si>
  <si>
    <t>NPY1R</t>
  </si>
  <si>
    <t>NeuropeptideY</t>
  </si>
  <si>
    <t>NPY2R</t>
  </si>
  <si>
    <t>NPY4R</t>
  </si>
  <si>
    <t>NPY5R</t>
  </si>
  <si>
    <t>NPY6R</t>
  </si>
  <si>
    <t>NTR1</t>
  </si>
  <si>
    <t>Neurotensin</t>
  </si>
  <si>
    <t>NTR2</t>
  </si>
  <si>
    <t>OPRD</t>
  </si>
  <si>
    <t>DOR</t>
  </si>
  <si>
    <t>OPRD1</t>
  </si>
  <si>
    <t>Opioid</t>
  </si>
  <si>
    <t>OPRK</t>
  </si>
  <si>
    <t>KOR</t>
  </si>
  <si>
    <t>OPRK1</t>
  </si>
  <si>
    <t>OPRM</t>
  </si>
  <si>
    <t>MOR</t>
  </si>
  <si>
    <t>OPRM1</t>
  </si>
  <si>
    <t>OPRX</t>
  </si>
  <si>
    <t>NOP</t>
  </si>
  <si>
    <t>OPRL1</t>
  </si>
  <si>
    <t>OPN3</t>
  </si>
  <si>
    <t>Opsins</t>
  </si>
  <si>
    <t>Sensory</t>
  </si>
  <si>
    <t>OPN4</t>
  </si>
  <si>
    <t>OPN5</t>
  </si>
  <si>
    <t>OPSB</t>
  </si>
  <si>
    <t>OPSG</t>
  </si>
  <si>
    <t>OPSR</t>
  </si>
  <si>
    <t>OX1R</t>
  </si>
  <si>
    <t>HCRTR1</t>
  </si>
  <si>
    <t>Orexin</t>
  </si>
  <si>
    <t>OX2R</t>
  </si>
  <si>
    <t>CRTR2 (OX2)</t>
  </si>
  <si>
    <t>HCRTR2</t>
  </si>
  <si>
    <t>G137A</t>
  </si>
  <si>
    <t>OtherGPCRorphans</t>
  </si>
  <si>
    <t>O</t>
  </si>
  <si>
    <t>GP107</t>
  </si>
  <si>
    <t>GP143</t>
  </si>
  <si>
    <t>GP157</t>
  </si>
  <si>
    <t>O51E1</t>
  </si>
  <si>
    <t>TPRA1</t>
  </si>
  <si>
    <t>OXGR1</t>
  </si>
  <si>
    <t>Oxoglutarate</t>
  </si>
  <si>
    <t>P2RY1</t>
  </si>
  <si>
    <t>P2Y</t>
  </si>
  <si>
    <t>P2RY2</t>
  </si>
  <si>
    <t>P2YR2</t>
  </si>
  <si>
    <t>P2RY4</t>
  </si>
  <si>
    <t>P2RY6</t>
  </si>
  <si>
    <t>P2Y11</t>
  </si>
  <si>
    <t>P2RY11</t>
  </si>
  <si>
    <t>P2Y12</t>
  </si>
  <si>
    <t>P2RY12</t>
  </si>
  <si>
    <t>P2Y13</t>
  </si>
  <si>
    <t>P2RY13</t>
  </si>
  <si>
    <t>P2Y14</t>
  </si>
  <si>
    <t>P2RY14</t>
  </si>
  <si>
    <t>PTH1R</t>
  </si>
  <si>
    <t>Parathyroidhormone</t>
  </si>
  <si>
    <t>PTH2R</t>
  </si>
  <si>
    <t>QRFPR</t>
  </si>
  <si>
    <t>PeptideP518</t>
  </si>
  <si>
    <t>PTAFR</t>
  </si>
  <si>
    <t>Platelet-activatingfactor</t>
  </si>
  <si>
    <t>PKR1</t>
  </si>
  <si>
    <t>Prokineticin</t>
  </si>
  <si>
    <t>PKR2</t>
  </si>
  <si>
    <t>PRLHR</t>
  </si>
  <si>
    <t>Prolactin-releasingpeptide</t>
  </si>
  <si>
    <t>PD2R</t>
  </si>
  <si>
    <t>PTGDR</t>
  </si>
  <si>
    <t>Prostanoid</t>
  </si>
  <si>
    <t>PD2R2</t>
  </si>
  <si>
    <t>PE2R1</t>
  </si>
  <si>
    <t>EP1R (hPTGER1)</t>
  </si>
  <si>
    <t>PTGER1</t>
  </si>
  <si>
    <t>PE2R2</t>
  </si>
  <si>
    <t>EP2R (hTGER2)</t>
  </si>
  <si>
    <t>PTGER2</t>
  </si>
  <si>
    <t>PE2R3</t>
  </si>
  <si>
    <t>EP3 (hPTGER3)</t>
  </si>
  <si>
    <t>PTGER3</t>
  </si>
  <si>
    <t>PE2R4</t>
  </si>
  <si>
    <t>EP4 (PTGER4)</t>
  </si>
  <si>
    <t>PTGER4</t>
  </si>
  <si>
    <t>PF2R</t>
  </si>
  <si>
    <t>FP (PF2R)</t>
  </si>
  <si>
    <t>PTGFR</t>
  </si>
  <si>
    <t>PI2R</t>
  </si>
  <si>
    <t>PTGIR</t>
  </si>
  <si>
    <t>TA2R</t>
  </si>
  <si>
    <t>TBXA2R</t>
  </si>
  <si>
    <t>PAR1</t>
  </si>
  <si>
    <t>PAR-1</t>
  </si>
  <si>
    <t>F2R</t>
  </si>
  <si>
    <t>Proteinase-activated</t>
  </si>
  <si>
    <t>PAR2</t>
  </si>
  <si>
    <t>PAR-2</t>
  </si>
  <si>
    <t>F2RL1</t>
  </si>
  <si>
    <t>PAR3</t>
  </si>
  <si>
    <t>F2RL2</t>
  </si>
  <si>
    <t>PAR4</t>
  </si>
  <si>
    <t>F2RL3</t>
  </si>
  <si>
    <t>RL3R1</t>
  </si>
  <si>
    <t>Relaxinfamilypeptide</t>
  </si>
  <si>
    <t>RL3R2</t>
  </si>
  <si>
    <t>RXFP1</t>
  </si>
  <si>
    <t>RXFP2</t>
  </si>
  <si>
    <t>SSR1</t>
  </si>
  <si>
    <t>SSTR1</t>
  </si>
  <si>
    <t>Somatostatin</t>
  </si>
  <si>
    <t>SSR2</t>
  </si>
  <si>
    <t>SST2A</t>
  </si>
  <si>
    <t>SSTR2</t>
  </si>
  <si>
    <t>SSR3</t>
  </si>
  <si>
    <t>SSTR3</t>
  </si>
  <si>
    <t>SSR4</t>
  </si>
  <si>
    <t>SSTR4</t>
  </si>
  <si>
    <t>SSR5</t>
  </si>
  <si>
    <t>SSTR5</t>
  </si>
  <si>
    <t>SUCR1</t>
  </si>
  <si>
    <t>Succinate</t>
  </si>
  <si>
    <t>NK1R</t>
  </si>
  <si>
    <t>TACR1</t>
  </si>
  <si>
    <t>Tachykinin</t>
  </si>
  <si>
    <t>NK2R</t>
  </si>
  <si>
    <t>TACR3</t>
  </si>
  <si>
    <t>NK3R</t>
  </si>
  <si>
    <t>TACR2</t>
  </si>
  <si>
    <t>TS1R1</t>
  </si>
  <si>
    <t>Taste1</t>
  </si>
  <si>
    <t>TS1R2</t>
  </si>
  <si>
    <t>TS1R3</t>
  </si>
  <si>
    <t>T2R10</t>
  </si>
  <si>
    <t>Taste2</t>
  </si>
  <si>
    <t>T</t>
  </si>
  <si>
    <t>T2R13</t>
  </si>
  <si>
    <t>T2R14</t>
  </si>
  <si>
    <t>T2R16</t>
  </si>
  <si>
    <t>T2R20</t>
  </si>
  <si>
    <t>T2R30</t>
  </si>
  <si>
    <t>T2R31</t>
  </si>
  <si>
    <t>T2R38</t>
  </si>
  <si>
    <t>T2R39</t>
  </si>
  <si>
    <t>T2R40</t>
  </si>
  <si>
    <t>T2R41</t>
  </si>
  <si>
    <t>T2R42</t>
  </si>
  <si>
    <t>T2R43</t>
  </si>
  <si>
    <t>T2R45</t>
  </si>
  <si>
    <t>T2R46</t>
  </si>
  <si>
    <t>T2R50</t>
  </si>
  <si>
    <t>T2R60</t>
  </si>
  <si>
    <t>TA2R1</t>
  </si>
  <si>
    <t>TA2R3</t>
  </si>
  <si>
    <t>TA2R4</t>
  </si>
  <si>
    <t>TA2R5</t>
  </si>
  <si>
    <t>TA2R7</t>
  </si>
  <si>
    <t>TA2R8</t>
  </si>
  <si>
    <t>TA2R9</t>
  </si>
  <si>
    <t>TR106</t>
  </si>
  <si>
    <t>TR114</t>
  </si>
  <si>
    <t>TRFR</t>
  </si>
  <si>
    <t>Thyrotropin-releasinghormon</t>
  </si>
  <si>
    <t>TAAR1</t>
  </si>
  <si>
    <t>Traceamine</t>
  </si>
  <si>
    <t>US28</t>
  </si>
  <si>
    <t>Unclassified</t>
  </si>
  <si>
    <t>Other</t>
  </si>
  <si>
    <t>UR2R</t>
  </si>
  <si>
    <t>UTS2R</t>
  </si>
  <si>
    <t>Urotensin</t>
  </si>
  <si>
    <t>OXYR</t>
  </si>
  <si>
    <t>OTR</t>
  </si>
  <si>
    <t>OXTR</t>
  </si>
  <si>
    <t>Vasopressinandoxytocin</t>
  </si>
  <si>
    <t>V1AR</t>
  </si>
  <si>
    <t>AVPR1A</t>
  </si>
  <si>
    <t>V1BR</t>
  </si>
  <si>
    <t>AVPR1B</t>
  </si>
  <si>
    <t>V2R</t>
  </si>
  <si>
    <t>AVPR2</t>
  </si>
  <si>
    <t>PACR</t>
  </si>
  <si>
    <t>ADCYAP1R1</t>
  </si>
  <si>
    <t>VIPandPACAP</t>
  </si>
  <si>
    <t>VIPR</t>
  </si>
  <si>
    <t>VIPR1</t>
  </si>
  <si>
    <t>VIP1R</t>
  </si>
  <si>
    <t>VIPR2</t>
  </si>
  <si>
    <t>AGRA1</t>
  </si>
  <si>
    <t>AGRA2</t>
  </si>
  <si>
    <t>AGRA3</t>
  </si>
  <si>
    <t>AGRB2</t>
  </si>
  <si>
    <t>AGRB3</t>
  </si>
  <si>
    <t>AGRD1</t>
  </si>
  <si>
    <t>AGRD2</t>
  </si>
  <si>
    <t>AGRE1</t>
  </si>
  <si>
    <t>AGRE2</t>
  </si>
  <si>
    <t>AGRE3</t>
  </si>
  <si>
    <t>AGRE4</t>
  </si>
  <si>
    <t>AGRF1</t>
  </si>
  <si>
    <t>AGRF2</t>
  </si>
  <si>
    <t>AGRF3</t>
  </si>
  <si>
    <t>AGRF4</t>
  </si>
  <si>
    <t>AGRF5</t>
  </si>
  <si>
    <t>AGRG1</t>
  </si>
  <si>
    <t>AGRG2</t>
  </si>
  <si>
    <t>AGRG3</t>
  </si>
  <si>
    <t>AGRG4</t>
  </si>
  <si>
    <t>AGRG5</t>
  </si>
  <si>
    <t>AGRG7</t>
  </si>
  <si>
    <t>AGRL1</t>
  </si>
  <si>
    <t>AGRL2</t>
  </si>
  <si>
    <t>AGRL3</t>
  </si>
  <si>
    <t>AGRL4</t>
  </si>
  <si>
    <t>T2R19</t>
  </si>
  <si>
    <t>OR1A1</t>
  </si>
  <si>
    <t>Olfactory</t>
  </si>
  <si>
    <t>OR1G1</t>
  </si>
  <si>
    <t>O2T11</t>
  </si>
  <si>
    <t>~ 10,82</t>
  </si>
  <si>
    <t>~ 29,17</t>
  </si>
  <si>
    <t>~ 25,90</t>
  </si>
  <si>
    <t>~ 52,79</t>
  </si>
  <si>
    <t>[Pyr1]-Apelin 13</t>
  </si>
  <si>
    <t>7α,25-dihydroxycholesterol</t>
  </si>
  <si>
    <t>Acetylcholine</t>
  </si>
  <si>
    <t>Angiotensin II</t>
  </si>
  <si>
    <t>AVP</t>
  </si>
  <si>
    <t>Vasopressin</t>
  </si>
  <si>
    <t>CCK-8</t>
  </si>
  <si>
    <t>Dynorphin A</t>
  </si>
  <si>
    <t>Endothelin-1</t>
  </si>
  <si>
    <t>LTD4</t>
  </si>
  <si>
    <t>Leukotriene D4</t>
  </si>
  <si>
    <t>Nociceptin</t>
  </si>
  <si>
    <t>Noradrenaline</t>
  </si>
  <si>
    <t>NPFF</t>
  </si>
  <si>
    <t>Neuropeptide FF</t>
  </si>
  <si>
    <t>O-LPA</t>
  </si>
  <si>
    <t>Lysophosphatidic acid</t>
  </si>
  <si>
    <t>Orexin-A</t>
  </si>
  <si>
    <t>Oxytocin</t>
  </si>
  <si>
    <t>PGD2</t>
  </si>
  <si>
    <t>Prostaglandin F2α</t>
  </si>
  <si>
    <t>PGE2</t>
  </si>
  <si>
    <t>Prostaglandin E2</t>
  </si>
  <si>
    <t>Propionate</t>
  </si>
  <si>
    <t>Propionic acid</t>
  </si>
  <si>
    <t>Serotonin</t>
  </si>
  <si>
    <t>PAR2 peptide</t>
  </si>
  <si>
    <t>Somatostatin-14</t>
  </si>
  <si>
    <t>Sphingosine 1-phosphate</t>
  </si>
  <si>
    <t xml:space="preserve">TFLLR-NH2 </t>
  </si>
  <si>
    <t>PAR1 peptide</t>
  </si>
  <si>
    <t>α-MSH</t>
  </si>
  <si>
    <t>GIP</t>
  </si>
  <si>
    <t>PTH (1-34)</t>
  </si>
  <si>
    <t>Parathyroid Hormone</t>
  </si>
  <si>
    <t>Amylin</t>
  </si>
  <si>
    <t>DAMGO</t>
  </si>
  <si>
    <t>Kallidin</t>
  </si>
  <si>
    <t>LTB4</t>
  </si>
  <si>
    <t>Prostaglandin E3</t>
  </si>
  <si>
    <t>Prostaglandin E4</t>
  </si>
  <si>
    <t>Prostaglandin E5</t>
  </si>
  <si>
    <t>SNC-80</t>
  </si>
  <si>
    <t>Undecanoic acid</t>
  </si>
  <si>
    <t>Decanoic Acid</t>
  </si>
  <si>
    <t>UTP</t>
  </si>
  <si>
    <t>WIN55,212-2</t>
  </si>
  <si>
    <t>α-linolenic acid</t>
  </si>
  <si>
    <t>γ-MSH</t>
  </si>
  <si>
    <t>Leukotriene B4</t>
  </si>
  <si>
    <t>3-HOA</t>
  </si>
  <si>
    <t>C5a</t>
  </si>
  <si>
    <t>CCL20</t>
  </si>
  <si>
    <t>CXCL12</t>
  </si>
  <si>
    <t>CXCL13</t>
  </si>
  <si>
    <t>CXCL8</t>
  </si>
  <si>
    <t>Litocholic acid</t>
  </si>
  <si>
    <t>Nicotinic acid</t>
  </si>
  <si>
    <t>NPY</t>
  </si>
  <si>
    <t>pH (proton)</t>
  </si>
  <si>
    <t>Zn2+</t>
  </si>
  <si>
    <t>CRF</t>
  </si>
  <si>
    <t>GLP-1 (7-36)</t>
  </si>
  <si>
    <t>GLP-2 (1-33)</t>
  </si>
  <si>
    <t>Glucagon</t>
  </si>
  <si>
    <t>Urocortin II</t>
  </si>
  <si>
    <t>VIP</t>
  </si>
  <si>
    <t>Glutamate</t>
  </si>
  <si>
    <r>
      <rPr>
        <b/>
        <sz val="12"/>
        <color theme="1"/>
        <rFont val="Calibri"/>
        <family val="2"/>
        <scheme val="minor"/>
      </rPr>
      <t>Receptor</t>
    </r>
    <r>
      <rPr>
        <sz val="12"/>
        <color theme="1"/>
        <rFont val="Calibri"/>
        <family val="2"/>
        <scheme val="minor"/>
      </rPr>
      <t xml:space="preserve">
(Author)</t>
    </r>
  </si>
  <si>
    <r>
      <rPr>
        <b/>
        <sz val="12"/>
        <color theme="1"/>
        <rFont val="Calibri"/>
        <family val="2"/>
        <scheme val="minor"/>
      </rPr>
      <t>Receptor</t>
    </r>
    <r>
      <rPr>
        <sz val="12"/>
        <color theme="1"/>
        <rFont val="Calibri"/>
        <family val="2"/>
        <scheme val="minor"/>
      </rPr>
      <t xml:space="preserve">
(Author)</t>
    </r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</si>
  <si>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</si>
  <si>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CALCR+RAMP3</t>
  </si>
  <si>
    <t>Emax
Raw
β2
ARRB2</t>
  </si>
  <si>
    <t>Emax
SEM
β2
ARRB2</t>
  </si>
  <si>
    <t>pEC50
Raw
β2
ARRB2</t>
  </si>
  <si>
    <t>pEC50
SEM
β2
ARRB2</t>
  </si>
  <si>
    <t>Physiological
/Surrogate</t>
  </si>
  <si>
    <t>Physiological</t>
  </si>
  <si>
    <t>Cholecystokinin 8</t>
  </si>
  <si>
    <t>Gastric inhibitory polypeptide</t>
  </si>
  <si>
    <t>Surrogate</t>
  </si>
  <si>
    <t>3-hydroxy octanoic acid</t>
  </si>
  <si>
    <t>C5a anaphylatoxin</t>
  </si>
  <si>
    <t>Liver and activation-regulated chemokine (LARC)</t>
  </si>
  <si>
    <t>macrophage inflammatory protein-1α (MIP-1α)</t>
  </si>
  <si>
    <t>CCL3</t>
  </si>
  <si>
    <t>Corticotropin-releasing factor</t>
  </si>
  <si>
    <t>Stromal cell-derived factor</t>
  </si>
  <si>
    <t>Interleukin-8</t>
  </si>
  <si>
    <t>2-Ala-4-mephe-5-gly-enkephalin</t>
  </si>
  <si>
    <t>Gonadotropin releasing hormone</t>
  </si>
  <si>
    <t>GnRH I</t>
  </si>
  <si>
    <t>Neuropeptide Y</t>
  </si>
  <si>
    <t>RFRP-3</t>
  </si>
  <si>
    <t>Neuropeptide RFRP-3</t>
  </si>
  <si>
    <t>Uridine 5'-triphosphate</t>
  </si>
  <si>
    <t>Vasoactive intestinal polypeptide</t>
  </si>
  <si>
    <t>WIN55212-2</t>
  </si>
  <si>
    <t>Zinc ion</t>
  </si>
  <si>
    <t>γ-melanocyte stimulating hormone</t>
  </si>
  <si>
    <t>α-melanocyte stimulating hormone</t>
  </si>
  <si>
    <t>Glucagon-like peptide 2</t>
  </si>
  <si>
    <t>Glucagon-like peptide 1</t>
  </si>
  <si>
    <t>Phys./Surr.</t>
  </si>
  <si>
    <t>pEC50
Gs
GNAS2</t>
  </si>
  <si>
    <t>pEC50
Golf
GNAL</t>
  </si>
  <si>
    <t>pEC50
Gi1
GNAI1</t>
  </si>
  <si>
    <t>pEC50
Gi2
GNAI2</t>
  </si>
  <si>
    <t>pEC50
Gi3
GNAI3</t>
  </si>
  <si>
    <t>pEC50
Gz
GNAZ</t>
  </si>
  <si>
    <t>pEC50
Gq
GNAQ</t>
  </si>
  <si>
    <t>pEC50
G11
GNA11</t>
  </si>
  <si>
    <t>pEC50
G14
GNA14</t>
  </si>
  <si>
    <t>pEC50
G15
GNA15</t>
  </si>
  <si>
    <t>pEC50
G12
GNA12</t>
  </si>
  <si>
    <t>pEC50
G13
GNA13</t>
  </si>
  <si>
    <t>pEC50
β2
ARRB2</t>
  </si>
  <si>
    <t>pEC50
β1/GRK2
ARRB1/ARBK1</t>
  </si>
  <si>
    <t>pEC50
β2/GRK2
ARRB1/ARBK1</t>
  </si>
  <si>
    <t>Emax
Gs
GNAS2</t>
  </si>
  <si>
    <t>Emax
Golf
GNAL</t>
  </si>
  <si>
    <t>Emax
Gi1
GNAI1</t>
  </si>
  <si>
    <t>Emax
Gi2
GNAI2</t>
  </si>
  <si>
    <t>Emax
Gi3
GNAI3</t>
  </si>
  <si>
    <t>Emax
Gz
GNAZ</t>
  </si>
  <si>
    <t>Emax
Gq
GNAQ</t>
  </si>
  <si>
    <t>Emax
G11
GNA11</t>
  </si>
  <si>
    <t>Emax
G14
GNA14</t>
  </si>
  <si>
    <t>Emax
G15
GNA15</t>
  </si>
  <si>
    <t>Emax
G12
GNA12</t>
  </si>
  <si>
    <t>Emax
G13
GNA13</t>
  </si>
  <si>
    <t>Emax
β2
ARRB2</t>
  </si>
  <si>
    <t>Emax
β1/GRK2
ARRB1/ARBK1</t>
  </si>
  <si>
    <t>Emax
β2/GRK2
ARRB1/ARBK1</t>
  </si>
  <si>
    <t>log(Emax
/EC50)
Gs
GNAS2</t>
  </si>
  <si>
    <t>log(Emax
/EC50)
Golf
GNAL</t>
  </si>
  <si>
    <t>log(Emax
/EC50)
Gi1
GNAI1</t>
  </si>
  <si>
    <t>log(Emax
/EC50)
Gi2
GNAI2</t>
  </si>
  <si>
    <t>log(Emax
/EC50)
Gi3
GNAI3</t>
  </si>
  <si>
    <t>log(Emax
/EC50)
Gz
GNAZ</t>
  </si>
  <si>
    <t>log(Emax
/EC50)
Gq
GNAQ</t>
  </si>
  <si>
    <t>log(Emax
/EC50)
G11
GNA11</t>
  </si>
  <si>
    <t>log(Emax
/EC50)
G14
GNA14</t>
  </si>
  <si>
    <t>log(Emax
/EC50)
G15
GNA15</t>
  </si>
  <si>
    <t>log(Emax
/EC50)
G12
GNA12</t>
  </si>
  <si>
    <t>log(Emax
/EC50)
G13
GNA13</t>
  </si>
  <si>
    <t>log(Emax
/EC50)
β2
ARRB2</t>
  </si>
  <si>
    <t>log(Emax
/EC50)
β1/GRK2
ARRB1/ARBK1</t>
  </si>
  <si>
    <t>log(Emax
/EC50)
β2/GRK2
ARRB1/ARBK1</t>
  </si>
  <si>
    <t>pEC50
SDs
Gs
GNAS2</t>
  </si>
  <si>
    <t>pEC50
SDs
Golf
GNAL</t>
  </si>
  <si>
    <t>pEC50
SDs
Gi1
GNAI1</t>
  </si>
  <si>
    <t>pEC50
SDs
Gi2
GNAI2</t>
  </si>
  <si>
    <t>pEC50
SDs
Gi3
GNAI3</t>
  </si>
  <si>
    <t>pEC50
SDs
Gz
GNAZ</t>
  </si>
  <si>
    <t>pEC50
SDs
Gq
GNAQ</t>
  </si>
  <si>
    <t>pEC50
SDs
G11
GNA11</t>
  </si>
  <si>
    <t>pEC50
SDs
G14
GNA14</t>
  </si>
  <si>
    <t>pEC50
SDs
G15
GNA15</t>
  </si>
  <si>
    <t>pEC50
SDs
G12
GNA12</t>
  </si>
  <si>
    <t>pEC50
SDs
G13
GNA13</t>
  </si>
  <si>
    <t>pEC50
SDs
β2
ARRB2</t>
  </si>
  <si>
    <t>pEC50
SDs
β1/GRK2
ARRB1/ARBK1</t>
  </si>
  <si>
    <t>pEC50
SDs
β2/GRK2
ARRB1/ARBK1</t>
  </si>
  <si>
    <t>UniProt</t>
  </si>
  <si>
    <t>Rec
Bouvier</t>
  </si>
  <si>
    <t>Rec
Inoue</t>
  </si>
  <si>
    <t>Other
Alias</t>
  </si>
  <si>
    <t>IUPHAR</t>
  </si>
  <si>
    <t>Gene
name</t>
  </si>
  <si>
    <t>EntryName</t>
  </si>
  <si>
    <t>Uniprot
ID</t>
  </si>
  <si>
    <t>BI</t>
  </si>
  <si>
    <t>5ht1a_human</t>
  </si>
  <si>
    <t>P08908</t>
  </si>
  <si>
    <t>Aminergic receptors</t>
  </si>
  <si>
    <t>5-Hydroxytryptamine receptors</t>
  </si>
  <si>
    <t>5ht1b_human</t>
  </si>
  <si>
    <t>P28222</t>
  </si>
  <si>
    <t>5ht1d_human</t>
  </si>
  <si>
    <t>P28221</t>
  </si>
  <si>
    <t>5ht2a_human</t>
  </si>
  <si>
    <t>P28223</t>
  </si>
  <si>
    <t>5ht2b_human</t>
  </si>
  <si>
    <t>P41595</t>
  </si>
  <si>
    <t>5ht2c_human</t>
  </si>
  <si>
    <t>P28335</t>
  </si>
  <si>
    <t>acm1_human</t>
  </si>
  <si>
    <t>P11229</t>
  </si>
  <si>
    <t>Acetylcholine receptors (muscarinic)</t>
  </si>
  <si>
    <t>acm2_human</t>
  </si>
  <si>
    <t>P08172</t>
  </si>
  <si>
    <t>acm3_human</t>
  </si>
  <si>
    <t>P20309</t>
  </si>
  <si>
    <t>acm4_human</t>
  </si>
  <si>
    <t>P08173</t>
  </si>
  <si>
    <t>aa1r_human</t>
  </si>
  <si>
    <t>P30542</t>
  </si>
  <si>
    <t>Nucleotide receptors</t>
  </si>
  <si>
    <t>Adenosine receptors</t>
  </si>
  <si>
    <t>aa2ar_human</t>
  </si>
  <si>
    <t>P29274</t>
  </si>
  <si>
    <t>aa2br_human</t>
  </si>
  <si>
    <t>P29275</t>
  </si>
  <si>
    <t>aa3r_human</t>
  </si>
  <si>
    <t>P0DMS8</t>
  </si>
  <si>
    <t>ada1a_human</t>
  </si>
  <si>
    <t>P35348</t>
  </si>
  <si>
    <t>ada2a_human</t>
  </si>
  <si>
    <t>P08913</t>
  </si>
  <si>
    <t>ada2b_human</t>
  </si>
  <si>
    <t>P18089</t>
  </si>
  <si>
    <t>ada2c_human</t>
  </si>
  <si>
    <t>P18825</t>
  </si>
  <si>
    <t>adrb1_human</t>
  </si>
  <si>
    <t>P08588</t>
  </si>
  <si>
    <t>adrb2_human</t>
  </si>
  <si>
    <t>P07550</t>
  </si>
  <si>
    <t>agtr1_human</t>
  </si>
  <si>
    <t>P30556</t>
  </si>
  <si>
    <t>Peptide receptors</t>
  </si>
  <si>
    <t>Angiotensin receptors</t>
  </si>
  <si>
    <t>apj_human</t>
  </si>
  <si>
    <t>P35414</t>
  </si>
  <si>
    <t>Apelin receptors</t>
  </si>
  <si>
    <t>gpbar_human</t>
  </si>
  <si>
    <t>Q8TDU6</t>
  </si>
  <si>
    <t>Steroid receptors</t>
  </si>
  <si>
    <t>Bile acid receptors</t>
  </si>
  <si>
    <t>bkrb1_human</t>
  </si>
  <si>
    <t>P46663</t>
  </si>
  <si>
    <t>Bradykinin receptors</t>
  </si>
  <si>
    <t>bkrb2_human</t>
  </si>
  <si>
    <t>P30411</t>
  </si>
  <si>
    <t>calcr_human</t>
  </si>
  <si>
    <t>P30988-2</t>
  </si>
  <si>
    <t>Calcitonin receptors</t>
  </si>
  <si>
    <t>Amylin, Not in UniProt</t>
  </si>
  <si>
    <t>cnr1_human</t>
  </si>
  <si>
    <t>P21554</t>
  </si>
  <si>
    <t>Lipid receptors</t>
  </si>
  <si>
    <t>Cannabinoid receptors</t>
  </si>
  <si>
    <t>cnr2_human</t>
  </si>
  <si>
    <t>P34972</t>
  </si>
  <si>
    <t>ccr5_human</t>
  </si>
  <si>
    <t>P51681</t>
  </si>
  <si>
    <t>Protein receptors</t>
  </si>
  <si>
    <t>Chemokine receptors</t>
  </si>
  <si>
    <t>ccr6_human</t>
  </si>
  <si>
    <t>P51684</t>
  </si>
  <si>
    <t>cxcr2_human</t>
  </si>
  <si>
    <t>P25025</t>
  </si>
  <si>
    <t>cxcr4_human</t>
  </si>
  <si>
    <t>P61073</t>
  </si>
  <si>
    <t>cxcr5_human</t>
  </si>
  <si>
    <t>P32302</t>
  </si>
  <si>
    <t>cckar_human</t>
  </si>
  <si>
    <t>P32238</t>
  </si>
  <si>
    <t>Cholecystokinin receptors</t>
  </si>
  <si>
    <t>gp183_human</t>
  </si>
  <si>
    <t>P32249</t>
  </si>
  <si>
    <t>Orphan receptors</t>
  </si>
  <si>
    <t>A orphans</t>
  </si>
  <si>
    <t>gpr39_human</t>
  </si>
  <si>
    <t>O43194</t>
  </si>
  <si>
    <t>gpr4_human</t>
  </si>
  <si>
    <t>P46093</t>
  </si>
  <si>
    <t>gpr84_human</t>
  </si>
  <si>
    <t>Q9NQS5</t>
  </si>
  <si>
    <t>ogr1_human</t>
  </si>
  <si>
    <t>Q15743</t>
  </si>
  <si>
    <t>psyr_human</t>
  </si>
  <si>
    <t>Q8IYL9</t>
  </si>
  <si>
    <t>c5ar1_human</t>
  </si>
  <si>
    <t>P21730</t>
  </si>
  <si>
    <t>Complement peptide receptors</t>
  </si>
  <si>
    <t>crfr1_human</t>
  </si>
  <si>
    <t>P34998-2</t>
  </si>
  <si>
    <t>Corticotropin-releasing factor receptors</t>
  </si>
  <si>
    <t>crfr2_human</t>
  </si>
  <si>
    <t>Q13324</t>
  </si>
  <si>
    <t>drd1_human</t>
  </si>
  <si>
    <t>P21728</t>
  </si>
  <si>
    <t>Dopamine receptors</t>
  </si>
  <si>
    <t>drd2_human</t>
  </si>
  <si>
    <t>P14416</t>
  </si>
  <si>
    <t>drd5_human</t>
  </si>
  <si>
    <t>P21918</t>
  </si>
  <si>
    <t>ednra_human</t>
  </si>
  <si>
    <t>P25101</t>
  </si>
  <si>
    <t>Endothelin receptors</t>
  </si>
  <si>
    <t>ffar2_human</t>
  </si>
  <si>
    <t>O15552</t>
  </si>
  <si>
    <t>Free fatty acid receptors</t>
  </si>
  <si>
    <t>ffar3_human</t>
  </si>
  <si>
    <t>O14843</t>
  </si>
  <si>
    <t>ffar4_human</t>
  </si>
  <si>
    <t>Q5NUL3</t>
  </si>
  <si>
    <t>ghsr_human</t>
  </si>
  <si>
    <t>Q92847</t>
  </si>
  <si>
    <t>Ghrelin receptors</t>
  </si>
  <si>
    <t>gipr_human</t>
  </si>
  <si>
    <t>P48546</t>
  </si>
  <si>
    <t>Glucagon receptor family</t>
  </si>
  <si>
    <t>glp1r_human</t>
  </si>
  <si>
    <t>P43220</t>
  </si>
  <si>
    <t>glp2r_human</t>
  </si>
  <si>
    <t>O95838</t>
  </si>
  <si>
    <t>glr_human</t>
  </si>
  <si>
    <t>P47871</t>
  </si>
  <si>
    <t>gnrhr_human</t>
  </si>
  <si>
    <t>P30968</t>
  </si>
  <si>
    <t>Gonadotrophin-releasing hormone receptors</t>
  </si>
  <si>
    <t>hrh1_human</t>
  </si>
  <si>
    <t>P35367</t>
  </si>
  <si>
    <t>Histamine receptors</t>
  </si>
  <si>
    <t>hrh2_human</t>
  </si>
  <si>
    <t>P25021</t>
  </si>
  <si>
    <t>hcar2_human</t>
  </si>
  <si>
    <t>Q8TDS4</t>
  </si>
  <si>
    <t>Alicarboxylic acid receptors</t>
  </si>
  <si>
    <t>Hydroxycarboxylic acid receptors</t>
  </si>
  <si>
    <t>hcar3_human</t>
  </si>
  <si>
    <t>P49019</t>
  </si>
  <si>
    <t>cltr1_human</t>
  </si>
  <si>
    <t>Q9Y271</t>
  </si>
  <si>
    <t>Leukotriene receptors</t>
  </si>
  <si>
    <t>cltr2_human</t>
  </si>
  <si>
    <t>Q9NS75</t>
  </si>
  <si>
    <t>lt4r1_human</t>
  </si>
  <si>
    <t>Q15722</t>
  </si>
  <si>
    <t>lt4r2_human</t>
  </si>
  <si>
    <t>Q9NPC1</t>
  </si>
  <si>
    <t>lpar1_human</t>
  </si>
  <si>
    <t>Q92633</t>
  </si>
  <si>
    <t>Lysophospholipid (LPA) receptors</t>
  </si>
  <si>
    <t>lpar2_human</t>
  </si>
  <si>
    <t>Q9HBW0</t>
  </si>
  <si>
    <t>s1pr1_human</t>
  </si>
  <si>
    <t>P21453</t>
  </si>
  <si>
    <t>Lysophospholipid (S1P) receptors</t>
  </si>
  <si>
    <t>mc3r_human</t>
  </si>
  <si>
    <t>P41968</t>
  </si>
  <si>
    <t>Melanocortin receptors</t>
  </si>
  <si>
    <t>mc4r_human</t>
  </si>
  <si>
    <t>P32245</t>
  </si>
  <si>
    <t>mtr1a_human</t>
  </si>
  <si>
    <t>P48039</t>
  </si>
  <si>
    <t>Melatonin receptors</t>
  </si>
  <si>
    <t>mtr1b_human</t>
  </si>
  <si>
    <t>P49286</t>
  </si>
  <si>
    <t>grm2_human</t>
  </si>
  <si>
    <t>Q14416</t>
  </si>
  <si>
    <t>Amino acid receptors</t>
  </si>
  <si>
    <t>Metabotropic glutamate receptors</t>
  </si>
  <si>
    <t>grm4_human</t>
  </si>
  <si>
    <t>Q14833</t>
  </si>
  <si>
    <t>grm5_human</t>
  </si>
  <si>
    <t>P41594</t>
  </si>
  <si>
    <t>grm6_human</t>
  </si>
  <si>
    <t>O15303</t>
  </si>
  <si>
    <t>grm8_human</t>
  </si>
  <si>
    <t>O00222</t>
  </si>
  <si>
    <t>npff1_human</t>
  </si>
  <si>
    <t>Q9GZQ6</t>
  </si>
  <si>
    <t>Neuropeptide FF/neuropeptide AF receptors</t>
  </si>
  <si>
    <t>npff2_human</t>
  </si>
  <si>
    <t>Q9Y5X5</t>
  </si>
  <si>
    <t>npy1r_human</t>
  </si>
  <si>
    <t>P25929</t>
  </si>
  <si>
    <t>Neuropeptide Y receptors</t>
  </si>
  <si>
    <t>npy5r_human</t>
  </si>
  <si>
    <t>Q15761</t>
  </si>
  <si>
    <t>oprd_human</t>
  </si>
  <si>
    <t>P41143</t>
  </si>
  <si>
    <t>Opioid receptors</t>
  </si>
  <si>
    <t>oprk_human</t>
  </si>
  <si>
    <t>P41145</t>
  </si>
  <si>
    <t>oprm_human</t>
  </si>
  <si>
    <t>P35372</t>
  </si>
  <si>
    <t>oprx_human</t>
  </si>
  <si>
    <t>P41146</t>
  </si>
  <si>
    <t>ox2r_human</t>
  </si>
  <si>
    <t>O43614</t>
  </si>
  <si>
    <t>Orexin receptors</t>
  </si>
  <si>
    <t>p2ry2_human</t>
  </si>
  <si>
    <t>P41231</t>
  </si>
  <si>
    <t>P2Y receptors</t>
  </si>
  <si>
    <t>pth1r_human</t>
  </si>
  <si>
    <t>Q03431</t>
  </si>
  <si>
    <t>Parathyroid hormone receptors</t>
  </si>
  <si>
    <t>pe2r1_human</t>
  </si>
  <si>
    <t>P34995</t>
  </si>
  <si>
    <t>Prostanoid receptors</t>
  </si>
  <si>
    <t>pe2r2_human</t>
  </si>
  <si>
    <t>P43116</t>
  </si>
  <si>
    <t>pe2r3_human</t>
  </si>
  <si>
    <t>P43115</t>
  </si>
  <si>
    <t>pe2r4_human</t>
  </si>
  <si>
    <t>P35408</t>
  </si>
  <si>
    <t>pf2r_human</t>
  </si>
  <si>
    <t>P43088</t>
  </si>
  <si>
    <t>par1_human</t>
  </si>
  <si>
    <t>P25116</t>
  </si>
  <si>
    <t>Proteinase-activated receptors</t>
  </si>
  <si>
    <t>par2_human</t>
  </si>
  <si>
    <t>P55085</t>
  </si>
  <si>
    <t>ssr2_human</t>
  </si>
  <si>
    <t>P30874</t>
  </si>
  <si>
    <t>Somatostatin receptors</t>
  </si>
  <si>
    <t>oxyr_human</t>
  </si>
  <si>
    <t>P30559</t>
  </si>
  <si>
    <t>Vasopressin and oxytocin receptors</t>
  </si>
  <si>
    <t>v1ar_human</t>
  </si>
  <si>
    <t>P37288</t>
  </si>
  <si>
    <t>v2r_human</t>
  </si>
  <si>
    <t>P30518</t>
  </si>
  <si>
    <t>vipr1_human</t>
  </si>
  <si>
    <t>P32241</t>
  </si>
  <si>
    <t>VIP and PACAP receptors</t>
  </si>
  <si>
    <t>CALCR-RAMP3</t>
  </si>
  <si>
    <t>Not in UniProt</t>
  </si>
  <si>
    <t>CALCRL-RAMP1</t>
  </si>
  <si>
    <t>CALCRL-RAMP2</t>
  </si>
  <si>
    <t>CALCRL-RAMP3</t>
  </si>
  <si>
    <t>M3D</t>
  </si>
  <si>
    <t>M3DSHORT</t>
  </si>
  <si>
    <t>GPR79P</t>
  </si>
  <si>
    <t>Not in UniProt, pseudogene</t>
  </si>
  <si>
    <t>Ligand - Bouvier</t>
  </si>
  <si>
    <t>Ligand renamed - Bouvier</t>
  </si>
  <si>
    <t>7α-25 dihydroxycholesterol</t>
  </si>
  <si>
    <t>CCK8</t>
  </si>
  <si>
    <t>Norepinephrine</t>
  </si>
  <si>
    <t xml:space="preserve">SLIGKV-NH2 </t>
  </si>
  <si>
    <t>Gastric Inhibitory Peptide</t>
  </si>
  <si>
    <t>LH-RH</t>
  </si>
  <si>
    <t>RFRP3</t>
  </si>
  <si>
    <t>CCL3 (MIP-1a)</t>
  </si>
  <si>
    <t>SNC-8</t>
  </si>
  <si>
    <t>NSC77484</t>
  </si>
  <si>
    <t>CCL2</t>
  </si>
  <si>
    <t>Ligand
short
(author)</t>
  </si>
  <si>
    <t>Ligand
long
(author)</t>
  </si>
  <si>
    <t>log(Emax
/EC50)
GoA
GNAO
P09471-1</t>
  </si>
  <si>
    <t>log(Emax
/EC50)
GoB
GNAO
P09471-2</t>
  </si>
  <si>
    <t>pEC50
GoA
GNAO
P09471-1</t>
  </si>
  <si>
    <t>pEC50
GoB
GNAO
P09471-2</t>
  </si>
  <si>
    <t>Emax
GoA
GNAO
P09471-1</t>
  </si>
  <si>
    <t>Emax
GoB
GNAO
P09471-2</t>
  </si>
  <si>
    <t>pEC50
SDs
GoA
GNAO
P09471-1</t>
  </si>
  <si>
    <t>pEC50
SDs
GoB
GNAO
P09471-2</t>
  </si>
  <si>
    <t>pEC50
Raw
GoA
GNAO
P09471-1</t>
  </si>
  <si>
    <t>pEC50
Raw
GoB
GNAO
P09471-2</t>
  </si>
  <si>
    <t>pEC50
SEM
GoA
GNAO
P09471-1</t>
  </si>
  <si>
    <t>pEC50
SEM
GoB
GNAO
P09471-2</t>
  </si>
  <si>
    <t>Emax
Raw
GoA
GNAO
P09471-1</t>
  </si>
  <si>
    <t>Emax
Raw
GoB
GNAO
P09471-2</t>
  </si>
  <si>
    <t>Emax
SEM
GoA
GNAO
P09471-1</t>
  </si>
  <si>
    <t>Emax
SEM
GoB
GNAO
P09471-2</t>
  </si>
  <si>
    <t>log(Emax
/EC50)
Gs</t>
  </si>
  <si>
    <t>log(Emax
/EC50)
Gi/o</t>
  </si>
  <si>
    <t>log(Emax
/EC50)
Gq/11</t>
  </si>
  <si>
    <t>log(Emax
/EC50)
G12/13</t>
  </si>
  <si>
    <t>log(Emax
/EC50)
Arrestin</t>
  </si>
  <si>
    <t>pEC50
Gs</t>
  </si>
  <si>
    <t>pEC50
Gi/o</t>
  </si>
  <si>
    <t>pEC50
Gq/11</t>
  </si>
  <si>
    <t>pEC50
G12/13</t>
  </si>
  <si>
    <t>pEC50
Arrestin</t>
  </si>
  <si>
    <t>Emax
Gs</t>
  </si>
  <si>
    <t>Emax
Gi/o</t>
  </si>
  <si>
    <t>Emax
Gq/11</t>
  </si>
  <si>
    <t>Emax
G12/13</t>
  </si>
  <si>
    <t>Emax
Arrestin</t>
  </si>
  <si>
    <t>na</t>
  </si>
  <si>
    <t>n</t>
  </si>
  <si>
    <t>log(Emax/EC50)</t>
  </si>
  <si>
    <t>pEC50</t>
  </si>
  <si>
    <t>Emax</t>
  </si>
  <si>
    <t>NO GRK2</t>
  </si>
  <si>
    <t>with GRK2</t>
  </si>
  <si>
    <t>Receptor</t>
  </si>
  <si>
    <t>Gs</t>
  </si>
  <si>
    <t>Gi/o</t>
  </si>
  <si>
    <t>Gq/11</t>
  </si>
  <si>
    <t>G12/13</t>
  </si>
  <si>
    <t>Arrestin</t>
  </si>
  <si>
    <t>GNAS2</t>
  </si>
  <si>
    <t>GNAL</t>
  </si>
  <si>
    <t>GNAI1</t>
  </si>
  <si>
    <t>GNAI2</t>
  </si>
  <si>
    <t>GNAI3</t>
  </si>
  <si>
    <t>P09471-1</t>
  </si>
  <si>
    <t>GNAZ</t>
  </si>
  <si>
    <t>GNAQ</t>
  </si>
  <si>
    <t>GNA11</t>
  </si>
  <si>
    <t>GNA14</t>
  </si>
  <si>
    <t>GNA15</t>
  </si>
  <si>
    <t>GNA12</t>
  </si>
  <si>
    <t>GNA13</t>
  </si>
  <si>
    <t>ARRB2</t>
  </si>
  <si>
    <t>ARRB1</t>
  </si>
  <si>
    <t>CRHR2</t>
  </si>
  <si>
    <t>CRHR1</t>
  </si>
  <si>
    <t>GPBAR1</t>
  </si>
  <si>
    <t>gene</t>
  </si>
  <si>
    <t>uniprot</t>
  </si>
  <si>
    <t xml:space="preserve">ligand </t>
  </si>
  <si>
    <t>short</t>
  </si>
  <si>
    <t>long</t>
  </si>
  <si>
    <t>GNAO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</si>
</sst>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  <charset val="128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9" fillId="0" borderId="0"/>
    <xf numFmtId="0" fontId="2" fillId="0" borderId="0"/>
  </cellStyleXfs>
  <cellXfs count="135">
    <xf numFmtId="0" fontId="0" fillId="0" borderId="0" xfId="0"/>
    <xf numFmtId="0" fontId="0" fillId="0" borderId="2" xfId="0" applyBorder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0" xfId="0" applyFont="1"/>
    <xf numFmtId="0" fontId="5" fillId="0" borderId="0" xfId="1" applyFont="1"/>
    <xf numFmtId="0" fontId="6" fillId="0" borderId="0" xfId="0" applyFont="1"/>
    <xf numFmtId="0" fontId="3" fillId="0" borderId="2" xfId="0" applyFont="1" applyBorder="1"/>
    <xf numFmtId="0" fontId="3" fillId="0" borderId="0" xfId="0" applyFont="1"/>
    <xf numFmtId="1" fontId="8" fillId="0" borderId="2" xfId="0" applyNumberFormat="1" applyFont="1" applyBorder="1" applyAlignment="1">
      <alignment horizontal="right" vertical="center"/>
    </xf>
    <xf numFmtId="1" fontId="8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ont="1"/>
    <xf numFmtId="164" fontId="8" fillId="0" borderId="2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8" fillId="0" borderId="2" xfId="0" applyNumberFormat="1" applyFont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164" fontId="9" fillId="0" borderId="2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0" fillId="0" borderId="1" xfId="0" applyFill="1" applyBorder="1"/>
    <xf numFmtId="1" fontId="0" fillId="0" borderId="0" xfId="0" applyNumberFormat="1" applyFont="1" applyAlignment="1">
      <alignment horizontal="right" vertical="center"/>
    </xf>
    <xf numFmtId="1" fontId="0" fillId="0" borderId="2" xfId="0" applyNumberFormat="1" applyFont="1" applyBorder="1" applyAlignment="1">
      <alignment horizontal="right" vertical="center"/>
    </xf>
    <xf numFmtId="0" fontId="0" fillId="0" borderId="0" xfId="0" applyFont="1" applyBorder="1"/>
    <xf numFmtId="1" fontId="8" fillId="0" borderId="0" xfId="0" applyNumberFormat="1" applyFont="1" applyBorder="1" applyAlignment="1">
      <alignment horizontal="right" vertical="center"/>
    </xf>
    <xf numFmtId="0" fontId="0" fillId="0" borderId="0" xfId="0" applyFill="1"/>
    <xf numFmtId="1" fontId="0" fillId="0" borderId="0" xfId="0" applyNumberFormat="1" applyFill="1" applyBorder="1"/>
    <xf numFmtId="1" fontId="0" fillId="0" borderId="2" xfId="0" applyNumberFormat="1" applyFill="1" applyBorder="1"/>
    <xf numFmtId="164" fontId="1" fillId="0" borderId="3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64" fontId="0" fillId="0" borderId="2" xfId="0" applyNumberFormat="1" applyFill="1" applyBorder="1"/>
    <xf numFmtId="164" fontId="0" fillId="0" borderId="0" xfId="0" applyNumberForma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1" fontId="1" fillId="0" borderId="3" xfId="0" applyNumberFormat="1" applyFont="1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center" vertical="top" wrapText="1"/>
    </xf>
    <xf numFmtId="164" fontId="0" fillId="0" borderId="2" xfId="0" applyNumberFormat="1" applyFont="1" applyBorder="1"/>
    <xf numFmtId="164" fontId="0" fillId="0" borderId="0" xfId="0" applyNumberFormat="1" applyFont="1"/>
    <xf numFmtId="164" fontId="1" fillId="0" borderId="0" xfId="0" applyNumberFormat="1" applyFont="1" applyFill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/>
    <xf numFmtId="0" fontId="10" fillId="0" borderId="0" xfId="2" applyFont="1" applyAlignment="1">
      <alignment horizontal="left"/>
    </xf>
    <xf numFmtId="0" fontId="10" fillId="0" borderId="0" xfId="1" applyFont="1"/>
    <xf numFmtId="0" fontId="10" fillId="0" borderId="0" xfId="3" applyFont="1" applyAlignment="1">
      <alignment horizontal="left"/>
    </xf>
    <xf numFmtId="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/>
    <xf numFmtId="164" fontId="0" fillId="0" borderId="0" xfId="0" applyNumberFormat="1"/>
    <xf numFmtId="1" fontId="0" fillId="0" borderId="2" xfId="0" applyNumberFormat="1" applyBorder="1"/>
    <xf numFmtId="1" fontId="0" fillId="0" borderId="0" xfId="0" applyNumberFormat="1"/>
    <xf numFmtId="164" fontId="1" fillId="0" borderId="0" xfId="0" applyNumberFormat="1" applyFont="1" applyFill="1" applyAlignment="1">
      <alignment horizontal="center" wrapText="1"/>
    </xf>
    <xf numFmtId="164" fontId="0" fillId="0" borderId="2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 applyFill="1" applyBorder="1" applyAlignment="1">
      <alignment horizontal="center" wrapText="1"/>
    </xf>
    <xf numFmtId="1" fontId="0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2" xfId="0" applyNumberFormat="1" applyBorder="1" applyAlignment="1">
      <alignment horizontal="right"/>
    </xf>
    <xf numFmtId="1" fontId="0" fillId="0" borderId="2" xfId="0" applyNumberFormat="1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0" fillId="0" borderId="2" xfId="0" applyNumberForma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" fontId="0" fillId="0" borderId="2" xfId="0" applyNumberFormat="1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1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1" fontId="0" fillId="2" borderId="0" xfId="0" applyNumberFormat="1" applyFont="1" applyFill="1" applyAlignment="1">
      <alignment horizontal="right"/>
    </xf>
    <xf numFmtId="1" fontId="8" fillId="2" borderId="2" xfId="0" applyNumberFormat="1" applyFont="1" applyFill="1" applyBorder="1" applyAlignment="1">
      <alignment horizontal="right" vertical="center"/>
    </xf>
    <xf numFmtId="0" fontId="0" fillId="2" borderId="0" xfId="0" applyFont="1" applyFill="1" applyAlignment="1">
      <alignment horizontal="right"/>
    </xf>
    <xf numFmtId="1" fontId="8" fillId="2" borderId="0" xfId="0" applyNumberFormat="1" applyFont="1" applyFill="1" applyAlignment="1">
      <alignment horizontal="right" vertical="center"/>
    </xf>
    <xf numFmtId="0" fontId="0" fillId="2" borderId="0" xfId="0" applyFont="1" applyFill="1"/>
    <xf numFmtId="164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1" fillId="0" borderId="1" xfId="0" applyFont="1" applyBorder="1" applyAlignment="1">
      <alignment horizontal="center"/>
    </xf>
    <xf numFmtId="0" fontId="0" fillId="3" borderId="3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64" fontId="1" fillId="3" borderId="3" xfId="0" applyNumberFormat="1" applyFont="1" applyFill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center" wrapText="1"/>
    </xf>
    <xf numFmtId="164" fontId="1" fillId="4" borderId="3" xfId="0" applyNumberFormat="1" applyFont="1" applyFill="1" applyBorder="1" applyAlignment="1">
      <alignment horizontal="center" wrapText="1"/>
    </xf>
    <xf numFmtId="164" fontId="1" fillId="4" borderId="1" xfId="0" applyNumberFormat="1" applyFont="1" applyFill="1" applyBorder="1" applyAlignment="1">
      <alignment horizontal="center" wrapText="1"/>
    </xf>
    <xf numFmtId="164" fontId="1" fillId="5" borderId="3" xfId="0" applyNumberFormat="1" applyFont="1" applyFill="1" applyBorder="1" applyAlignment="1">
      <alignment horizontal="center" wrapText="1"/>
    </xf>
    <xf numFmtId="164" fontId="1" fillId="7" borderId="1" xfId="0" applyNumberFormat="1" applyFont="1" applyFill="1" applyBorder="1" applyAlignment="1">
      <alignment horizontal="center" wrapText="1"/>
    </xf>
    <xf numFmtId="164" fontId="1" fillId="6" borderId="3" xfId="0" applyNumberFormat="1" applyFont="1" applyFill="1" applyBorder="1" applyAlignment="1">
      <alignment horizontal="center" wrapText="1"/>
    </xf>
    <xf numFmtId="164" fontId="1" fillId="8" borderId="1" xfId="0" applyNumberFormat="1" applyFont="1" applyFill="1" applyBorder="1" applyAlignment="1">
      <alignment horizontal="center" wrapText="1"/>
    </xf>
    <xf numFmtId="164" fontId="1" fillId="7" borderId="3" xfId="0" applyNumberFormat="1" applyFont="1" applyFill="1" applyBorder="1" applyAlignment="1">
      <alignment horizontal="center" wrapText="1"/>
    </xf>
    <xf numFmtId="164" fontId="1" fillId="8" borderId="3" xfId="0" applyNumberFormat="1" applyFont="1" applyFill="1" applyBorder="1" applyAlignment="1">
      <alignment horizont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Border="1" applyAlignment="1">
      <alignment horizontal="center" vertical="center"/>
    </xf>
    <xf numFmtId="0" fontId="8" fillId="0" borderId="0" xfId="0" applyFont="1"/>
    <xf numFmtId="0" fontId="0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4">
    <cellStyle name="Normal" xfId="0" builtinId="0"/>
    <cellStyle name="Normal 10" xfId="2" xr:uid="{57572F80-6C03-CC4E-92FF-116D1456DFD9}"/>
    <cellStyle name="Normal 2" xfId="1" xr:uid="{CFAB0F52-A465-D947-86CD-9DDDA7862C45}"/>
    <cellStyle name="Normal 2 2" xfId="3" xr:uid="{1FF9E536-A097-CC4D-AD88-59816EF365AE}"/>
  </cellStyles>
  <dxfs count="4">
    <dxf>
      <font>
        <strike val="0"/>
      </font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umbdeg" connectionId="1" xr16:uid="{2A08FF49-685F-E14B-8874-522B5D01A6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3485-8186-2A4E-8907-E9DC2C14E511}">
  <dimension ref="A1:BR104"/>
  <sheetViews>
    <sheetView tabSelected="1" workbookViewId="0"/>
  </sheetViews>
  <sheetFormatPr baseColWidth="10" defaultRowHeight="16" x14ac:dyDescent="0.2"/>
  <cols>
    <col min="4" max="4" width="18.5" customWidth="1"/>
    <col min="5" max="5" width="7.1640625" bestFit="1" customWidth="1"/>
    <col min="6" max="6" width="3" bestFit="1" customWidth="1"/>
    <col min="7" max="7" width="14.83203125" customWidth="1"/>
    <col min="8" max="8" width="7.83203125" customWidth="1"/>
    <col min="9" max="9" width="5.6640625" bestFit="1" customWidth="1"/>
    <col min="10" max="10" width="6.33203125" bestFit="1" customWidth="1"/>
    <col min="11" max="11" width="7.33203125" bestFit="1" customWidth="1"/>
    <col min="12" max="12" width="7.6640625" bestFit="1" customWidth="1"/>
    <col min="13" max="13" width="6.1640625" bestFit="1" customWidth="1"/>
    <col min="14" max="14" width="5.6640625" bestFit="1" customWidth="1"/>
    <col min="15" max="15" width="6.33203125" bestFit="1" customWidth="1"/>
    <col min="16" max="16" width="7.33203125" bestFit="1" customWidth="1"/>
    <col min="17" max="17" width="7.6640625" bestFit="1" customWidth="1"/>
    <col min="18" max="20" width="6.6640625" bestFit="1" customWidth="1"/>
    <col min="21" max="21" width="7.33203125" bestFit="1" customWidth="1"/>
    <col min="22" max="22" width="7.6640625" bestFit="1" customWidth="1"/>
    <col min="23" max="23" width="8.1640625" customWidth="1"/>
    <col min="24" max="24" width="5.83203125" bestFit="1" customWidth="1"/>
    <col min="25" max="27" width="6.5" bestFit="1" customWidth="1"/>
    <col min="28" max="28" width="8.83203125" bestFit="1" customWidth="1"/>
    <col min="29" max="29" width="6" bestFit="1" customWidth="1"/>
    <col min="30" max="30" width="6.33203125" bestFit="1" customWidth="1"/>
    <col min="31" max="35" width="7" bestFit="1" customWidth="1"/>
    <col min="36" max="36" width="8.83203125" bestFit="1" customWidth="1"/>
    <col min="37" max="38" width="9.83203125" bestFit="1" customWidth="1"/>
    <col min="39" max="39" width="7" bestFit="1" customWidth="1"/>
    <col min="40" max="40" width="5.83203125" bestFit="1" customWidth="1"/>
    <col min="41" max="43" width="6.5" bestFit="1" customWidth="1"/>
    <col min="44" max="44" width="8.83203125" bestFit="1" customWidth="1"/>
    <col min="45" max="45" width="6" bestFit="1" customWidth="1"/>
    <col min="46" max="46" width="6.33203125" bestFit="1" customWidth="1"/>
    <col min="47" max="51" width="7" bestFit="1" customWidth="1"/>
    <col min="52" max="52" width="8.83203125" bestFit="1" customWidth="1"/>
    <col min="53" max="54" width="9.83203125" bestFit="1" customWidth="1"/>
    <col min="55" max="55" width="7" bestFit="1" customWidth="1"/>
    <col min="56" max="56" width="5.83203125" bestFit="1" customWidth="1"/>
    <col min="57" max="58" width="6.6640625" bestFit="1" customWidth="1"/>
    <col min="59" max="59" width="6.5" bestFit="1" customWidth="1"/>
    <col min="60" max="60" width="8.83203125" bestFit="1" customWidth="1"/>
    <col min="61" max="62" width="6.6640625" bestFit="1" customWidth="1"/>
    <col min="63" max="67" width="7" bestFit="1" customWidth="1"/>
    <col min="68" max="68" width="8.83203125" bestFit="1" customWidth="1"/>
    <col min="69" max="70" width="9.83203125" bestFit="1" customWidth="1"/>
  </cols>
  <sheetData>
    <row r="1" spans="1:70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</row>
    <row r="2" spans="1:70" ht="17" x14ac:dyDescent="0.2">
      <c r="A2" s="133" t="s">
        <v>1262</v>
      </c>
      <c r="C2" s="1" t="s">
        <v>1288</v>
      </c>
      <c r="H2" s="1" t="s">
        <v>1257</v>
      </c>
      <c r="M2" s="1" t="s">
        <v>1258</v>
      </c>
      <c r="R2" s="1" t="s">
        <v>1259</v>
      </c>
      <c r="W2" s="1" t="s">
        <v>1257</v>
      </c>
      <c r="AB2" t="s">
        <v>1273</v>
      </c>
      <c r="AJ2" t="s">
        <v>1260</v>
      </c>
      <c r="AK2" t="s">
        <v>1261</v>
      </c>
      <c r="AL2" t="s">
        <v>1261</v>
      </c>
      <c r="AM2" s="1" t="s">
        <v>1258</v>
      </c>
      <c r="AR2" t="s">
        <v>1273</v>
      </c>
      <c r="AZ2" t="s">
        <v>1260</v>
      </c>
      <c r="BA2" t="s">
        <v>1261</v>
      </c>
      <c r="BB2" t="s">
        <v>1261</v>
      </c>
      <c r="BC2" s="1" t="s">
        <v>1259</v>
      </c>
      <c r="BH2" t="s">
        <v>1273</v>
      </c>
      <c r="BP2" t="s">
        <v>1260</v>
      </c>
      <c r="BQ2" t="s">
        <v>1261</v>
      </c>
      <c r="BR2" t="s">
        <v>1261</v>
      </c>
    </row>
    <row r="3" spans="1:70" ht="34" x14ac:dyDescent="0.2">
      <c r="A3" s="10" t="s">
        <v>1286</v>
      </c>
      <c r="B3" s="10" t="s">
        <v>1287</v>
      </c>
      <c r="C3" s="45" t="s">
        <v>1289</v>
      </c>
      <c r="D3" s="23" t="s">
        <v>1290</v>
      </c>
      <c r="E3" s="112" t="s">
        <v>69</v>
      </c>
      <c r="F3" s="23" t="s">
        <v>70</v>
      </c>
      <c r="G3" s="134" t="s">
        <v>856</v>
      </c>
      <c r="H3" s="113" t="s">
        <v>1263</v>
      </c>
      <c r="I3" s="114" t="s">
        <v>1264</v>
      </c>
      <c r="J3" s="115" t="s">
        <v>1265</v>
      </c>
      <c r="K3" s="116" t="s">
        <v>1266</v>
      </c>
      <c r="L3" s="10" t="s">
        <v>1267</v>
      </c>
      <c r="M3" s="113" t="s">
        <v>1263</v>
      </c>
      <c r="N3" s="114" t="s">
        <v>1264</v>
      </c>
      <c r="O3" s="115" t="s">
        <v>1265</v>
      </c>
      <c r="P3" s="116" t="s">
        <v>1266</v>
      </c>
      <c r="Q3" s="10" t="s">
        <v>1267</v>
      </c>
      <c r="R3" s="113" t="s">
        <v>1263</v>
      </c>
      <c r="S3" s="114" t="s">
        <v>1264</v>
      </c>
      <c r="T3" s="115" t="s">
        <v>1265</v>
      </c>
      <c r="U3" s="116" t="s">
        <v>1266</v>
      </c>
      <c r="V3" s="10" t="s">
        <v>1267</v>
      </c>
      <c r="W3" s="117" t="s">
        <v>1268</v>
      </c>
      <c r="X3" s="118" t="s">
        <v>1269</v>
      </c>
      <c r="Y3" s="119" t="s">
        <v>1270</v>
      </c>
      <c r="Z3" s="120" t="s">
        <v>1271</v>
      </c>
      <c r="AA3" s="120" t="s">
        <v>1272</v>
      </c>
      <c r="AB3" s="120" t="s">
        <v>1291</v>
      </c>
      <c r="AC3" s="120" t="s">
        <v>1274</v>
      </c>
      <c r="AD3" s="121" t="s">
        <v>1275</v>
      </c>
      <c r="AE3" s="122" t="s">
        <v>1276</v>
      </c>
      <c r="AF3" s="122" t="s">
        <v>1277</v>
      </c>
      <c r="AG3" s="122" t="s">
        <v>1278</v>
      </c>
      <c r="AH3" s="123" t="s">
        <v>1279</v>
      </c>
      <c r="AI3" s="124" t="s">
        <v>1280</v>
      </c>
      <c r="AJ3" s="45" t="s">
        <v>1281</v>
      </c>
      <c r="AK3" s="23" t="s">
        <v>1282</v>
      </c>
      <c r="AL3" s="23" t="s">
        <v>1281</v>
      </c>
      <c r="AM3" s="117" t="s">
        <v>1268</v>
      </c>
      <c r="AN3" s="118" t="s">
        <v>1269</v>
      </c>
      <c r="AO3" s="119" t="s">
        <v>1270</v>
      </c>
      <c r="AP3" s="120" t="s">
        <v>1271</v>
      </c>
      <c r="AQ3" s="120" t="s">
        <v>1272</v>
      </c>
      <c r="AR3" s="120" t="s">
        <v>1291</v>
      </c>
      <c r="AS3" s="120" t="s">
        <v>1274</v>
      </c>
      <c r="AT3" s="125" t="s">
        <v>1275</v>
      </c>
      <c r="AU3" s="122" t="s">
        <v>1276</v>
      </c>
      <c r="AV3" s="122" t="s">
        <v>1277</v>
      </c>
      <c r="AW3" s="122" t="s">
        <v>1278</v>
      </c>
      <c r="AX3" s="126" t="s">
        <v>1279</v>
      </c>
      <c r="AY3" s="124" t="s">
        <v>1280</v>
      </c>
      <c r="AZ3" s="45" t="s">
        <v>1281</v>
      </c>
      <c r="BA3" s="23" t="s">
        <v>1282</v>
      </c>
      <c r="BB3" s="23" t="s">
        <v>1281</v>
      </c>
      <c r="BC3" s="117" t="s">
        <v>1268</v>
      </c>
      <c r="BD3" s="118" t="s">
        <v>1269</v>
      </c>
      <c r="BE3" s="119" t="s">
        <v>1270</v>
      </c>
      <c r="BF3" s="120" t="s">
        <v>1271</v>
      </c>
      <c r="BG3" s="120" t="s">
        <v>1272</v>
      </c>
      <c r="BH3" s="120" t="s">
        <v>1291</v>
      </c>
      <c r="BI3" s="120" t="s">
        <v>1274</v>
      </c>
      <c r="BJ3" s="125" t="s">
        <v>1275</v>
      </c>
      <c r="BK3" s="122" t="s">
        <v>1276</v>
      </c>
      <c r="BL3" s="122" t="s">
        <v>1277</v>
      </c>
      <c r="BM3" s="122" t="s">
        <v>1278</v>
      </c>
      <c r="BN3" s="126" t="s">
        <v>1279</v>
      </c>
      <c r="BO3" s="124" t="s">
        <v>1280</v>
      </c>
      <c r="BP3" s="45" t="s">
        <v>1281</v>
      </c>
      <c r="BQ3" s="23" t="s">
        <v>1282</v>
      </c>
      <c r="BR3" s="23" t="s">
        <v>1281</v>
      </c>
    </row>
    <row r="4" spans="1:70" x14ac:dyDescent="0.2">
      <c r="A4" t="s">
        <v>76</v>
      </c>
      <c r="B4" t="s">
        <v>74</v>
      </c>
      <c r="C4" s="130" t="s">
        <v>87</v>
      </c>
      <c r="D4" t="s">
        <v>805</v>
      </c>
      <c r="E4" t="s">
        <v>87</v>
      </c>
      <c r="F4" t="s">
        <v>87</v>
      </c>
      <c r="G4" t="s">
        <v>857</v>
      </c>
      <c r="H4" s="127" t="s">
        <v>87</v>
      </c>
      <c r="I4" s="128">
        <v>8.531594656100193</v>
      </c>
      <c r="J4" s="128">
        <v>6.7117878638801347</v>
      </c>
      <c r="K4" s="128" t="s">
        <v>87</v>
      </c>
      <c r="L4" s="128">
        <v>5.4503904967771524</v>
      </c>
      <c r="M4" s="127" t="s">
        <v>87</v>
      </c>
      <c r="N4" s="128">
        <v>8.7110000000000003</v>
      </c>
      <c r="O4" s="128">
        <v>6.835</v>
      </c>
      <c r="P4" s="128" t="s">
        <v>87</v>
      </c>
      <c r="Q4" s="128">
        <v>6.6379999999999999</v>
      </c>
      <c r="R4" s="129" t="s">
        <v>87</v>
      </c>
      <c r="S4" s="128">
        <v>67.651288859387108</v>
      </c>
      <c r="T4" s="128">
        <v>75.298766842831967</v>
      </c>
      <c r="U4" s="128" t="s">
        <v>87</v>
      </c>
      <c r="V4" s="128">
        <v>6.4921791681478842</v>
      </c>
      <c r="W4" s="127" t="s">
        <v>87</v>
      </c>
      <c r="X4" s="128" t="s">
        <v>87</v>
      </c>
      <c r="Y4" s="128">
        <v>7.6152760749792865</v>
      </c>
      <c r="Z4" s="128">
        <v>7.1556167074938397</v>
      </c>
      <c r="AA4" s="128" t="s">
        <v>87</v>
      </c>
      <c r="AB4" s="128">
        <v>8.366621789310857</v>
      </c>
      <c r="AC4" s="128">
        <v>8.3098594040393667</v>
      </c>
      <c r="AD4" s="128" t="s">
        <v>87</v>
      </c>
      <c r="AE4" s="128" t="s">
        <v>87</v>
      </c>
      <c r="AF4" s="128">
        <v>5.3461398054111484</v>
      </c>
      <c r="AG4" s="128">
        <v>6.7117878638801347</v>
      </c>
      <c r="AH4" s="128" t="s">
        <v>87</v>
      </c>
      <c r="AI4" s="128" t="s">
        <v>87</v>
      </c>
      <c r="AJ4" s="128">
        <v>5.167392694617492</v>
      </c>
      <c r="AK4" s="128">
        <v>4.9252423250589281</v>
      </c>
      <c r="AL4" s="128">
        <v>5.4503904967771524</v>
      </c>
      <c r="AM4" s="127" t="s">
        <v>87</v>
      </c>
      <c r="AN4" s="128" t="s">
        <v>87</v>
      </c>
      <c r="AO4" s="128">
        <v>7.7850000000000001</v>
      </c>
      <c r="AP4" s="128">
        <v>7.4219999999999997</v>
      </c>
      <c r="AQ4" s="128" t="s">
        <v>87</v>
      </c>
      <c r="AR4" s="128">
        <v>8.6129999999999995</v>
      </c>
      <c r="AS4" s="128">
        <v>8.5920000000000005</v>
      </c>
      <c r="AT4" s="128" t="s">
        <v>87</v>
      </c>
      <c r="AU4" s="128" t="s">
        <v>87</v>
      </c>
      <c r="AV4" s="128">
        <v>6.2149999999999999</v>
      </c>
      <c r="AW4" s="128">
        <v>6.835</v>
      </c>
      <c r="AX4" s="128" t="s">
        <v>87</v>
      </c>
      <c r="AY4" s="128" t="s">
        <v>87</v>
      </c>
      <c r="AZ4" s="128">
        <v>6.4770000000000003</v>
      </c>
      <c r="BA4" s="128">
        <v>6.5789999999999997</v>
      </c>
      <c r="BB4" s="128">
        <v>6.6379999999999999</v>
      </c>
      <c r="BC4" s="127" t="s">
        <v>87</v>
      </c>
      <c r="BD4" s="128" t="s">
        <v>87</v>
      </c>
      <c r="BE4" s="128">
        <v>67.651288859387108</v>
      </c>
      <c r="BF4" s="128">
        <v>54.152275116383841</v>
      </c>
      <c r="BG4" s="128" t="s">
        <v>87</v>
      </c>
      <c r="BH4" s="128">
        <v>56.70505673618382</v>
      </c>
      <c r="BI4" s="128">
        <v>52.222709887767259</v>
      </c>
      <c r="BJ4" s="128" t="s">
        <v>87</v>
      </c>
      <c r="BK4" s="128" t="s">
        <v>87</v>
      </c>
      <c r="BL4" s="128">
        <v>13.525078841503504</v>
      </c>
      <c r="BM4" s="128">
        <v>75.298766842831967</v>
      </c>
      <c r="BN4" s="128" t="s">
        <v>87</v>
      </c>
      <c r="BO4" s="128" t="s">
        <v>87</v>
      </c>
      <c r="BP4" s="128">
        <v>4.9022188391466113</v>
      </c>
      <c r="BQ4" s="128">
        <v>2.2194344612463555</v>
      </c>
      <c r="BR4" s="128">
        <v>6.4921791681478842</v>
      </c>
    </row>
    <row r="5" spans="1:70" x14ac:dyDescent="0.2">
      <c r="A5" t="s">
        <v>82</v>
      </c>
      <c r="B5" s="130" t="s">
        <v>80</v>
      </c>
      <c r="C5" s="130" t="s">
        <v>87</v>
      </c>
      <c r="D5" s="130" t="s">
        <v>805</v>
      </c>
      <c r="E5" s="130" t="s">
        <v>87</v>
      </c>
      <c r="F5" s="130" t="s">
        <v>87</v>
      </c>
      <c r="G5" s="130" t="s">
        <v>857</v>
      </c>
      <c r="H5" s="127" t="s">
        <v>87</v>
      </c>
      <c r="I5" s="131">
        <v>8.9356920274189626</v>
      </c>
      <c r="J5" s="131">
        <v>6.1780486829453425</v>
      </c>
      <c r="K5" s="131" t="s">
        <v>87</v>
      </c>
      <c r="L5" s="131">
        <v>5.6787018226559969</v>
      </c>
      <c r="M5" s="127" t="s">
        <v>87</v>
      </c>
      <c r="N5" s="131">
        <v>9.5969999999999995</v>
      </c>
      <c r="O5" s="131">
        <v>7.1529999999999996</v>
      </c>
      <c r="P5" s="131" t="s">
        <v>87</v>
      </c>
      <c r="Q5" s="131">
        <v>7.6849999999999996</v>
      </c>
      <c r="R5" s="127" t="s">
        <v>87</v>
      </c>
      <c r="S5" s="131">
        <v>33.036554015925759</v>
      </c>
      <c r="T5" s="131">
        <v>10.593724705994381</v>
      </c>
      <c r="U5" s="131" t="s">
        <v>87</v>
      </c>
      <c r="V5" s="131">
        <v>0.98560255954496978</v>
      </c>
      <c r="W5" s="127" t="s">
        <v>87</v>
      </c>
      <c r="X5" s="131" t="s">
        <v>87</v>
      </c>
      <c r="Y5" s="131">
        <v>8.5996347908604545</v>
      </c>
      <c r="Z5" s="131">
        <v>8.6639608353549171</v>
      </c>
      <c r="AA5" s="131" t="s">
        <v>87</v>
      </c>
      <c r="AB5" s="131">
        <v>8.8608483997504965</v>
      </c>
      <c r="AC5" s="131">
        <v>8.4509947405273458</v>
      </c>
      <c r="AD5" s="131" t="s">
        <v>87</v>
      </c>
      <c r="AE5" s="131" t="s">
        <v>87</v>
      </c>
      <c r="AF5" s="131" t="s">
        <v>87</v>
      </c>
      <c r="AG5" s="131">
        <v>6.1780486829453425</v>
      </c>
      <c r="AH5" s="131" t="s">
        <v>87</v>
      </c>
      <c r="AI5" s="131" t="s">
        <v>87</v>
      </c>
      <c r="AJ5" s="131" t="s">
        <v>87</v>
      </c>
      <c r="AK5" s="131">
        <v>4.9595700969179681</v>
      </c>
      <c r="AL5" s="131">
        <v>5.6787018226559969</v>
      </c>
      <c r="AM5" s="127" t="s">
        <v>87</v>
      </c>
      <c r="AN5" s="131" t="s">
        <v>87</v>
      </c>
      <c r="AO5" s="131">
        <v>9.3559999999999999</v>
      </c>
      <c r="AP5" s="131">
        <v>9.3360000000000003</v>
      </c>
      <c r="AQ5" s="131" t="s">
        <v>87</v>
      </c>
      <c r="AR5" s="131">
        <v>9.5749999999999993</v>
      </c>
      <c r="AS5" s="131">
        <v>8.9320000000000004</v>
      </c>
      <c r="AT5" s="131" t="s">
        <v>87</v>
      </c>
      <c r="AU5" s="131" t="s">
        <v>87</v>
      </c>
      <c r="AV5" s="131" t="s">
        <v>87</v>
      </c>
      <c r="AW5" s="131">
        <v>7.1529999999999996</v>
      </c>
      <c r="AX5" s="131" t="s">
        <v>87</v>
      </c>
      <c r="AY5" s="131" t="s">
        <v>87</v>
      </c>
      <c r="AZ5" s="131">
        <v>7.4619999999999997</v>
      </c>
      <c r="BA5" s="131">
        <v>7.6</v>
      </c>
      <c r="BB5" s="131">
        <v>7.6849999999999996</v>
      </c>
      <c r="BC5" s="127" t="s">
        <v>87</v>
      </c>
      <c r="BD5" s="131" t="s">
        <v>87</v>
      </c>
      <c r="BE5" s="131">
        <v>17.524062396282776</v>
      </c>
      <c r="BF5" s="131">
        <v>21.27947139210092</v>
      </c>
      <c r="BG5" s="131" t="s">
        <v>87</v>
      </c>
      <c r="BH5" s="131">
        <v>19.312940377486633</v>
      </c>
      <c r="BI5" s="131">
        <v>33.036554015925759</v>
      </c>
      <c r="BJ5" s="131" t="s">
        <v>87</v>
      </c>
      <c r="BK5" s="131" t="s">
        <v>87</v>
      </c>
      <c r="BL5" s="131" t="s">
        <v>87</v>
      </c>
      <c r="BM5" s="131">
        <v>10.593724705994381</v>
      </c>
      <c r="BN5" s="131" t="s">
        <v>87</v>
      </c>
      <c r="BO5" s="131" t="s">
        <v>87</v>
      </c>
      <c r="BP5" s="131">
        <v>0</v>
      </c>
      <c r="BQ5" s="131">
        <v>0.22886010714043534</v>
      </c>
      <c r="BR5" s="131">
        <v>0.98560255954496978</v>
      </c>
    </row>
    <row r="6" spans="1:70" x14ac:dyDescent="0.2">
      <c r="A6" t="s">
        <v>85</v>
      </c>
      <c r="B6" t="s">
        <v>83</v>
      </c>
      <c r="C6" t="s">
        <v>87</v>
      </c>
      <c r="D6" t="s">
        <v>805</v>
      </c>
      <c r="E6" t="s">
        <v>87</v>
      </c>
      <c r="F6" t="s">
        <v>87</v>
      </c>
      <c r="G6" t="s">
        <v>857</v>
      </c>
      <c r="H6" s="127" t="s">
        <v>87</v>
      </c>
      <c r="I6" s="128">
        <v>8.6617975226493975</v>
      </c>
      <c r="J6" s="128" t="s">
        <v>87</v>
      </c>
      <c r="K6" s="128" t="s">
        <v>87</v>
      </c>
      <c r="L6" s="128" t="s">
        <v>87</v>
      </c>
      <c r="M6" s="127" t="s">
        <v>87</v>
      </c>
      <c r="N6" s="128">
        <v>9.6140000000000008</v>
      </c>
      <c r="O6" s="128" t="s">
        <v>87</v>
      </c>
      <c r="P6" s="128" t="s">
        <v>87</v>
      </c>
      <c r="Q6" s="128" t="s">
        <v>87</v>
      </c>
      <c r="R6" s="127" t="s">
        <v>87</v>
      </c>
      <c r="S6" s="128">
        <v>15.484309120235434</v>
      </c>
      <c r="T6" s="128" t="s">
        <v>87</v>
      </c>
      <c r="U6" s="128" t="s">
        <v>87</v>
      </c>
      <c r="V6" s="128" t="s">
        <v>87</v>
      </c>
      <c r="W6" s="127" t="s">
        <v>87</v>
      </c>
      <c r="X6" s="128" t="s">
        <v>87</v>
      </c>
      <c r="Y6" s="128">
        <v>8.5167775708389861</v>
      </c>
      <c r="Z6" s="128">
        <v>8.6617975226493975</v>
      </c>
      <c r="AA6" s="128" t="s">
        <v>87</v>
      </c>
      <c r="AB6" s="128">
        <v>8.3998918327497645</v>
      </c>
      <c r="AC6" s="128" t="s">
        <v>87</v>
      </c>
      <c r="AD6" s="128" t="s">
        <v>87</v>
      </c>
      <c r="AE6" s="128" t="s">
        <v>87</v>
      </c>
      <c r="AF6" s="128" t="s">
        <v>87</v>
      </c>
      <c r="AG6" s="128" t="s">
        <v>87</v>
      </c>
      <c r="AH6" s="128" t="s">
        <v>87</v>
      </c>
      <c r="AI6" s="128" t="s">
        <v>87</v>
      </c>
      <c r="AJ6" s="128" t="s">
        <v>87</v>
      </c>
      <c r="AK6" s="128" t="s">
        <v>87</v>
      </c>
      <c r="AL6" s="128" t="s">
        <v>87</v>
      </c>
      <c r="AM6" s="127" t="s">
        <v>87</v>
      </c>
      <c r="AN6" s="128" t="s">
        <v>87</v>
      </c>
      <c r="AO6" s="128">
        <v>9.6140000000000008</v>
      </c>
      <c r="AP6" s="128">
        <v>9.5299999999999994</v>
      </c>
      <c r="AQ6" s="128" t="s">
        <v>87</v>
      </c>
      <c r="AR6" s="128">
        <v>9.2100000000000009</v>
      </c>
      <c r="AS6" s="128" t="s">
        <v>87</v>
      </c>
      <c r="AT6" s="128" t="s">
        <v>87</v>
      </c>
      <c r="AU6" s="128" t="s">
        <v>87</v>
      </c>
      <c r="AV6" s="128" t="s">
        <v>87</v>
      </c>
      <c r="AW6" s="128" t="s">
        <v>87</v>
      </c>
      <c r="AX6" s="128" t="s">
        <v>87</v>
      </c>
      <c r="AY6" s="128" t="s">
        <v>87</v>
      </c>
      <c r="AZ6" s="128" t="s">
        <v>87</v>
      </c>
      <c r="BA6" s="128" t="s">
        <v>87</v>
      </c>
      <c r="BB6" s="128" t="s">
        <v>87</v>
      </c>
      <c r="BC6" s="127" t="s">
        <v>87</v>
      </c>
      <c r="BD6" s="128" t="s">
        <v>87</v>
      </c>
      <c r="BE6" s="128">
        <v>7.9942471512335427</v>
      </c>
      <c r="BF6" s="128">
        <v>13.54557741402613</v>
      </c>
      <c r="BG6" s="128" t="s">
        <v>87</v>
      </c>
      <c r="BH6" s="128">
        <v>15.484309120235434</v>
      </c>
      <c r="BI6" s="128" t="s">
        <v>87</v>
      </c>
      <c r="BJ6" s="128" t="s">
        <v>87</v>
      </c>
      <c r="BK6" s="128" t="s">
        <v>87</v>
      </c>
      <c r="BL6" s="128" t="s">
        <v>87</v>
      </c>
      <c r="BM6" s="128" t="s">
        <v>87</v>
      </c>
      <c r="BN6" s="128" t="s">
        <v>87</v>
      </c>
      <c r="BO6" s="128" t="s">
        <v>87</v>
      </c>
      <c r="BP6" s="128" t="s">
        <v>87</v>
      </c>
      <c r="BQ6" s="128" t="s">
        <v>87</v>
      </c>
      <c r="BR6" s="128" t="s">
        <v>87</v>
      </c>
    </row>
    <row r="7" spans="1:70" x14ac:dyDescent="0.2">
      <c r="A7" t="s">
        <v>95</v>
      </c>
      <c r="B7" t="s">
        <v>93</v>
      </c>
      <c r="C7" t="s">
        <v>87</v>
      </c>
      <c r="D7" t="s">
        <v>805</v>
      </c>
      <c r="E7" t="s">
        <v>87</v>
      </c>
      <c r="F7" t="s">
        <v>87</v>
      </c>
      <c r="G7" t="s">
        <v>857</v>
      </c>
      <c r="H7" s="127" t="s">
        <v>87</v>
      </c>
      <c r="I7" s="128">
        <v>6.459424418861472</v>
      </c>
      <c r="J7" s="128">
        <v>8.706807128916747</v>
      </c>
      <c r="K7" s="128" t="s">
        <v>87</v>
      </c>
      <c r="L7" s="128">
        <v>6.3795088179571504</v>
      </c>
      <c r="M7" s="127" t="s">
        <v>87</v>
      </c>
      <c r="N7" s="128">
        <v>7.4480000000000004</v>
      </c>
      <c r="O7" s="128">
        <v>9.4949999999999992</v>
      </c>
      <c r="P7" s="128" t="s">
        <v>87</v>
      </c>
      <c r="Q7" s="128">
        <v>7.0279999999999996</v>
      </c>
      <c r="R7" s="127" t="s">
        <v>87</v>
      </c>
      <c r="S7" s="128">
        <v>39.212489811273436</v>
      </c>
      <c r="T7" s="128">
        <v>72.242060658001222</v>
      </c>
      <c r="U7" s="128" t="s">
        <v>87</v>
      </c>
      <c r="V7" s="128">
        <v>33.016352648418057</v>
      </c>
      <c r="W7" s="127" t="s">
        <v>87</v>
      </c>
      <c r="X7" s="128" t="s">
        <v>87</v>
      </c>
      <c r="Y7" s="128">
        <v>5.755466547934784</v>
      </c>
      <c r="Z7" s="128" t="s">
        <v>87</v>
      </c>
      <c r="AA7" s="128" t="s">
        <v>87</v>
      </c>
      <c r="AB7" s="128" t="s">
        <v>87</v>
      </c>
      <c r="AC7" s="128">
        <v>6.459424418861472</v>
      </c>
      <c r="AD7" s="128">
        <v>8.706807128916747</v>
      </c>
      <c r="AE7" s="128">
        <v>8.2437173916988016</v>
      </c>
      <c r="AF7" s="128">
        <v>7.5403009213199992</v>
      </c>
      <c r="AG7" s="128">
        <v>6.5677901254510092</v>
      </c>
      <c r="AH7" s="128" t="s">
        <v>87</v>
      </c>
      <c r="AI7" s="128" t="s">
        <v>87</v>
      </c>
      <c r="AJ7" s="128">
        <v>6.3795088179571504</v>
      </c>
      <c r="AK7" s="128">
        <v>6.1821308921417355</v>
      </c>
      <c r="AL7" s="128">
        <v>6.3527290946034318</v>
      </c>
      <c r="AM7" s="127" t="s">
        <v>87</v>
      </c>
      <c r="AN7" s="128" t="s">
        <v>87</v>
      </c>
      <c r="AO7" s="128">
        <v>6.9050000000000002</v>
      </c>
      <c r="AP7" s="128" t="s">
        <v>87</v>
      </c>
      <c r="AQ7" s="128" t="s">
        <v>87</v>
      </c>
      <c r="AR7" s="128" t="s">
        <v>87</v>
      </c>
      <c r="AS7" s="128">
        <v>6.8659999999999997</v>
      </c>
      <c r="AT7" s="128">
        <v>9.4949999999999992</v>
      </c>
      <c r="AU7" s="128">
        <v>9.2279999999999998</v>
      </c>
      <c r="AV7" s="128">
        <v>8.1229999999999993</v>
      </c>
      <c r="AW7" s="128">
        <v>6.7089999999999996</v>
      </c>
      <c r="AX7" s="128" t="s">
        <v>87</v>
      </c>
      <c r="AY7" s="128" t="s">
        <v>87</v>
      </c>
      <c r="AZ7" s="128">
        <v>7.0279999999999996</v>
      </c>
      <c r="BA7" s="128">
        <v>6.9630000000000001</v>
      </c>
      <c r="BB7" s="128">
        <v>6.8339999999999996</v>
      </c>
      <c r="BC7" s="127" t="s">
        <v>87</v>
      </c>
      <c r="BD7" s="128" t="s">
        <v>87</v>
      </c>
      <c r="BE7" s="128">
        <v>7.0870671534461778</v>
      </c>
      <c r="BF7" s="128" t="s">
        <v>87</v>
      </c>
      <c r="BG7" s="128" t="s">
        <v>87</v>
      </c>
      <c r="BH7" s="128" t="s">
        <v>87</v>
      </c>
      <c r="BI7" s="128">
        <v>39.212489811273436</v>
      </c>
      <c r="BJ7" s="128">
        <v>16.285726195273099</v>
      </c>
      <c r="BK7" s="128">
        <v>10.368534849257829</v>
      </c>
      <c r="BL7" s="128">
        <v>26.139719402253252</v>
      </c>
      <c r="BM7" s="128">
        <v>72.242060658001222</v>
      </c>
      <c r="BN7" s="128" t="s">
        <v>87</v>
      </c>
      <c r="BO7" s="128" t="s">
        <v>87</v>
      </c>
      <c r="BP7" s="128">
        <v>22.465123889335487</v>
      </c>
      <c r="BQ7" s="128">
        <v>16.562690716755952</v>
      </c>
      <c r="BR7" s="128">
        <v>33.016352648418057</v>
      </c>
    </row>
    <row r="8" spans="1:70" x14ac:dyDescent="0.2">
      <c r="A8" t="s">
        <v>98</v>
      </c>
      <c r="B8" t="s">
        <v>96</v>
      </c>
      <c r="C8" t="s">
        <v>87</v>
      </c>
      <c r="D8" t="s">
        <v>805</v>
      </c>
      <c r="E8" t="s">
        <v>87</v>
      </c>
      <c r="F8" t="s">
        <v>87</v>
      </c>
      <c r="G8" t="s">
        <v>857</v>
      </c>
      <c r="H8" s="127" t="s">
        <v>87</v>
      </c>
      <c r="I8" s="128">
        <v>8.0017556051057479</v>
      </c>
      <c r="J8" s="128">
        <v>7.8810418826738182</v>
      </c>
      <c r="K8" s="128" t="s">
        <v>87</v>
      </c>
      <c r="L8" s="128">
        <v>7.1412559442060033</v>
      </c>
      <c r="M8" s="127" t="s">
        <v>87</v>
      </c>
      <c r="N8" s="128">
        <v>8.77</v>
      </c>
      <c r="O8" s="128">
        <v>8.5470000000000006</v>
      </c>
      <c r="P8" s="128" t="s">
        <v>87</v>
      </c>
      <c r="Q8" s="128">
        <v>8.1679999999999993</v>
      </c>
      <c r="R8" s="127" t="s">
        <v>87</v>
      </c>
      <c r="S8" s="128">
        <v>17.051225782180698</v>
      </c>
      <c r="T8" s="128">
        <v>23.543243032416953</v>
      </c>
      <c r="U8" s="128" t="s">
        <v>87</v>
      </c>
      <c r="V8" s="128">
        <v>9.4027728403839319</v>
      </c>
      <c r="W8" s="127" t="s">
        <v>87</v>
      </c>
      <c r="X8" s="128" t="s">
        <v>87</v>
      </c>
      <c r="Y8" s="128" t="s">
        <v>87</v>
      </c>
      <c r="Z8" s="128" t="s">
        <v>87</v>
      </c>
      <c r="AA8" s="128" t="s">
        <v>87</v>
      </c>
      <c r="AB8" s="128" t="s">
        <v>87</v>
      </c>
      <c r="AC8" s="128">
        <v>8.0017556051057479</v>
      </c>
      <c r="AD8" s="128">
        <v>7.8810418826738182</v>
      </c>
      <c r="AE8" s="128">
        <v>7.8039050213199177</v>
      </c>
      <c r="AF8" s="128">
        <v>7.5618662857833145</v>
      </c>
      <c r="AG8" s="128">
        <v>6.931824726938169</v>
      </c>
      <c r="AH8" s="128" t="s">
        <v>87</v>
      </c>
      <c r="AI8" s="128" t="s">
        <v>87</v>
      </c>
      <c r="AJ8" s="128">
        <v>5.6658643860041513</v>
      </c>
      <c r="AK8" s="128">
        <v>6.4915546684700001</v>
      </c>
      <c r="AL8" s="128">
        <v>7.1412559442060033</v>
      </c>
      <c r="AM8" s="127" t="s">
        <v>87</v>
      </c>
      <c r="AN8" s="128" t="s">
        <v>87</v>
      </c>
      <c r="AO8" s="128" t="s">
        <v>87</v>
      </c>
      <c r="AP8" s="128" t="s">
        <v>87</v>
      </c>
      <c r="AQ8" s="128" t="s">
        <v>87</v>
      </c>
      <c r="AR8" s="128" t="s">
        <v>87</v>
      </c>
      <c r="AS8" s="128">
        <v>8.77</v>
      </c>
      <c r="AT8" s="128">
        <v>8.5470000000000006</v>
      </c>
      <c r="AU8" s="128">
        <v>8.4770000000000003</v>
      </c>
      <c r="AV8" s="128">
        <v>8.19</v>
      </c>
      <c r="AW8" s="128">
        <v>7.9349999999999996</v>
      </c>
      <c r="AX8" s="128" t="s">
        <v>87</v>
      </c>
      <c r="AY8" s="128" t="s">
        <v>87</v>
      </c>
      <c r="AZ8" s="128">
        <v>7.391</v>
      </c>
      <c r="BA8" s="128">
        <v>7.8090000000000002</v>
      </c>
      <c r="BB8" s="128">
        <v>8.1679999999999993</v>
      </c>
      <c r="BC8" s="127" t="s">
        <v>87</v>
      </c>
      <c r="BD8" s="128" t="s">
        <v>87</v>
      </c>
      <c r="BE8" s="128" t="s">
        <v>87</v>
      </c>
      <c r="BF8" s="128" t="s">
        <v>87</v>
      </c>
      <c r="BG8" s="128" t="s">
        <v>87</v>
      </c>
      <c r="BH8" s="128" t="s">
        <v>87</v>
      </c>
      <c r="BI8" s="128">
        <v>17.051225782180698</v>
      </c>
      <c r="BJ8" s="128">
        <v>21.579525086493174</v>
      </c>
      <c r="BK8" s="128">
        <v>21.227801666545197</v>
      </c>
      <c r="BL8" s="128">
        <v>23.543243032416953</v>
      </c>
      <c r="BM8" s="128">
        <v>9.927153263819454</v>
      </c>
      <c r="BN8" s="128" t="s">
        <v>87</v>
      </c>
      <c r="BO8" s="128" t="s">
        <v>87</v>
      </c>
      <c r="BP8" s="128">
        <v>1.8830609878422697</v>
      </c>
      <c r="BQ8" s="128">
        <v>4.8145385502136024</v>
      </c>
      <c r="BR8" s="128">
        <v>9.4027728403839319</v>
      </c>
    </row>
    <row r="9" spans="1:70" x14ac:dyDescent="0.2">
      <c r="A9" t="s">
        <v>101</v>
      </c>
      <c r="B9" t="s">
        <v>99</v>
      </c>
      <c r="C9" t="s">
        <v>87</v>
      </c>
      <c r="D9" t="s">
        <v>805</v>
      </c>
      <c r="E9" t="s">
        <v>87</v>
      </c>
      <c r="F9" t="s">
        <v>87</v>
      </c>
      <c r="G9" t="s">
        <v>857</v>
      </c>
      <c r="H9" s="127" t="s">
        <v>87</v>
      </c>
      <c r="I9" s="128">
        <v>9.0975058480236495</v>
      </c>
      <c r="J9" s="128">
        <v>8.4139475658625482</v>
      </c>
      <c r="K9" s="128">
        <v>6.7313632462264703</v>
      </c>
      <c r="L9" s="128">
        <v>7.9294259888646144</v>
      </c>
      <c r="M9" s="127" t="s">
        <v>87</v>
      </c>
      <c r="N9" s="128">
        <v>9.2759999999999998</v>
      </c>
      <c r="O9" s="128">
        <v>8.625</v>
      </c>
      <c r="P9" s="128">
        <v>7.2210000000000001</v>
      </c>
      <c r="Q9" s="128">
        <v>8.4559999999999995</v>
      </c>
      <c r="R9" s="127" t="s">
        <v>87</v>
      </c>
      <c r="S9" s="128">
        <v>98.631233153638803</v>
      </c>
      <c r="T9" s="128">
        <v>61.510260438984901</v>
      </c>
      <c r="U9" s="128">
        <v>32.386442561466865</v>
      </c>
      <c r="V9" s="128">
        <v>52.024140503153184</v>
      </c>
      <c r="W9" s="127" t="s">
        <v>87</v>
      </c>
      <c r="X9" s="128" t="s">
        <v>87</v>
      </c>
      <c r="Y9" s="128">
        <v>6.8719649799546687</v>
      </c>
      <c r="Z9" s="128">
        <v>6.8282474676932434</v>
      </c>
      <c r="AA9" s="128" t="s">
        <v>87</v>
      </c>
      <c r="AB9" s="128">
        <v>7.1393703871177614</v>
      </c>
      <c r="AC9" s="128">
        <v>9.0975058480236495</v>
      </c>
      <c r="AD9" s="128" t="s">
        <v>87</v>
      </c>
      <c r="AE9" s="128" t="s">
        <v>87</v>
      </c>
      <c r="AF9" s="128" t="s">
        <v>87</v>
      </c>
      <c r="AG9" s="128">
        <v>8.4139475658625482</v>
      </c>
      <c r="AH9" s="128">
        <v>6.7313632462264703</v>
      </c>
      <c r="AI9" s="128">
        <v>6.4630307060540293</v>
      </c>
      <c r="AJ9" s="128">
        <v>7.684273624124061</v>
      </c>
      <c r="AK9" s="128">
        <v>7.711204913913531</v>
      </c>
      <c r="AL9" s="128">
        <v>7.9294259888646144</v>
      </c>
      <c r="AM9" s="127" t="s">
        <v>87</v>
      </c>
      <c r="AN9" s="128" t="s">
        <v>87</v>
      </c>
      <c r="AO9" s="128">
        <v>7.2450000000000001</v>
      </c>
      <c r="AP9" s="128">
        <v>7.27</v>
      </c>
      <c r="AQ9" s="128" t="s">
        <v>87</v>
      </c>
      <c r="AR9" s="128">
        <v>7.37</v>
      </c>
      <c r="AS9" s="128">
        <v>9.2759999999999998</v>
      </c>
      <c r="AT9" s="128" t="s">
        <v>87</v>
      </c>
      <c r="AU9" s="128" t="s">
        <v>87</v>
      </c>
      <c r="AV9" s="128" t="s">
        <v>87</v>
      </c>
      <c r="AW9" s="128">
        <v>8.625</v>
      </c>
      <c r="AX9" s="128">
        <v>7.2210000000000001</v>
      </c>
      <c r="AY9" s="128">
        <v>7.2110000000000003</v>
      </c>
      <c r="AZ9" s="128">
        <v>8.1449999999999996</v>
      </c>
      <c r="BA9" s="128">
        <v>7.9950000000000001</v>
      </c>
      <c r="BB9" s="128">
        <v>8.4559999999999995</v>
      </c>
      <c r="BC9" s="127" t="s">
        <v>87</v>
      </c>
      <c r="BD9" s="128" t="s">
        <v>87</v>
      </c>
      <c r="BE9" s="128">
        <v>42.360880628388095</v>
      </c>
      <c r="BF9" s="128">
        <v>36.161585823697258</v>
      </c>
      <c r="BG9" s="128" t="s">
        <v>87</v>
      </c>
      <c r="BH9" s="128">
        <v>58.799060528028534</v>
      </c>
      <c r="BI9" s="128">
        <v>66.298827512696718</v>
      </c>
      <c r="BJ9" s="128" t="s">
        <v>87</v>
      </c>
      <c r="BK9" s="128" t="s">
        <v>87</v>
      </c>
      <c r="BL9" s="128" t="s">
        <v>87</v>
      </c>
      <c r="BM9" s="128">
        <v>61.510260438984901</v>
      </c>
      <c r="BN9" s="128">
        <v>32.386442561466865</v>
      </c>
      <c r="BO9" s="128">
        <v>17.86613889888449</v>
      </c>
      <c r="BP9" s="128">
        <v>34.615740312586695</v>
      </c>
      <c r="BQ9" s="128">
        <v>52.024140503153184</v>
      </c>
      <c r="BR9" s="128">
        <v>29.745822964806258</v>
      </c>
    </row>
    <row r="10" spans="1:70" x14ac:dyDescent="0.2">
      <c r="A10" t="s">
        <v>134</v>
      </c>
      <c r="B10" t="s">
        <v>132</v>
      </c>
      <c r="C10" t="s">
        <v>87</v>
      </c>
      <c r="D10" t="s">
        <v>4</v>
      </c>
      <c r="E10" t="s">
        <v>87</v>
      </c>
      <c r="F10" t="s">
        <v>87</v>
      </c>
      <c r="G10" t="s">
        <v>857</v>
      </c>
      <c r="H10" s="127" t="s">
        <v>87</v>
      </c>
      <c r="I10" s="128">
        <v>6.2840244867691428</v>
      </c>
      <c r="J10" s="128">
        <v>6.5251362143197689</v>
      </c>
      <c r="K10" s="128" t="s">
        <v>87</v>
      </c>
      <c r="L10" s="128">
        <v>4.5165672128370291</v>
      </c>
      <c r="M10" s="127" t="s">
        <v>87</v>
      </c>
      <c r="N10" s="128">
        <v>7.6760000000000002</v>
      </c>
      <c r="O10" s="128">
        <v>7.6989999999999998</v>
      </c>
      <c r="P10" s="128" t="s">
        <v>87</v>
      </c>
      <c r="Q10" s="128">
        <v>6.5069999999999997</v>
      </c>
      <c r="R10" s="127" t="s">
        <v>87</v>
      </c>
      <c r="S10" s="128">
        <v>8.0357142857142847</v>
      </c>
      <c r="T10" s="128">
        <v>6.7009474836928051</v>
      </c>
      <c r="U10" s="128" t="s">
        <v>87</v>
      </c>
      <c r="V10" s="128">
        <v>1.1611269107714182</v>
      </c>
      <c r="W10" s="127" t="s">
        <v>87</v>
      </c>
      <c r="X10" s="128" t="s">
        <v>87</v>
      </c>
      <c r="Y10" s="128" t="s">
        <v>87</v>
      </c>
      <c r="Z10" s="128" t="s">
        <v>87</v>
      </c>
      <c r="AA10" s="128" t="s">
        <v>87</v>
      </c>
      <c r="AB10" s="128">
        <v>6.223263786360854</v>
      </c>
      <c r="AC10" s="128" t="s">
        <v>87</v>
      </c>
      <c r="AD10" s="128" t="s">
        <v>87</v>
      </c>
      <c r="AE10" s="128" t="s">
        <v>87</v>
      </c>
      <c r="AF10" s="128" t="s">
        <v>87</v>
      </c>
      <c r="AG10" s="128">
        <v>6.5251362143197689</v>
      </c>
      <c r="AH10" s="128" t="s">
        <v>87</v>
      </c>
      <c r="AI10" s="128" t="s">
        <v>87</v>
      </c>
      <c r="AJ10" s="128">
        <v>4.5165672128370291</v>
      </c>
      <c r="AK10" s="128" t="s">
        <v>87</v>
      </c>
      <c r="AL10" s="128">
        <v>4.4018796905701816</v>
      </c>
      <c r="AM10" s="127" t="s">
        <v>87</v>
      </c>
      <c r="AN10" s="128" t="s">
        <v>87</v>
      </c>
      <c r="AO10" s="128">
        <v>7.3680000000000003</v>
      </c>
      <c r="AP10" s="128" t="s">
        <v>87</v>
      </c>
      <c r="AQ10" s="128" t="s">
        <v>87</v>
      </c>
      <c r="AR10" s="128">
        <v>7.6760000000000002</v>
      </c>
      <c r="AS10" s="128">
        <v>7.24</v>
      </c>
      <c r="AT10" s="128" t="s">
        <v>87</v>
      </c>
      <c r="AU10" s="128" t="s">
        <v>87</v>
      </c>
      <c r="AV10" s="128" t="s">
        <v>87</v>
      </c>
      <c r="AW10" s="128">
        <v>7.6989999999999998</v>
      </c>
      <c r="AX10" s="128" t="s">
        <v>87</v>
      </c>
      <c r="AY10" s="128" t="s">
        <v>87</v>
      </c>
      <c r="AZ10" s="128">
        <v>6.5069999999999997</v>
      </c>
      <c r="BA10" s="128" t="s">
        <v>87</v>
      </c>
      <c r="BB10" s="128">
        <v>6.3369999999999997</v>
      </c>
      <c r="BC10" s="127" t="s">
        <v>87</v>
      </c>
      <c r="BD10" s="128" t="s">
        <v>87</v>
      </c>
      <c r="BE10" s="128">
        <v>0</v>
      </c>
      <c r="BF10" s="128" t="s">
        <v>87</v>
      </c>
      <c r="BG10" s="128" t="s">
        <v>87</v>
      </c>
      <c r="BH10" s="128">
        <v>3.5258496278898668</v>
      </c>
      <c r="BI10" s="128">
        <v>0</v>
      </c>
      <c r="BJ10" s="128" t="s">
        <v>87</v>
      </c>
      <c r="BK10" s="128" t="s">
        <v>87</v>
      </c>
      <c r="BL10" s="128" t="s">
        <v>87</v>
      </c>
      <c r="BM10" s="128">
        <v>6.7009474836928051</v>
      </c>
      <c r="BN10" s="128" t="s">
        <v>87</v>
      </c>
      <c r="BO10" s="128" t="s">
        <v>87</v>
      </c>
      <c r="BP10" s="128">
        <v>1.0222737587946134</v>
      </c>
      <c r="BQ10" s="128" t="s">
        <v>87</v>
      </c>
      <c r="BR10" s="128">
        <v>1.1611269107714182</v>
      </c>
    </row>
    <row r="11" spans="1:70" x14ac:dyDescent="0.2">
      <c r="A11" t="s">
        <v>136</v>
      </c>
      <c r="B11" t="s">
        <v>2</v>
      </c>
      <c r="C11" t="s">
        <v>87</v>
      </c>
      <c r="D11" t="s">
        <v>4</v>
      </c>
      <c r="E11" t="s">
        <v>87</v>
      </c>
      <c r="F11" t="s">
        <v>87</v>
      </c>
      <c r="G11" t="s">
        <v>857</v>
      </c>
      <c r="H11" s="127">
        <v>5.2421869559742831</v>
      </c>
      <c r="I11" s="128" t="s">
        <v>87</v>
      </c>
      <c r="J11" s="128">
        <v>5.5567143943507951</v>
      </c>
      <c r="K11" s="128" t="s">
        <v>87</v>
      </c>
      <c r="L11" s="128" t="s">
        <v>87</v>
      </c>
      <c r="M11" s="127">
        <v>6.2990000000000004</v>
      </c>
      <c r="N11" s="128" t="s">
        <v>87</v>
      </c>
      <c r="O11" s="128">
        <v>6.6230000000000002</v>
      </c>
      <c r="P11" s="128" t="s">
        <v>87</v>
      </c>
      <c r="Q11" s="128" t="s">
        <v>87</v>
      </c>
      <c r="R11" s="127">
        <v>8.7737843551797088</v>
      </c>
      <c r="S11" s="128" t="s">
        <v>87</v>
      </c>
      <c r="T11" s="128">
        <v>8.5844879302956709</v>
      </c>
      <c r="U11" s="128" t="s">
        <v>87</v>
      </c>
      <c r="V11" s="128" t="s">
        <v>87</v>
      </c>
      <c r="W11" s="127">
        <v>5.2421869559742831</v>
      </c>
      <c r="X11" s="128" t="s">
        <v>87</v>
      </c>
      <c r="Y11" s="128" t="s">
        <v>87</v>
      </c>
      <c r="Z11" s="128" t="s">
        <v>87</v>
      </c>
      <c r="AA11" s="128" t="s">
        <v>87</v>
      </c>
      <c r="AB11" s="128" t="s">
        <v>87</v>
      </c>
      <c r="AC11" s="128" t="s">
        <v>87</v>
      </c>
      <c r="AD11" s="128" t="s">
        <v>87</v>
      </c>
      <c r="AE11" s="128" t="s">
        <v>87</v>
      </c>
      <c r="AF11" s="128" t="s">
        <v>87</v>
      </c>
      <c r="AG11" s="128">
        <v>5.5567143943507951</v>
      </c>
      <c r="AH11" s="128" t="s">
        <v>87</v>
      </c>
      <c r="AI11" s="128" t="s">
        <v>87</v>
      </c>
      <c r="AJ11" s="128" t="s">
        <v>87</v>
      </c>
      <c r="AK11" s="128" t="s">
        <v>87</v>
      </c>
      <c r="AL11" s="128" t="s">
        <v>87</v>
      </c>
      <c r="AM11" s="127">
        <v>6.2990000000000004</v>
      </c>
      <c r="AN11" s="128" t="s">
        <v>87</v>
      </c>
      <c r="AO11" s="128" t="s">
        <v>87</v>
      </c>
      <c r="AP11" s="128" t="s">
        <v>87</v>
      </c>
      <c r="AQ11" s="128" t="s">
        <v>87</v>
      </c>
      <c r="AR11" s="128" t="s">
        <v>87</v>
      </c>
      <c r="AS11" s="128" t="s">
        <v>87</v>
      </c>
      <c r="AT11" s="128" t="s">
        <v>87</v>
      </c>
      <c r="AU11" s="128" t="s">
        <v>87</v>
      </c>
      <c r="AV11" s="128" t="s">
        <v>87</v>
      </c>
      <c r="AW11" s="128">
        <v>6.6230000000000002</v>
      </c>
      <c r="AX11" s="128" t="s">
        <v>87</v>
      </c>
      <c r="AY11" s="128" t="s">
        <v>87</v>
      </c>
      <c r="AZ11" s="128" t="s">
        <v>87</v>
      </c>
      <c r="BA11" s="128" t="s">
        <v>87</v>
      </c>
      <c r="BB11" s="128" t="s">
        <v>87</v>
      </c>
      <c r="BC11" s="127">
        <v>8.7737843551797088</v>
      </c>
      <c r="BD11" s="128" t="s">
        <v>87</v>
      </c>
      <c r="BE11" s="128" t="s">
        <v>87</v>
      </c>
      <c r="BF11" s="128" t="s">
        <v>87</v>
      </c>
      <c r="BG11" s="128" t="s">
        <v>87</v>
      </c>
      <c r="BH11" s="128" t="s">
        <v>87</v>
      </c>
      <c r="BI11" s="128" t="s">
        <v>87</v>
      </c>
      <c r="BJ11" s="128" t="s">
        <v>87</v>
      </c>
      <c r="BK11" s="128" t="s">
        <v>87</v>
      </c>
      <c r="BL11" s="128" t="s">
        <v>87</v>
      </c>
      <c r="BM11" s="128">
        <v>8.5844879302956709</v>
      </c>
      <c r="BN11" s="128" t="s">
        <v>87</v>
      </c>
      <c r="BO11" s="128" t="s">
        <v>87</v>
      </c>
      <c r="BP11" s="128" t="s">
        <v>87</v>
      </c>
      <c r="BQ11" s="128" t="s">
        <v>87</v>
      </c>
      <c r="BR11" s="128" t="s">
        <v>87</v>
      </c>
    </row>
    <row r="12" spans="1:70" x14ac:dyDescent="0.2">
      <c r="A12" t="s">
        <v>139</v>
      </c>
      <c r="B12" t="s">
        <v>137</v>
      </c>
      <c r="C12" t="s">
        <v>87</v>
      </c>
      <c r="D12" t="s">
        <v>4</v>
      </c>
      <c r="E12" t="s">
        <v>87</v>
      </c>
      <c r="F12" t="s">
        <v>87</v>
      </c>
      <c r="G12" t="s">
        <v>857</v>
      </c>
      <c r="H12" s="127">
        <v>5.978697532283352</v>
      </c>
      <c r="I12" s="128" t="s">
        <v>87</v>
      </c>
      <c r="J12" s="128">
        <v>6.0094732403190809</v>
      </c>
      <c r="K12" s="128" t="s">
        <v>87</v>
      </c>
      <c r="L12" s="128" t="s">
        <v>87</v>
      </c>
      <c r="M12" s="127">
        <v>6.1239999999999997</v>
      </c>
      <c r="N12" s="128" t="s">
        <v>87</v>
      </c>
      <c r="O12" s="128">
        <v>6.2030000000000003</v>
      </c>
      <c r="P12" s="128" t="s">
        <v>87</v>
      </c>
      <c r="Q12" s="128" t="s">
        <v>87</v>
      </c>
      <c r="R12" s="127">
        <v>71.564482029598295</v>
      </c>
      <c r="S12" s="128" t="s">
        <v>87</v>
      </c>
      <c r="T12" s="128">
        <v>64.043231919249621</v>
      </c>
      <c r="U12" s="128" t="s">
        <v>87</v>
      </c>
      <c r="V12" s="128" t="s">
        <v>87</v>
      </c>
      <c r="W12" s="127">
        <v>5.978697532283352</v>
      </c>
      <c r="X12" s="128" t="s">
        <v>87</v>
      </c>
      <c r="Y12" s="128" t="s">
        <v>87</v>
      </c>
      <c r="Z12" s="128" t="s">
        <v>87</v>
      </c>
      <c r="AA12" s="128" t="s">
        <v>87</v>
      </c>
      <c r="AB12" s="128" t="s">
        <v>87</v>
      </c>
      <c r="AC12" s="128" t="s">
        <v>87</v>
      </c>
      <c r="AD12" s="128" t="s">
        <v>87</v>
      </c>
      <c r="AE12" s="128" t="s">
        <v>87</v>
      </c>
      <c r="AF12" s="128" t="s">
        <v>87</v>
      </c>
      <c r="AG12" s="128">
        <v>6.0094732403190809</v>
      </c>
      <c r="AH12" s="128" t="s">
        <v>87</v>
      </c>
      <c r="AI12" s="128" t="s">
        <v>87</v>
      </c>
      <c r="AJ12" s="128" t="s">
        <v>87</v>
      </c>
      <c r="AK12" s="128" t="s">
        <v>87</v>
      </c>
      <c r="AL12" s="128" t="s">
        <v>87</v>
      </c>
      <c r="AM12" s="127">
        <v>6.1239999999999997</v>
      </c>
      <c r="AN12" s="128" t="s">
        <v>87</v>
      </c>
      <c r="AO12" s="128" t="s">
        <v>87</v>
      </c>
      <c r="AP12" s="128" t="s">
        <v>87</v>
      </c>
      <c r="AQ12" s="128" t="s">
        <v>87</v>
      </c>
      <c r="AR12" s="128" t="s">
        <v>87</v>
      </c>
      <c r="AS12" s="128" t="s">
        <v>87</v>
      </c>
      <c r="AT12" s="128" t="s">
        <v>87</v>
      </c>
      <c r="AU12" s="128" t="s">
        <v>87</v>
      </c>
      <c r="AV12" s="128" t="s">
        <v>87</v>
      </c>
      <c r="AW12" s="128">
        <v>6.2030000000000003</v>
      </c>
      <c r="AX12" s="128" t="s">
        <v>87</v>
      </c>
      <c r="AY12" s="128" t="s">
        <v>87</v>
      </c>
      <c r="AZ12" s="128" t="s">
        <v>87</v>
      </c>
      <c r="BA12" s="128" t="s">
        <v>87</v>
      </c>
      <c r="BB12" s="128" t="s">
        <v>87</v>
      </c>
      <c r="BC12" s="127">
        <v>71.564482029598295</v>
      </c>
      <c r="BD12" s="128" t="s">
        <v>87</v>
      </c>
      <c r="BE12" s="128" t="s">
        <v>87</v>
      </c>
      <c r="BF12" s="128" t="s">
        <v>87</v>
      </c>
      <c r="BG12" s="128" t="s">
        <v>87</v>
      </c>
      <c r="BH12" s="128" t="s">
        <v>87</v>
      </c>
      <c r="BI12" s="128" t="s">
        <v>87</v>
      </c>
      <c r="BJ12" s="128" t="s">
        <v>87</v>
      </c>
      <c r="BK12" s="128" t="s">
        <v>87</v>
      </c>
      <c r="BL12" s="128" t="s">
        <v>87</v>
      </c>
      <c r="BM12" s="128">
        <v>64.043231919249621</v>
      </c>
      <c r="BN12" s="128" t="s">
        <v>87</v>
      </c>
      <c r="BO12" s="128" t="s">
        <v>87</v>
      </c>
      <c r="BP12" s="128" t="s">
        <v>87</v>
      </c>
      <c r="BQ12" s="128" t="s">
        <v>87</v>
      </c>
      <c r="BR12" s="128" t="s">
        <v>87</v>
      </c>
    </row>
    <row r="13" spans="1:70" x14ac:dyDescent="0.2">
      <c r="A13" t="s">
        <v>142</v>
      </c>
      <c r="B13" t="s">
        <v>140</v>
      </c>
      <c r="C13" t="s">
        <v>87</v>
      </c>
      <c r="D13" t="s">
        <v>4</v>
      </c>
      <c r="E13" t="s">
        <v>87</v>
      </c>
      <c r="F13" t="s">
        <v>87</v>
      </c>
      <c r="G13" t="s">
        <v>857</v>
      </c>
      <c r="H13" s="127" t="s">
        <v>87</v>
      </c>
      <c r="I13" s="128">
        <v>6.6296590717529327</v>
      </c>
      <c r="J13" s="128">
        <v>6.8851309788377169</v>
      </c>
      <c r="K13" s="128" t="s">
        <v>87</v>
      </c>
      <c r="L13" s="128" t="s">
        <v>87</v>
      </c>
      <c r="M13" s="127" t="s">
        <v>87</v>
      </c>
      <c r="N13" s="128">
        <v>7.4359999999999999</v>
      </c>
      <c r="O13" s="128">
        <v>8.3879999999999999</v>
      </c>
      <c r="P13" s="128" t="s">
        <v>87</v>
      </c>
      <c r="Q13" s="128" t="s">
        <v>87</v>
      </c>
      <c r="R13" s="127" t="s">
        <v>87</v>
      </c>
      <c r="S13" s="128">
        <v>47.715455249474495</v>
      </c>
      <c r="T13" s="128">
        <v>3.1414559824786936</v>
      </c>
      <c r="U13" s="128" t="s">
        <v>87</v>
      </c>
      <c r="V13" s="128" t="s">
        <v>87</v>
      </c>
      <c r="W13" s="127" t="s">
        <v>87</v>
      </c>
      <c r="X13" s="128" t="s">
        <v>87</v>
      </c>
      <c r="Y13" s="128">
        <v>6.6296590717529327</v>
      </c>
      <c r="Z13" s="128">
        <v>6.6088831302657098</v>
      </c>
      <c r="AA13" s="128" t="s">
        <v>87</v>
      </c>
      <c r="AB13" s="128" t="s">
        <v>87</v>
      </c>
      <c r="AC13" s="128" t="s">
        <v>87</v>
      </c>
      <c r="AD13" s="128" t="s">
        <v>87</v>
      </c>
      <c r="AE13" s="128" t="s">
        <v>87</v>
      </c>
      <c r="AF13" s="128" t="s">
        <v>87</v>
      </c>
      <c r="AG13" s="128">
        <v>6.8851309788377169</v>
      </c>
      <c r="AH13" s="128" t="s">
        <v>87</v>
      </c>
      <c r="AI13" s="128" t="s">
        <v>87</v>
      </c>
      <c r="AJ13" s="128" t="s">
        <v>87</v>
      </c>
      <c r="AK13" s="128" t="s">
        <v>87</v>
      </c>
      <c r="AL13" s="128" t="s">
        <v>87</v>
      </c>
      <c r="AM13" s="127" t="s">
        <v>87</v>
      </c>
      <c r="AN13" s="128" t="s">
        <v>87</v>
      </c>
      <c r="AO13" s="128">
        <v>6.9509999999999996</v>
      </c>
      <c r="AP13" s="128">
        <v>7.0289999999999999</v>
      </c>
      <c r="AQ13" s="128" t="s">
        <v>87</v>
      </c>
      <c r="AR13" s="128">
        <v>6.7279999999999998</v>
      </c>
      <c r="AS13" s="128" t="s">
        <v>87</v>
      </c>
      <c r="AT13" s="128" t="s">
        <v>87</v>
      </c>
      <c r="AU13" s="128" t="s">
        <v>87</v>
      </c>
      <c r="AV13" s="128" t="s">
        <v>87</v>
      </c>
      <c r="AW13" s="128">
        <v>8.3879999999999999</v>
      </c>
      <c r="AX13" s="128" t="s">
        <v>87</v>
      </c>
      <c r="AY13" s="128" t="s">
        <v>87</v>
      </c>
      <c r="AZ13" s="128" t="s">
        <v>87</v>
      </c>
      <c r="BA13" s="128" t="s">
        <v>87</v>
      </c>
      <c r="BB13" s="128" t="s">
        <v>87</v>
      </c>
      <c r="BC13" s="127" t="s">
        <v>87</v>
      </c>
      <c r="BD13" s="128" t="s">
        <v>87</v>
      </c>
      <c r="BE13" s="128">
        <v>47.715455249474495</v>
      </c>
      <c r="BF13" s="128">
        <v>38.008710016519004</v>
      </c>
      <c r="BG13" s="128" t="s">
        <v>87</v>
      </c>
      <c r="BH13" s="128">
        <v>0</v>
      </c>
      <c r="BI13" s="128" t="s">
        <v>87</v>
      </c>
      <c r="BJ13" s="128" t="s">
        <v>87</v>
      </c>
      <c r="BK13" s="128" t="s">
        <v>87</v>
      </c>
      <c r="BL13" s="128" t="s">
        <v>87</v>
      </c>
      <c r="BM13" s="128">
        <v>3.1414559824786936</v>
      </c>
      <c r="BN13" s="128" t="s">
        <v>87</v>
      </c>
      <c r="BO13" s="128" t="s">
        <v>87</v>
      </c>
      <c r="BP13" s="128" t="s">
        <v>87</v>
      </c>
      <c r="BQ13" s="128" t="s">
        <v>87</v>
      </c>
      <c r="BR13" s="128" t="s">
        <v>87</v>
      </c>
    </row>
    <row r="14" spans="1:70" x14ac:dyDescent="0.2">
      <c r="A14" t="s">
        <v>114</v>
      </c>
      <c r="B14" t="s">
        <v>112</v>
      </c>
      <c r="C14" t="s">
        <v>87</v>
      </c>
      <c r="D14" t="s">
        <v>782</v>
      </c>
      <c r="E14" t="s">
        <v>87</v>
      </c>
      <c r="F14" t="s">
        <v>87</v>
      </c>
      <c r="G14" t="s">
        <v>857</v>
      </c>
      <c r="H14" s="127">
        <v>5.6472594005202383</v>
      </c>
      <c r="I14" s="128">
        <v>5.6707372440296648</v>
      </c>
      <c r="J14" s="128">
        <v>7.8534740729564279</v>
      </c>
      <c r="K14" s="128" t="s">
        <v>87</v>
      </c>
      <c r="L14" s="128">
        <v>3.9870823680064866</v>
      </c>
      <c r="M14" s="127">
        <v>6.1109999999999998</v>
      </c>
      <c r="N14" s="128">
        <v>5.9139999999999997</v>
      </c>
      <c r="O14" s="128">
        <v>8.0030000000000001</v>
      </c>
      <c r="P14" s="128" t="s">
        <v>87</v>
      </c>
      <c r="Q14" s="128">
        <v>5.1669999999999998</v>
      </c>
      <c r="R14" s="127">
        <v>34.376321353065542</v>
      </c>
      <c r="S14" s="128">
        <v>57.113298639413124</v>
      </c>
      <c r="T14" s="128">
        <v>83.250011903061463</v>
      </c>
      <c r="U14" s="128" t="s">
        <v>87</v>
      </c>
      <c r="V14" s="128">
        <v>7.4831141130465699</v>
      </c>
      <c r="W14" s="127">
        <v>5.6472594005202383</v>
      </c>
      <c r="X14" s="128" t="s">
        <v>87</v>
      </c>
      <c r="Y14" s="128">
        <v>4.9061037299682786</v>
      </c>
      <c r="Z14" s="128">
        <v>4.6713191925476112</v>
      </c>
      <c r="AA14" s="128" t="s">
        <v>87</v>
      </c>
      <c r="AB14" s="128">
        <v>4.7405717820681268</v>
      </c>
      <c r="AC14" s="128">
        <v>5.6707372440296648</v>
      </c>
      <c r="AD14" s="128">
        <v>7.675052941674652</v>
      </c>
      <c r="AE14" s="128">
        <v>7.8534740729564279</v>
      </c>
      <c r="AF14" s="128">
        <v>7.6854193290329249</v>
      </c>
      <c r="AG14" s="128">
        <v>7.6423843042736559</v>
      </c>
      <c r="AH14" s="128" t="s">
        <v>87</v>
      </c>
      <c r="AI14" s="128" t="s">
        <v>87</v>
      </c>
      <c r="AJ14" s="128">
        <v>3.9111493650440941</v>
      </c>
      <c r="AK14" s="128" t="s">
        <v>87</v>
      </c>
      <c r="AL14" s="128">
        <v>3.9870823680064866</v>
      </c>
      <c r="AM14" s="127">
        <v>6.1109999999999998</v>
      </c>
      <c r="AN14" s="128" t="s">
        <v>87</v>
      </c>
      <c r="AO14" s="128">
        <v>5.4690000000000003</v>
      </c>
      <c r="AP14" s="128">
        <v>5.34</v>
      </c>
      <c r="AQ14" s="128" t="s">
        <v>87</v>
      </c>
      <c r="AR14" s="128">
        <v>5.2709999999999999</v>
      </c>
      <c r="AS14" s="128">
        <v>5.9139999999999997</v>
      </c>
      <c r="AT14" s="128">
        <v>7.8220000000000001</v>
      </c>
      <c r="AU14" s="128">
        <v>8.0030000000000001</v>
      </c>
      <c r="AV14" s="128">
        <v>7.7709999999999999</v>
      </c>
      <c r="AW14" s="128">
        <v>7.7220000000000004</v>
      </c>
      <c r="AX14" s="128" t="s">
        <v>87</v>
      </c>
      <c r="AY14" s="128" t="s">
        <v>87</v>
      </c>
      <c r="AZ14" s="128">
        <v>5.1669999999999998</v>
      </c>
      <c r="BA14" s="128" t="s">
        <v>87</v>
      </c>
      <c r="BB14" s="128">
        <v>5.1130000000000004</v>
      </c>
      <c r="BC14" s="127">
        <v>34.376321353065542</v>
      </c>
      <c r="BD14" s="128" t="s">
        <v>87</v>
      </c>
      <c r="BE14" s="128">
        <v>27.359221152782386</v>
      </c>
      <c r="BF14" s="128">
        <v>21.444661360564652</v>
      </c>
      <c r="BG14" s="128" t="s">
        <v>87</v>
      </c>
      <c r="BH14" s="128">
        <v>29.483007442202663</v>
      </c>
      <c r="BI14" s="128">
        <v>57.113298639413124</v>
      </c>
      <c r="BJ14" s="128">
        <v>71.293993414013968</v>
      </c>
      <c r="BK14" s="128">
        <v>70.871899521414875</v>
      </c>
      <c r="BL14" s="128">
        <v>82.1144009717285</v>
      </c>
      <c r="BM14" s="128">
        <v>83.250011903061463</v>
      </c>
      <c r="BN14" s="128" t="s">
        <v>87</v>
      </c>
      <c r="BO14" s="128" t="s">
        <v>87</v>
      </c>
      <c r="BP14" s="128">
        <v>5.5481649581344392</v>
      </c>
      <c r="BQ14" s="128" t="s">
        <v>87</v>
      </c>
      <c r="BR14" s="128">
        <v>7.4831141130465699</v>
      </c>
    </row>
    <row r="15" spans="1:70" x14ac:dyDescent="0.2">
      <c r="A15" t="s">
        <v>119</v>
      </c>
      <c r="B15" t="s">
        <v>117</v>
      </c>
      <c r="C15" t="s">
        <v>87</v>
      </c>
      <c r="D15" t="s">
        <v>782</v>
      </c>
      <c r="E15" t="s">
        <v>87</v>
      </c>
      <c r="F15" t="s">
        <v>87</v>
      </c>
      <c r="G15" t="s">
        <v>857</v>
      </c>
      <c r="H15" s="127">
        <v>5.0326161294229212</v>
      </c>
      <c r="I15" s="128">
        <v>8.8778007411380084</v>
      </c>
      <c r="J15" s="128">
        <v>7.4360843740758185</v>
      </c>
      <c r="K15" s="128" t="s">
        <v>87</v>
      </c>
      <c r="L15" s="128">
        <v>7.315588064243717</v>
      </c>
      <c r="M15" s="127">
        <v>6.0730000000000004</v>
      </c>
      <c r="N15" s="128">
        <v>9.0549999999999997</v>
      </c>
      <c r="O15" s="128">
        <v>7.484</v>
      </c>
      <c r="P15" s="128" t="s">
        <v>87</v>
      </c>
      <c r="Q15" s="128">
        <v>7.6150000000000002</v>
      </c>
      <c r="R15" s="127">
        <v>9.1120507399577146</v>
      </c>
      <c r="S15" s="128">
        <v>73.666060568060701</v>
      </c>
      <c r="T15" s="128">
        <v>89.553873256201484</v>
      </c>
      <c r="U15" s="128" t="s">
        <v>87</v>
      </c>
      <c r="V15" s="128">
        <v>56.676080785948535</v>
      </c>
      <c r="W15" s="127">
        <v>5.0326161294229212</v>
      </c>
      <c r="X15" s="128" t="s">
        <v>87</v>
      </c>
      <c r="Y15" s="128">
        <v>7.9252535106608741</v>
      </c>
      <c r="Z15" s="128">
        <v>7.6917835462031823</v>
      </c>
      <c r="AA15" s="128" t="s">
        <v>87</v>
      </c>
      <c r="AB15" s="128">
        <v>8.4386803875971239</v>
      </c>
      <c r="AC15" s="128">
        <v>8.3842674457569029</v>
      </c>
      <c r="AD15" s="128" t="s">
        <v>87</v>
      </c>
      <c r="AE15" s="128" t="s">
        <v>87</v>
      </c>
      <c r="AF15" s="128">
        <v>4.4587704302333258</v>
      </c>
      <c r="AG15" s="128">
        <v>7.4360843740758185</v>
      </c>
      <c r="AH15" s="128" t="s">
        <v>87</v>
      </c>
      <c r="AI15" s="128" t="s">
        <v>87</v>
      </c>
      <c r="AJ15" s="128">
        <v>5.5913998106670713</v>
      </c>
      <c r="AK15" s="128">
        <v>7.0193005912481921</v>
      </c>
      <c r="AL15" s="128">
        <v>7.315588064243717</v>
      </c>
      <c r="AM15" s="127">
        <v>6.0730000000000004</v>
      </c>
      <c r="AN15" s="128" t="s">
        <v>87</v>
      </c>
      <c r="AO15" s="128">
        <v>8.07</v>
      </c>
      <c r="AP15" s="128">
        <v>7.9450000000000003</v>
      </c>
      <c r="AQ15" s="128" t="s">
        <v>87</v>
      </c>
      <c r="AR15" s="128">
        <v>8.6340000000000003</v>
      </c>
      <c r="AS15" s="128">
        <v>8.5169999999999995</v>
      </c>
      <c r="AT15" s="128" t="s">
        <v>87</v>
      </c>
      <c r="AU15" s="128" t="s">
        <v>87</v>
      </c>
      <c r="AV15" s="128">
        <v>5.4420000000000002</v>
      </c>
      <c r="AW15" s="128">
        <v>7.484</v>
      </c>
      <c r="AX15" s="128" t="s">
        <v>87</v>
      </c>
      <c r="AY15" s="128" t="s">
        <v>87</v>
      </c>
      <c r="AZ15" s="128">
        <v>5.8380000000000001</v>
      </c>
      <c r="BA15" s="128">
        <v>7.34</v>
      </c>
      <c r="BB15" s="128">
        <v>7.6150000000000002</v>
      </c>
      <c r="BC15" s="127">
        <v>9.1120507399577146</v>
      </c>
      <c r="BD15" s="128" t="s">
        <v>87</v>
      </c>
      <c r="BE15" s="128">
        <v>71.656156654497167</v>
      </c>
      <c r="BF15" s="128">
        <v>55.81919207088152</v>
      </c>
      <c r="BG15" s="128" t="s">
        <v>87</v>
      </c>
      <c r="BH15" s="128">
        <v>63.779393870794308</v>
      </c>
      <c r="BI15" s="128">
        <v>73.666060568060701</v>
      </c>
      <c r="BJ15" s="128" t="s">
        <v>87</v>
      </c>
      <c r="BK15" s="128" t="s">
        <v>87</v>
      </c>
      <c r="BL15" s="128">
        <v>10.393706052130112</v>
      </c>
      <c r="BM15" s="128">
        <v>89.553873256201484</v>
      </c>
      <c r="BN15" s="128" t="s">
        <v>87</v>
      </c>
      <c r="BO15" s="128" t="s">
        <v>87</v>
      </c>
      <c r="BP15" s="128">
        <v>56.676080785948535</v>
      </c>
      <c r="BQ15" s="128">
        <v>47.785990370922903</v>
      </c>
      <c r="BR15" s="128">
        <v>50.186633487380028</v>
      </c>
    </row>
    <row r="16" spans="1:70" x14ac:dyDescent="0.2">
      <c r="A16" t="s">
        <v>123</v>
      </c>
      <c r="B16" t="s">
        <v>121</v>
      </c>
      <c r="C16" t="s">
        <v>87</v>
      </c>
      <c r="D16" t="s">
        <v>782</v>
      </c>
      <c r="E16" t="s">
        <v>87</v>
      </c>
      <c r="F16" t="s">
        <v>87</v>
      </c>
      <c r="G16" t="s">
        <v>857</v>
      </c>
      <c r="H16" s="127" t="s">
        <v>87</v>
      </c>
      <c r="I16" s="128">
        <v>5.4401587530210929</v>
      </c>
      <c r="J16" s="128">
        <v>7.5600000000000014</v>
      </c>
      <c r="K16" s="128" t="s">
        <v>87</v>
      </c>
      <c r="L16" s="128">
        <v>4.7858561250279221</v>
      </c>
      <c r="M16" s="127" t="s">
        <v>87</v>
      </c>
      <c r="N16" s="128">
        <v>5.976</v>
      </c>
      <c r="O16" s="128">
        <v>7.56</v>
      </c>
      <c r="P16" s="128" t="s">
        <v>87</v>
      </c>
      <c r="Q16" s="128">
        <v>6.3650000000000002</v>
      </c>
      <c r="R16" s="127" t="s">
        <v>87</v>
      </c>
      <c r="S16" s="128">
        <v>34.948556256223036</v>
      </c>
      <c r="T16" s="128">
        <v>100</v>
      </c>
      <c r="U16" s="128" t="s">
        <v>87</v>
      </c>
      <c r="V16" s="128">
        <v>8.0696765019552075</v>
      </c>
      <c r="W16" s="127" t="s">
        <v>87</v>
      </c>
      <c r="X16" s="128" t="s">
        <v>87</v>
      </c>
      <c r="Y16" s="128">
        <v>5.4164292395121301</v>
      </c>
      <c r="Z16" s="128">
        <v>5.0032599924874042</v>
      </c>
      <c r="AA16" s="128" t="s">
        <v>87</v>
      </c>
      <c r="AB16" s="128">
        <v>5.3734295590137435</v>
      </c>
      <c r="AC16" s="128">
        <v>5.4401587530210929</v>
      </c>
      <c r="AD16" s="128">
        <v>7.2387837986011174</v>
      </c>
      <c r="AE16" s="128">
        <v>7.4594868685138165</v>
      </c>
      <c r="AF16" s="128">
        <v>7.3660000000000005</v>
      </c>
      <c r="AG16" s="128">
        <v>7.5600000000000014</v>
      </c>
      <c r="AH16" s="128" t="s">
        <v>87</v>
      </c>
      <c r="AI16" s="128" t="s">
        <v>87</v>
      </c>
      <c r="AJ16" s="128">
        <v>3.8750600460285103</v>
      </c>
      <c r="AK16" s="128">
        <v>3.6939169695322116</v>
      </c>
      <c r="AL16" s="128">
        <v>4.7858561250279221</v>
      </c>
      <c r="AM16" s="127" t="s">
        <v>87</v>
      </c>
      <c r="AN16" s="128" t="s">
        <v>87</v>
      </c>
      <c r="AO16" s="128">
        <v>5.8730000000000002</v>
      </c>
      <c r="AP16" s="128">
        <v>5.835</v>
      </c>
      <c r="AQ16" s="128" t="s">
        <v>87</v>
      </c>
      <c r="AR16" s="128">
        <v>5.9569999999999999</v>
      </c>
      <c r="AS16" s="128">
        <v>5.976</v>
      </c>
      <c r="AT16" s="128">
        <v>7.327</v>
      </c>
      <c r="AU16" s="128">
        <v>7.5039999999999996</v>
      </c>
      <c r="AV16" s="128">
        <v>7.3659999999999997</v>
      </c>
      <c r="AW16" s="128">
        <v>7.56</v>
      </c>
      <c r="AX16" s="128" t="s">
        <v>87</v>
      </c>
      <c r="AY16" s="128" t="s">
        <v>87</v>
      </c>
      <c r="AZ16" s="128">
        <v>5.4329999999999998</v>
      </c>
      <c r="BA16" s="128">
        <v>6.3650000000000002</v>
      </c>
      <c r="BB16" s="128">
        <v>5.8789999999999996</v>
      </c>
      <c r="BC16" s="127" t="s">
        <v>87</v>
      </c>
      <c r="BD16" s="128" t="s">
        <v>87</v>
      </c>
      <c r="BE16" s="128">
        <v>34.948556256223036</v>
      </c>
      <c r="BF16" s="128">
        <v>14.731941732992942</v>
      </c>
      <c r="BG16" s="128" t="s">
        <v>87</v>
      </c>
      <c r="BH16" s="128">
        <v>26.087325617589631</v>
      </c>
      <c r="BI16" s="128">
        <v>29.117813029030032</v>
      </c>
      <c r="BJ16" s="128">
        <v>81.617595976157062</v>
      </c>
      <c r="BK16" s="128">
        <v>90.258241624760103</v>
      </c>
      <c r="BL16" s="128">
        <v>100</v>
      </c>
      <c r="BM16" s="128">
        <v>100</v>
      </c>
      <c r="BN16" s="128" t="s">
        <v>87</v>
      </c>
      <c r="BO16" s="128" t="s">
        <v>87</v>
      </c>
      <c r="BP16" s="128">
        <v>2.7673242322275886</v>
      </c>
      <c r="BQ16" s="128">
        <v>0.21326371465382787</v>
      </c>
      <c r="BR16" s="128">
        <v>8.0696765019552075</v>
      </c>
    </row>
    <row r="17" spans="1:70" x14ac:dyDescent="0.2">
      <c r="A17" t="s">
        <v>127</v>
      </c>
      <c r="B17" t="s">
        <v>125</v>
      </c>
      <c r="C17" t="s">
        <v>87</v>
      </c>
      <c r="D17" t="s">
        <v>782</v>
      </c>
      <c r="E17" t="s">
        <v>87</v>
      </c>
      <c r="F17" t="s">
        <v>87</v>
      </c>
      <c r="G17" t="s">
        <v>857</v>
      </c>
      <c r="H17" s="127" t="s">
        <v>87</v>
      </c>
      <c r="I17" s="128">
        <v>9.0035917509364189</v>
      </c>
      <c r="J17" s="128">
        <v>6.8544175783927859</v>
      </c>
      <c r="K17" s="128" t="s">
        <v>87</v>
      </c>
      <c r="L17" s="128">
        <v>6.4739438797685604</v>
      </c>
      <c r="M17" s="127" t="s">
        <v>87</v>
      </c>
      <c r="N17" s="128">
        <v>9.1709999999999994</v>
      </c>
      <c r="O17" s="128">
        <v>6.9450000000000003</v>
      </c>
      <c r="P17" s="128" t="s">
        <v>87</v>
      </c>
      <c r="Q17" s="128">
        <v>6.9960000000000004</v>
      </c>
      <c r="R17" s="127" t="s">
        <v>87</v>
      </c>
      <c r="S17" s="128">
        <v>87.941132302147466</v>
      </c>
      <c r="T17" s="128">
        <v>81.174117983145251</v>
      </c>
      <c r="U17" s="128" t="s">
        <v>87</v>
      </c>
      <c r="V17" s="128">
        <v>30.056878777106288</v>
      </c>
      <c r="W17" s="127" t="s">
        <v>87</v>
      </c>
      <c r="X17" s="128" t="s">
        <v>87</v>
      </c>
      <c r="Y17" s="128">
        <v>8.1116854222813739</v>
      </c>
      <c r="Z17" s="128">
        <v>8.3471920531577926</v>
      </c>
      <c r="AA17" s="128" t="s">
        <v>87</v>
      </c>
      <c r="AB17" s="128">
        <v>8.4263486165552486</v>
      </c>
      <c r="AC17" s="128">
        <v>8.2733377908402197</v>
      </c>
      <c r="AD17" s="128">
        <v>4.508591148431826</v>
      </c>
      <c r="AE17" s="128" t="s">
        <v>87</v>
      </c>
      <c r="AF17" s="128">
        <v>4.8514317370019402</v>
      </c>
      <c r="AG17" s="128">
        <v>6.8544175783927859</v>
      </c>
      <c r="AH17" s="128" t="s">
        <v>87</v>
      </c>
      <c r="AI17" s="128" t="s">
        <v>87</v>
      </c>
      <c r="AJ17" s="128">
        <v>5.2029416967208419</v>
      </c>
      <c r="AK17" s="128">
        <v>5.8751500312121827</v>
      </c>
      <c r="AL17" s="128">
        <v>6.4739438797685604</v>
      </c>
      <c r="AM17" s="127" t="s">
        <v>87</v>
      </c>
      <c r="AN17" s="128" t="s">
        <v>87</v>
      </c>
      <c r="AO17" s="128">
        <v>8.2360000000000007</v>
      </c>
      <c r="AP17" s="128">
        <v>8.4030000000000005</v>
      </c>
      <c r="AQ17" s="128" t="s">
        <v>87</v>
      </c>
      <c r="AR17" s="128">
        <v>8.5630000000000006</v>
      </c>
      <c r="AS17" s="128">
        <v>8.6720000000000006</v>
      </c>
      <c r="AT17" s="128">
        <v>5.7220000000000004</v>
      </c>
      <c r="AU17" s="128" t="s">
        <v>87</v>
      </c>
      <c r="AV17" s="128">
        <v>5.7329999999999997</v>
      </c>
      <c r="AW17" s="128">
        <v>6.9450000000000003</v>
      </c>
      <c r="AX17" s="128" t="s">
        <v>87</v>
      </c>
      <c r="AY17" s="128" t="s">
        <v>87</v>
      </c>
      <c r="AZ17" s="128">
        <v>6.0519999999999996</v>
      </c>
      <c r="BA17" s="128">
        <v>6.5430000000000001</v>
      </c>
      <c r="BB17" s="128">
        <v>6.9960000000000004</v>
      </c>
      <c r="BC17" s="127" t="s">
        <v>87</v>
      </c>
      <c r="BD17" s="128" t="s">
        <v>87</v>
      </c>
      <c r="BE17" s="128">
        <v>75.107865914371061</v>
      </c>
      <c r="BF17" s="128">
        <v>87.941132302147466</v>
      </c>
      <c r="BG17" s="128" t="s">
        <v>87</v>
      </c>
      <c r="BH17" s="128">
        <v>73.004329494326399</v>
      </c>
      <c r="BI17" s="128">
        <v>39.933538152862248</v>
      </c>
      <c r="BJ17" s="128">
        <v>6.1177418682524918</v>
      </c>
      <c r="BK17" s="128" t="s">
        <v>87</v>
      </c>
      <c r="BL17" s="128">
        <v>13.135050202257709</v>
      </c>
      <c r="BM17" s="128">
        <v>81.174117983145251</v>
      </c>
      <c r="BN17" s="128" t="s">
        <v>87</v>
      </c>
      <c r="BO17" s="128" t="s">
        <v>87</v>
      </c>
      <c r="BP17" s="128">
        <v>14.156037248611003</v>
      </c>
      <c r="BQ17" s="128">
        <v>21.485725910354645</v>
      </c>
      <c r="BR17" s="128">
        <v>30.056878777106288</v>
      </c>
    </row>
    <row r="18" spans="1:70" x14ac:dyDescent="0.2">
      <c r="A18" t="s">
        <v>181</v>
      </c>
      <c r="B18" t="s">
        <v>179</v>
      </c>
      <c r="C18" t="s">
        <v>87</v>
      </c>
      <c r="D18" t="s">
        <v>792</v>
      </c>
      <c r="E18" t="s">
        <v>87</v>
      </c>
      <c r="F18" t="s">
        <v>87</v>
      </c>
      <c r="G18" t="s">
        <v>857</v>
      </c>
      <c r="H18" s="127">
        <v>6.4299874620968342</v>
      </c>
      <c r="I18" s="128" t="s">
        <v>87</v>
      </c>
      <c r="J18" s="128">
        <v>7.7706879718792035</v>
      </c>
      <c r="K18" s="128" t="s">
        <v>87</v>
      </c>
      <c r="L18" s="128" t="s">
        <v>87</v>
      </c>
      <c r="M18" s="127">
        <v>6.8220000000000001</v>
      </c>
      <c r="N18" s="128" t="s">
        <v>87</v>
      </c>
      <c r="O18" s="128">
        <v>7.782</v>
      </c>
      <c r="P18" s="128" t="s">
        <v>87</v>
      </c>
      <c r="Q18" s="128" t="s">
        <v>87</v>
      </c>
      <c r="R18" s="127">
        <v>40.549682875264281</v>
      </c>
      <c r="S18" s="128" t="s">
        <v>87</v>
      </c>
      <c r="T18" s="128">
        <v>97.428938723039565</v>
      </c>
      <c r="U18" s="128" t="s">
        <v>87</v>
      </c>
      <c r="V18" s="128" t="s">
        <v>87</v>
      </c>
      <c r="W18" s="127">
        <v>6.4299874620968342</v>
      </c>
      <c r="X18" s="128" t="s">
        <v>87</v>
      </c>
      <c r="Y18" s="128" t="s">
        <v>87</v>
      </c>
      <c r="Z18" s="128" t="s">
        <v>87</v>
      </c>
      <c r="AA18" s="128" t="s">
        <v>87</v>
      </c>
      <c r="AB18" s="128" t="s">
        <v>87</v>
      </c>
      <c r="AC18" s="128" t="s">
        <v>87</v>
      </c>
      <c r="AD18" s="128">
        <v>7.7052315150914419</v>
      </c>
      <c r="AE18" s="128">
        <v>7.6182536618919787</v>
      </c>
      <c r="AF18" s="128">
        <v>6.663536247863675</v>
      </c>
      <c r="AG18" s="128">
        <v>7.7706879718792035</v>
      </c>
      <c r="AH18" s="128" t="s">
        <v>87</v>
      </c>
      <c r="AI18" s="128" t="s">
        <v>87</v>
      </c>
      <c r="AJ18" s="128" t="s">
        <v>87</v>
      </c>
      <c r="AK18" s="128" t="s">
        <v>87</v>
      </c>
      <c r="AL18" s="128" t="s">
        <v>87</v>
      </c>
      <c r="AM18" s="127">
        <v>6.8220000000000001</v>
      </c>
      <c r="AN18" s="128" t="s">
        <v>87</v>
      </c>
      <c r="AO18" s="128" t="s">
        <v>87</v>
      </c>
      <c r="AP18" s="128" t="s">
        <v>87</v>
      </c>
      <c r="AQ18" s="128" t="s">
        <v>87</v>
      </c>
      <c r="AR18" s="128" t="s">
        <v>87</v>
      </c>
      <c r="AS18" s="128" t="s">
        <v>87</v>
      </c>
      <c r="AT18" s="128">
        <v>7.7409999999999997</v>
      </c>
      <c r="AU18" s="128">
        <v>7.6760000000000002</v>
      </c>
      <c r="AV18" s="128">
        <v>6.7130000000000001</v>
      </c>
      <c r="AW18" s="128">
        <v>7.782</v>
      </c>
      <c r="AX18" s="128" t="s">
        <v>87</v>
      </c>
      <c r="AY18" s="128" t="s">
        <v>87</v>
      </c>
      <c r="AZ18" s="128" t="s">
        <v>87</v>
      </c>
      <c r="BA18" s="128" t="s">
        <v>87</v>
      </c>
      <c r="BB18" s="128" t="s">
        <v>87</v>
      </c>
      <c r="BC18" s="127">
        <v>40.549682875264281</v>
      </c>
      <c r="BD18" s="128" t="s">
        <v>87</v>
      </c>
      <c r="BE18" s="128" t="s">
        <v>87</v>
      </c>
      <c r="BF18" s="128" t="s">
        <v>87</v>
      </c>
      <c r="BG18" s="128" t="s">
        <v>87</v>
      </c>
      <c r="BH18" s="128" t="s">
        <v>87</v>
      </c>
      <c r="BI18" s="128" t="s">
        <v>87</v>
      </c>
      <c r="BJ18" s="128">
        <v>92.094037876366869</v>
      </c>
      <c r="BK18" s="128">
        <v>87.549498335884167</v>
      </c>
      <c r="BL18" s="128">
        <v>89.235209556816031</v>
      </c>
      <c r="BM18" s="128">
        <v>97.428938723039565</v>
      </c>
      <c r="BN18" s="128" t="s">
        <v>87</v>
      </c>
      <c r="BO18" s="128" t="s">
        <v>87</v>
      </c>
      <c r="BP18" s="128" t="s">
        <v>87</v>
      </c>
      <c r="BQ18" s="128" t="s">
        <v>87</v>
      </c>
      <c r="BR18" s="128" t="s">
        <v>87</v>
      </c>
    </row>
    <row r="19" spans="1:70" x14ac:dyDescent="0.2">
      <c r="A19" t="s">
        <v>192</v>
      </c>
      <c r="B19" t="s">
        <v>190</v>
      </c>
      <c r="C19" t="s">
        <v>87</v>
      </c>
      <c r="D19" t="s">
        <v>792</v>
      </c>
      <c r="E19" t="s">
        <v>87</v>
      </c>
      <c r="F19" t="s">
        <v>87</v>
      </c>
      <c r="G19" t="s">
        <v>857</v>
      </c>
      <c r="H19" s="127" t="s">
        <v>87</v>
      </c>
      <c r="I19" s="128">
        <v>9.4601285820547858</v>
      </c>
      <c r="J19" s="128">
        <v>6.2299267460247085</v>
      </c>
      <c r="K19" s="128">
        <v>4.1260295192529979</v>
      </c>
      <c r="L19" s="128">
        <v>5.794563111836176</v>
      </c>
      <c r="M19" s="127">
        <v>5.8620000000000001</v>
      </c>
      <c r="N19" s="128">
        <v>10.029999999999999</v>
      </c>
      <c r="O19" s="128">
        <v>6.32</v>
      </c>
      <c r="P19" s="128">
        <v>6.5309999999999997</v>
      </c>
      <c r="Q19" s="128">
        <v>6.3470000000000004</v>
      </c>
      <c r="R19" s="127" t="s">
        <v>87</v>
      </c>
      <c r="S19" s="128">
        <v>93.16296050448058</v>
      </c>
      <c r="T19" s="128">
        <v>81.269342474884525</v>
      </c>
      <c r="U19" s="128">
        <v>0.39357682619647349</v>
      </c>
      <c r="V19" s="128">
        <v>28.0261286882332</v>
      </c>
      <c r="W19" s="127" t="s">
        <v>87</v>
      </c>
      <c r="X19" s="128" t="s">
        <v>87</v>
      </c>
      <c r="Y19" s="128">
        <v>8.4862432809610819</v>
      </c>
      <c r="Z19" s="128">
        <v>8.4192796931636646</v>
      </c>
      <c r="AA19" s="128" t="s">
        <v>87</v>
      </c>
      <c r="AB19" s="128">
        <v>8.6517645715937483</v>
      </c>
      <c r="AC19" s="128">
        <v>9.4601285820547858</v>
      </c>
      <c r="AD19" s="128">
        <v>4.4234113670064987</v>
      </c>
      <c r="AE19" s="128">
        <v>3.5591844117639666</v>
      </c>
      <c r="AF19" s="128">
        <v>4.2851958440165188</v>
      </c>
      <c r="AG19" s="128">
        <v>6.2299267460247085</v>
      </c>
      <c r="AH19" s="128" t="s">
        <v>87</v>
      </c>
      <c r="AI19" s="128">
        <v>4.1260295192529979</v>
      </c>
      <c r="AJ19" s="128">
        <v>5.3919596315046636</v>
      </c>
      <c r="AK19" s="128">
        <v>5.5551930626641441</v>
      </c>
      <c r="AL19" s="128">
        <v>5.794563111836176</v>
      </c>
      <c r="AM19" s="127">
        <v>5.8620000000000001</v>
      </c>
      <c r="AN19" s="128" t="s">
        <v>87</v>
      </c>
      <c r="AO19" s="128">
        <v>8.5169999999999995</v>
      </c>
      <c r="AP19" s="128">
        <v>8.5730000000000004</v>
      </c>
      <c r="AQ19" s="128" t="s">
        <v>87</v>
      </c>
      <c r="AR19" s="128">
        <v>8.859</v>
      </c>
      <c r="AS19" s="128">
        <v>10.029999999999999</v>
      </c>
      <c r="AT19" s="128">
        <v>5.8460000000000001</v>
      </c>
      <c r="AU19" s="128">
        <v>5.9889999999999999</v>
      </c>
      <c r="AV19" s="128">
        <v>5.649</v>
      </c>
      <c r="AW19" s="128">
        <v>6.32</v>
      </c>
      <c r="AX19" s="128" t="s">
        <v>87</v>
      </c>
      <c r="AY19" s="128">
        <v>6.5309999999999997</v>
      </c>
      <c r="AZ19" s="128">
        <v>6.008</v>
      </c>
      <c r="BA19" s="128">
        <v>6.226</v>
      </c>
      <c r="BB19" s="128">
        <v>6.3470000000000004</v>
      </c>
      <c r="BC19" s="127">
        <v>0</v>
      </c>
      <c r="BD19" s="128" t="s">
        <v>87</v>
      </c>
      <c r="BE19" s="128">
        <v>93.16296050448058</v>
      </c>
      <c r="BF19" s="128">
        <v>70.190719327226319</v>
      </c>
      <c r="BG19" s="128" t="s">
        <v>87</v>
      </c>
      <c r="BH19" s="128">
        <v>62.053255609949353</v>
      </c>
      <c r="BI19" s="128">
        <v>26.923318076368417</v>
      </c>
      <c r="BJ19" s="128">
        <v>3.7792999958316544</v>
      </c>
      <c r="BK19" s="128">
        <v>0.37169302528970177</v>
      </c>
      <c r="BL19" s="128">
        <v>4.3270891605469313</v>
      </c>
      <c r="BM19" s="128">
        <v>81.269342474884525</v>
      </c>
      <c r="BN19" s="128" t="s">
        <v>87</v>
      </c>
      <c r="BO19" s="128">
        <v>0.39357682619647349</v>
      </c>
      <c r="BP19" s="128">
        <v>24.208040179555947</v>
      </c>
      <c r="BQ19" s="128">
        <v>21.339933545805927</v>
      </c>
      <c r="BR19" s="128">
        <v>28.0261286882332</v>
      </c>
    </row>
    <row r="20" spans="1:70" x14ac:dyDescent="0.2">
      <c r="A20" t="s">
        <v>196</v>
      </c>
      <c r="B20" t="s">
        <v>194</v>
      </c>
      <c r="C20" t="s">
        <v>87</v>
      </c>
      <c r="D20" t="s">
        <v>792</v>
      </c>
      <c r="E20" t="s">
        <v>87</v>
      </c>
      <c r="F20" t="s">
        <v>87</v>
      </c>
      <c r="G20" t="s">
        <v>857</v>
      </c>
      <c r="H20" s="127" t="s">
        <v>87</v>
      </c>
      <c r="I20" s="128">
        <v>8.5759779854192928</v>
      </c>
      <c r="J20" s="128">
        <v>5.9147092780891697</v>
      </c>
      <c r="K20" s="128" t="s">
        <v>87</v>
      </c>
      <c r="L20" s="128">
        <v>5.9821512288530334</v>
      </c>
      <c r="M20" s="127" t="s">
        <v>87</v>
      </c>
      <c r="N20" s="128">
        <v>8.9540000000000006</v>
      </c>
      <c r="O20" s="128">
        <v>6.5430000000000001</v>
      </c>
      <c r="P20" s="128" t="s">
        <v>87</v>
      </c>
      <c r="Q20" s="128">
        <v>6.9409999999999998</v>
      </c>
      <c r="R20" s="127" t="s">
        <v>87</v>
      </c>
      <c r="S20" s="128">
        <v>68.960579514824801</v>
      </c>
      <c r="T20" s="128">
        <v>23.5347331333619</v>
      </c>
      <c r="U20" s="128" t="s">
        <v>87</v>
      </c>
      <c r="V20" s="128">
        <v>14.392996800568786</v>
      </c>
      <c r="W20" s="127" t="s">
        <v>87</v>
      </c>
      <c r="X20" s="128" t="s">
        <v>87</v>
      </c>
      <c r="Y20" s="128">
        <v>7.4942596250986373</v>
      </c>
      <c r="Z20" s="128">
        <v>7.2624226136197167</v>
      </c>
      <c r="AA20" s="128" t="s">
        <v>87</v>
      </c>
      <c r="AB20" s="128">
        <v>7.9742704471943702</v>
      </c>
      <c r="AC20" s="128">
        <v>8.5759779854192928</v>
      </c>
      <c r="AD20" s="128" t="s">
        <v>87</v>
      </c>
      <c r="AE20" s="128" t="s">
        <v>87</v>
      </c>
      <c r="AF20" s="128" t="s">
        <v>87</v>
      </c>
      <c r="AG20" s="128">
        <v>5.9147092780891697</v>
      </c>
      <c r="AH20" s="128" t="s">
        <v>87</v>
      </c>
      <c r="AI20" s="128" t="s">
        <v>87</v>
      </c>
      <c r="AJ20" s="128">
        <v>5.2179716152757329</v>
      </c>
      <c r="AK20" s="128">
        <v>5.550809331489849</v>
      </c>
      <c r="AL20" s="128">
        <v>5.9821512288530334</v>
      </c>
      <c r="AM20" s="127" t="s">
        <v>87</v>
      </c>
      <c r="AN20" s="128" t="s">
        <v>87</v>
      </c>
      <c r="AO20" s="128">
        <v>7.6710000000000003</v>
      </c>
      <c r="AP20" s="128">
        <v>7.609</v>
      </c>
      <c r="AQ20" s="128" t="s">
        <v>87</v>
      </c>
      <c r="AR20" s="128">
        <v>8.2829999999999995</v>
      </c>
      <c r="AS20" s="128">
        <v>8.9540000000000006</v>
      </c>
      <c r="AT20" s="128" t="s">
        <v>87</v>
      </c>
      <c r="AU20" s="128" t="s">
        <v>87</v>
      </c>
      <c r="AV20" s="128" t="s">
        <v>87</v>
      </c>
      <c r="AW20" s="128">
        <v>6.5430000000000001</v>
      </c>
      <c r="AX20" s="128" t="s">
        <v>87</v>
      </c>
      <c r="AY20" s="128" t="s">
        <v>87</v>
      </c>
      <c r="AZ20" s="128">
        <v>6.6630000000000003</v>
      </c>
      <c r="BA20" s="128">
        <v>6.9409999999999998</v>
      </c>
      <c r="BB20" s="128">
        <v>6.8239999999999998</v>
      </c>
      <c r="BC20" s="127" t="s">
        <v>87</v>
      </c>
      <c r="BD20" s="128" t="s">
        <v>87</v>
      </c>
      <c r="BE20" s="128">
        <v>66.56709813032414</v>
      </c>
      <c r="BF20" s="128">
        <v>45.021775041297495</v>
      </c>
      <c r="BG20" s="128" t="s">
        <v>87</v>
      </c>
      <c r="BH20" s="128">
        <v>49.121367327881373</v>
      </c>
      <c r="BI20" s="128">
        <v>41.87723368236253</v>
      </c>
      <c r="BJ20" s="128" t="s">
        <v>87</v>
      </c>
      <c r="BK20" s="128" t="s">
        <v>87</v>
      </c>
      <c r="BL20" s="128" t="s">
        <v>87</v>
      </c>
      <c r="BM20" s="128">
        <v>23.5347331333619</v>
      </c>
      <c r="BN20" s="128" t="s">
        <v>87</v>
      </c>
      <c r="BO20" s="128" t="s">
        <v>87</v>
      </c>
      <c r="BP20" s="128">
        <v>3.588984769045807</v>
      </c>
      <c r="BQ20" s="128">
        <v>4.0720146470468563</v>
      </c>
      <c r="BR20" s="128">
        <v>14.392996800568786</v>
      </c>
    </row>
    <row r="21" spans="1:70" x14ac:dyDescent="0.2">
      <c r="A21" t="s">
        <v>200</v>
      </c>
      <c r="B21" t="s">
        <v>198</v>
      </c>
      <c r="C21" t="s">
        <v>87</v>
      </c>
      <c r="D21" t="s">
        <v>792</v>
      </c>
      <c r="E21" t="s">
        <v>87</v>
      </c>
      <c r="F21" t="s">
        <v>87</v>
      </c>
      <c r="G21" t="s">
        <v>857</v>
      </c>
      <c r="H21" s="127" t="s">
        <v>87</v>
      </c>
      <c r="I21" s="128">
        <v>9.8714812667687237</v>
      </c>
      <c r="J21" s="128">
        <v>5.1907868739772436</v>
      </c>
      <c r="K21" s="128" t="s">
        <v>87</v>
      </c>
      <c r="L21" s="128">
        <v>6.107784310666343</v>
      </c>
      <c r="M21" s="127" t="s">
        <v>87</v>
      </c>
      <c r="N21" s="128">
        <v>10.33</v>
      </c>
      <c r="O21" s="128">
        <v>6.1580000000000004</v>
      </c>
      <c r="P21" s="128" t="s">
        <v>87</v>
      </c>
      <c r="Q21" s="128">
        <v>7.1269999999999998</v>
      </c>
      <c r="R21" s="127" t="s">
        <v>87</v>
      </c>
      <c r="S21" s="128">
        <v>81.77895784931961</v>
      </c>
      <c r="T21" s="128">
        <v>10.784173689472931</v>
      </c>
      <c r="U21" s="128" t="s">
        <v>87</v>
      </c>
      <c r="V21" s="128">
        <v>9.5671880554568069</v>
      </c>
      <c r="W21" s="127" t="s">
        <v>87</v>
      </c>
      <c r="X21" s="128" t="s">
        <v>87</v>
      </c>
      <c r="Y21" s="128">
        <v>8.5096415718190315</v>
      </c>
      <c r="Z21" s="128">
        <v>8.5003342861621665</v>
      </c>
      <c r="AA21" s="128" t="s">
        <v>87</v>
      </c>
      <c r="AB21" s="128">
        <v>9.2647023880533688</v>
      </c>
      <c r="AC21" s="128">
        <v>9.8714812667687237</v>
      </c>
      <c r="AD21" s="128" t="s">
        <v>87</v>
      </c>
      <c r="AE21" s="128" t="s">
        <v>87</v>
      </c>
      <c r="AF21" s="128" t="s">
        <v>87</v>
      </c>
      <c r="AG21" s="128">
        <v>5.1907868739772436</v>
      </c>
      <c r="AH21" s="128" t="s">
        <v>87</v>
      </c>
      <c r="AI21" s="128" t="s">
        <v>87</v>
      </c>
      <c r="AJ21" s="128">
        <v>4.6088406156773472</v>
      </c>
      <c r="AK21" s="128">
        <v>4.7019641644405539</v>
      </c>
      <c r="AL21" s="128">
        <v>6.107784310666343</v>
      </c>
      <c r="AM21" s="127" t="s">
        <v>87</v>
      </c>
      <c r="AN21" s="128" t="s">
        <v>87</v>
      </c>
      <c r="AO21" s="128">
        <v>8.5969999999999995</v>
      </c>
      <c r="AP21" s="128">
        <v>8.7629999999999999</v>
      </c>
      <c r="AQ21" s="128" t="s">
        <v>87</v>
      </c>
      <c r="AR21" s="128">
        <v>9.3979999999999997</v>
      </c>
      <c r="AS21" s="128">
        <v>10.33</v>
      </c>
      <c r="AT21" s="128" t="s">
        <v>87</v>
      </c>
      <c r="AU21" s="128" t="s">
        <v>87</v>
      </c>
      <c r="AV21" s="128" t="s">
        <v>87</v>
      </c>
      <c r="AW21" s="128">
        <v>6.1580000000000004</v>
      </c>
      <c r="AX21" s="128" t="s">
        <v>87</v>
      </c>
      <c r="AY21" s="128" t="s">
        <v>87</v>
      </c>
      <c r="AZ21" s="128">
        <v>5.9530000000000003</v>
      </c>
      <c r="BA21" s="128">
        <v>6.1109999999999998</v>
      </c>
      <c r="BB21" s="128">
        <v>7.1269999999999998</v>
      </c>
      <c r="BC21" s="127" t="s">
        <v>87</v>
      </c>
      <c r="BD21" s="128" t="s">
        <v>87</v>
      </c>
      <c r="BE21" s="128">
        <v>81.77895784931961</v>
      </c>
      <c r="BF21" s="128">
        <v>54.617810482054367</v>
      </c>
      <c r="BG21" s="128" t="s">
        <v>87</v>
      </c>
      <c r="BH21" s="128">
        <v>73.570276465095233</v>
      </c>
      <c r="BI21" s="128">
        <v>34.79214997805505</v>
      </c>
      <c r="BJ21" s="128" t="s">
        <v>87</v>
      </c>
      <c r="BK21" s="128" t="s">
        <v>87</v>
      </c>
      <c r="BL21" s="128" t="s">
        <v>87</v>
      </c>
      <c r="BM21" s="128">
        <v>10.784173689472931</v>
      </c>
      <c r="BN21" s="128" t="s">
        <v>87</v>
      </c>
      <c r="BO21" s="128" t="s">
        <v>87</v>
      </c>
      <c r="BP21" s="128">
        <v>4.527313988148169</v>
      </c>
      <c r="BQ21" s="128">
        <v>3.899098121651861</v>
      </c>
      <c r="BR21" s="128">
        <v>9.5671880554568069</v>
      </c>
    </row>
    <row r="22" spans="1:70" x14ac:dyDescent="0.2">
      <c r="A22" t="s">
        <v>202</v>
      </c>
      <c r="B22" t="s">
        <v>202</v>
      </c>
      <c r="C22" t="s">
        <v>87</v>
      </c>
      <c r="D22" t="s">
        <v>792</v>
      </c>
      <c r="E22" t="s">
        <v>87</v>
      </c>
      <c r="F22" t="s">
        <v>87</v>
      </c>
      <c r="G22" t="s">
        <v>857</v>
      </c>
      <c r="H22" s="127">
        <v>9.5983314203579155</v>
      </c>
      <c r="I22" s="128">
        <v>6.4996561633066676</v>
      </c>
      <c r="J22" s="128">
        <v>8.1960529496994123</v>
      </c>
      <c r="K22" s="128" t="s">
        <v>87</v>
      </c>
      <c r="L22" s="128">
        <v>5.8972041774498463</v>
      </c>
      <c r="M22" s="127">
        <v>9.7029999999999994</v>
      </c>
      <c r="N22" s="128">
        <v>6.915</v>
      </c>
      <c r="O22" s="128">
        <v>8.3800000000000008</v>
      </c>
      <c r="P22" s="128" t="s">
        <v>87</v>
      </c>
      <c r="Q22" s="128">
        <v>6.7770000000000001</v>
      </c>
      <c r="R22" s="127">
        <v>78.583509513742072</v>
      </c>
      <c r="S22" s="128">
        <v>38.428741613894289</v>
      </c>
      <c r="T22" s="128">
        <v>65.471599295338763</v>
      </c>
      <c r="U22" s="128" t="s">
        <v>87</v>
      </c>
      <c r="V22" s="128">
        <v>13.188766441521505</v>
      </c>
      <c r="W22" s="127">
        <v>9.5983314203579155</v>
      </c>
      <c r="X22" s="128" t="s">
        <v>87</v>
      </c>
      <c r="Y22" s="128" t="s">
        <v>87</v>
      </c>
      <c r="Z22" s="128" t="s">
        <v>87</v>
      </c>
      <c r="AA22" s="128" t="s">
        <v>87</v>
      </c>
      <c r="AB22" s="128">
        <v>5.6006260597183486</v>
      </c>
      <c r="AC22" s="128">
        <v>6.4996561633066676</v>
      </c>
      <c r="AD22" s="128">
        <v>3.9885675942769976</v>
      </c>
      <c r="AE22" s="128" t="s">
        <v>87</v>
      </c>
      <c r="AF22" s="128">
        <v>5.3615810733368177</v>
      </c>
      <c r="AG22" s="128">
        <v>8.1960529496994123</v>
      </c>
      <c r="AH22" s="128" t="s">
        <v>87</v>
      </c>
      <c r="AI22" s="128" t="s">
        <v>87</v>
      </c>
      <c r="AJ22" s="128">
        <v>5.7261046108424711</v>
      </c>
      <c r="AK22" s="128">
        <v>5.5493921945051419</v>
      </c>
      <c r="AL22" s="128">
        <v>5.8972041774498463</v>
      </c>
      <c r="AM22" s="127">
        <v>9.7029999999999994</v>
      </c>
      <c r="AN22" s="128" t="s">
        <v>87</v>
      </c>
      <c r="AO22" s="128" t="s">
        <v>87</v>
      </c>
      <c r="AP22" s="128" t="s">
        <v>87</v>
      </c>
      <c r="AQ22" s="128" t="s">
        <v>87</v>
      </c>
      <c r="AR22" s="128">
        <v>6.5730000000000004</v>
      </c>
      <c r="AS22" s="128">
        <v>6.915</v>
      </c>
      <c r="AT22" s="128">
        <v>6.1029999999999998</v>
      </c>
      <c r="AU22" s="128" t="s">
        <v>87</v>
      </c>
      <c r="AV22" s="128">
        <v>6.0940000000000003</v>
      </c>
      <c r="AW22" s="128">
        <v>8.3800000000000008</v>
      </c>
      <c r="AX22" s="128" t="s">
        <v>87</v>
      </c>
      <c r="AY22" s="128" t="s">
        <v>87</v>
      </c>
      <c r="AZ22" s="128">
        <v>6.6289999999999996</v>
      </c>
      <c r="BA22" s="128">
        <v>6.5529999999999999</v>
      </c>
      <c r="BB22" s="128">
        <v>6.7770000000000001</v>
      </c>
      <c r="BC22" s="127">
        <v>78.583509513742072</v>
      </c>
      <c r="BD22" s="128" t="s">
        <v>87</v>
      </c>
      <c r="BE22" s="128" t="s">
        <v>87</v>
      </c>
      <c r="BF22" s="128" t="s">
        <v>87</v>
      </c>
      <c r="BG22" s="128" t="s">
        <v>87</v>
      </c>
      <c r="BH22" s="128">
        <v>10.656781459577239</v>
      </c>
      <c r="BI22" s="128">
        <v>38.428741613894289</v>
      </c>
      <c r="BJ22" s="128">
        <v>0.76836503591724425</v>
      </c>
      <c r="BK22" s="128" t="s">
        <v>87</v>
      </c>
      <c r="BL22" s="128">
        <v>18.517445423849697</v>
      </c>
      <c r="BM22" s="128">
        <v>65.471599295338763</v>
      </c>
      <c r="BN22" s="128" t="s">
        <v>87</v>
      </c>
      <c r="BO22" s="128" t="s">
        <v>87</v>
      </c>
      <c r="BP22" s="128">
        <v>12.505602230932849</v>
      </c>
      <c r="BQ22" s="128">
        <v>9.9172713094188634</v>
      </c>
      <c r="BR22" s="128">
        <v>13.188766441521505</v>
      </c>
    </row>
    <row r="23" spans="1:70" x14ac:dyDescent="0.2">
      <c r="A23" t="s">
        <v>205</v>
      </c>
      <c r="B23" t="s">
        <v>205</v>
      </c>
      <c r="C23" t="s">
        <v>87</v>
      </c>
      <c r="D23" t="s">
        <v>792</v>
      </c>
      <c r="E23" t="s">
        <v>87</v>
      </c>
      <c r="F23" t="s">
        <v>87</v>
      </c>
      <c r="G23" t="s">
        <v>857</v>
      </c>
      <c r="H23" s="127">
        <v>8.1610015539896548</v>
      </c>
      <c r="I23" s="128" t="s">
        <v>87</v>
      </c>
      <c r="J23" s="128">
        <v>6.3050125501671586</v>
      </c>
      <c r="K23" s="128" t="s">
        <v>87</v>
      </c>
      <c r="L23" s="128">
        <v>4.8609423095051749</v>
      </c>
      <c r="M23" s="127">
        <v>8.2750000000000004</v>
      </c>
      <c r="N23" s="128" t="s">
        <v>87</v>
      </c>
      <c r="O23" s="128">
        <v>6.4509999999999996</v>
      </c>
      <c r="P23" s="128" t="s">
        <v>87</v>
      </c>
      <c r="Q23" s="128">
        <v>5.3079999999999998</v>
      </c>
      <c r="R23" s="127">
        <v>76.913319238900627</v>
      </c>
      <c r="S23" s="128" t="s">
        <v>87</v>
      </c>
      <c r="T23" s="128">
        <v>71.451697376565249</v>
      </c>
      <c r="U23" s="128" t="s">
        <v>87</v>
      </c>
      <c r="V23" s="128">
        <v>35.722538215428365</v>
      </c>
      <c r="W23" s="127">
        <v>8.1610015539896548</v>
      </c>
      <c r="X23" s="128" t="s">
        <v>87</v>
      </c>
      <c r="Y23" s="128" t="s">
        <v>87</v>
      </c>
      <c r="Z23" s="128" t="s">
        <v>87</v>
      </c>
      <c r="AA23" s="128" t="s">
        <v>87</v>
      </c>
      <c r="AB23" s="128" t="s">
        <v>87</v>
      </c>
      <c r="AC23" s="128" t="s">
        <v>87</v>
      </c>
      <c r="AD23" s="128" t="s">
        <v>87</v>
      </c>
      <c r="AE23" s="128" t="s">
        <v>87</v>
      </c>
      <c r="AF23" s="128" t="s">
        <v>87</v>
      </c>
      <c r="AG23" s="128">
        <v>6.3050125501671586</v>
      </c>
      <c r="AH23" s="128" t="s">
        <v>87</v>
      </c>
      <c r="AI23" s="128" t="s">
        <v>87</v>
      </c>
      <c r="AJ23" s="128">
        <v>4.2834051879302075</v>
      </c>
      <c r="AK23" s="128">
        <v>3.5189373020968389</v>
      </c>
      <c r="AL23" s="128">
        <v>4.8609423095051749</v>
      </c>
      <c r="AM23" s="127">
        <v>8.2750000000000004</v>
      </c>
      <c r="AN23" s="128" t="s">
        <v>87</v>
      </c>
      <c r="AO23" s="128" t="s">
        <v>87</v>
      </c>
      <c r="AP23" s="128" t="s">
        <v>87</v>
      </c>
      <c r="AQ23" s="128" t="s">
        <v>87</v>
      </c>
      <c r="AR23" s="128" t="s">
        <v>87</v>
      </c>
      <c r="AS23" s="128" t="s">
        <v>87</v>
      </c>
      <c r="AT23" s="128" t="s">
        <v>87</v>
      </c>
      <c r="AU23" s="128" t="s">
        <v>87</v>
      </c>
      <c r="AV23" s="128" t="s">
        <v>87</v>
      </c>
      <c r="AW23" s="128">
        <v>6.4509999999999996</v>
      </c>
      <c r="AX23" s="128" t="s">
        <v>87</v>
      </c>
      <c r="AY23" s="128" t="s">
        <v>87</v>
      </c>
      <c r="AZ23" s="128">
        <v>4.8860000000000001</v>
      </c>
      <c r="BA23" s="128">
        <v>4.42</v>
      </c>
      <c r="BB23" s="128">
        <v>5.3079999999999998</v>
      </c>
      <c r="BC23" s="127">
        <v>76.913319238900627</v>
      </c>
      <c r="BD23" s="128" t="s">
        <v>87</v>
      </c>
      <c r="BE23" s="128" t="s">
        <v>87</v>
      </c>
      <c r="BF23" s="128" t="s">
        <v>87</v>
      </c>
      <c r="BG23" s="128" t="s">
        <v>87</v>
      </c>
      <c r="BH23" s="128" t="s">
        <v>87</v>
      </c>
      <c r="BI23" s="128" t="s">
        <v>87</v>
      </c>
      <c r="BJ23" s="128" t="s">
        <v>87</v>
      </c>
      <c r="BK23" s="128" t="s">
        <v>87</v>
      </c>
      <c r="BL23" s="128" t="s">
        <v>87</v>
      </c>
      <c r="BM23" s="128">
        <v>71.451697376565249</v>
      </c>
      <c r="BN23" s="128" t="s">
        <v>87</v>
      </c>
      <c r="BO23" s="128" t="s">
        <v>87</v>
      </c>
      <c r="BP23" s="128">
        <v>24.969232192019579</v>
      </c>
      <c r="BQ23" s="128">
        <v>12.558486471824775</v>
      </c>
      <c r="BR23" s="128">
        <v>35.722538215428365</v>
      </c>
    </row>
    <row r="24" spans="1:70" x14ac:dyDescent="0.2">
      <c r="A24" t="s">
        <v>210</v>
      </c>
      <c r="B24" t="s">
        <v>210</v>
      </c>
      <c r="C24" t="s">
        <v>87</v>
      </c>
      <c r="D24" t="s">
        <v>783</v>
      </c>
      <c r="E24" t="s">
        <v>87</v>
      </c>
      <c r="F24" t="s">
        <v>87</v>
      </c>
      <c r="G24" t="s">
        <v>857</v>
      </c>
      <c r="H24" s="127" t="s">
        <v>87</v>
      </c>
      <c r="I24" s="128">
        <v>7.2945141452446274</v>
      </c>
      <c r="J24" s="128">
        <v>9.0488110386342928</v>
      </c>
      <c r="K24" s="128">
        <v>7.2081147152484171</v>
      </c>
      <c r="L24" s="128">
        <v>7.7549120092458699</v>
      </c>
      <c r="M24" s="127" t="s">
        <v>87</v>
      </c>
      <c r="N24" s="128">
        <v>8.4209999999999994</v>
      </c>
      <c r="O24" s="128">
        <v>9.3510000000000009</v>
      </c>
      <c r="P24" s="128">
        <v>8.1029999999999998</v>
      </c>
      <c r="Q24" s="128">
        <v>8.84</v>
      </c>
      <c r="R24" s="127" t="s">
        <v>87</v>
      </c>
      <c r="S24" s="128">
        <v>7.4733297490025192</v>
      </c>
      <c r="T24" s="128">
        <v>51.619172557879658</v>
      </c>
      <c r="U24" s="128">
        <v>12.738395106153288</v>
      </c>
      <c r="V24" s="128">
        <v>8.2207607536437965</v>
      </c>
      <c r="W24" s="127" t="s">
        <v>87</v>
      </c>
      <c r="X24" s="128" t="s">
        <v>87</v>
      </c>
      <c r="Y24" s="128">
        <v>6.5546694230856595</v>
      </c>
      <c r="Z24" s="128">
        <v>6.7111040747060482</v>
      </c>
      <c r="AA24" s="128" t="s">
        <v>87</v>
      </c>
      <c r="AB24" s="128">
        <v>7.2945141452446274</v>
      </c>
      <c r="AC24" s="128">
        <v>5.9337283461278023</v>
      </c>
      <c r="AD24" s="128">
        <v>8.836087441519421</v>
      </c>
      <c r="AE24" s="128">
        <v>9.0488110386342928</v>
      </c>
      <c r="AF24" s="128">
        <v>8.2161502861789995</v>
      </c>
      <c r="AG24" s="128">
        <v>8.2173751474480135</v>
      </c>
      <c r="AH24" s="128" t="s">
        <v>87</v>
      </c>
      <c r="AI24" s="128">
        <v>7.2081147152484171</v>
      </c>
      <c r="AJ24" s="128">
        <v>7.4413429626978864</v>
      </c>
      <c r="AK24" s="128">
        <v>7.421174023787799</v>
      </c>
      <c r="AL24" s="128">
        <v>7.7549120092458699</v>
      </c>
      <c r="AM24" s="127" t="s">
        <v>87</v>
      </c>
      <c r="AN24" s="128" t="s">
        <v>87</v>
      </c>
      <c r="AO24" s="128">
        <v>8.2680000000000007</v>
      </c>
      <c r="AP24" s="128">
        <v>8.1639999999999997</v>
      </c>
      <c r="AQ24" s="128" t="s">
        <v>87</v>
      </c>
      <c r="AR24" s="128">
        <v>8.4209999999999994</v>
      </c>
      <c r="AS24" s="128">
        <v>7.86</v>
      </c>
      <c r="AT24" s="128">
        <v>9.3510000000000009</v>
      </c>
      <c r="AU24" s="128">
        <v>9.3360000000000003</v>
      </c>
      <c r="AV24" s="128">
        <v>8.8480000000000008</v>
      </c>
      <c r="AW24" s="128">
        <v>8.9190000000000005</v>
      </c>
      <c r="AX24" s="128" t="s">
        <v>87</v>
      </c>
      <c r="AY24" s="128">
        <v>8.1029999999999998</v>
      </c>
      <c r="AZ24" s="128">
        <v>8.7789999999999999</v>
      </c>
      <c r="BA24" s="128">
        <v>8.64</v>
      </c>
      <c r="BB24" s="128">
        <v>8.84</v>
      </c>
      <c r="BC24" s="127" t="s">
        <v>87</v>
      </c>
      <c r="BD24" s="128" t="s">
        <v>87</v>
      </c>
      <c r="BE24" s="128">
        <v>1.9349485562562232</v>
      </c>
      <c r="BF24" s="128">
        <v>3.5245532362216552</v>
      </c>
      <c r="BG24" s="128" t="s">
        <v>87</v>
      </c>
      <c r="BH24" s="128">
        <v>7.4733297490025192</v>
      </c>
      <c r="BI24" s="128">
        <v>1.185027274437269</v>
      </c>
      <c r="BJ24" s="128">
        <v>30.555362576593353</v>
      </c>
      <c r="BK24" s="128">
        <v>51.619172557879658</v>
      </c>
      <c r="BL24" s="128">
        <v>23.342656875090544</v>
      </c>
      <c r="BM24" s="128">
        <v>19.878112650573726</v>
      </c>
      <c r="BN24" s="128" t="s">
        <v>87</v>
      </c>
      <c r="BO24" s="128">
        <v>12.738395106153288</v>
      </c>
      <c r="BP24" s="128">
        <v>4.5956078509486433</v>
      </c>
      <c r="BQ24" s="128">
        <v>6.0419068285074937</v>
      </c>
      <c r="BR24" s="128">
        <v>8.2207607536437965</v>
      </c>
    </row>
    <row r="25" spans="1:70" x14ac:dyDescent="0.2">
      <c r="A25" t="s">
        <v>217</v>
      </c>
      <c r="B25" t="s">
        <v>216</v>
      </c>
      <c r="C25" t="s">
        <v>87</v>
      </c>
      <c r="D25" t="s">
        <v>780</v>
      </c>
      <c r="E25" t="s">
        <v>87</v>
      </c>
      <c r="F25" t="s">
        <v>87</v>
      </c>
      <c r="G25" t="s">
        <v>857</v>
      </c>
      <c r="H25" s="127" t="s">
        <v>87</v>
      </c>
      <c r="I25" s="128">
        <v>9.2778596006029161</v>
      </c>
      <c r="J25" s="128">
        <v>5.6139311814037374</v>
      </c>
      <c r="K25" s="128" t="s">
        <v>87</v>
      </c>
      <c r="L25" s="128">
        <v>7.7606512739522131</v>
      </c>
      <c r="M25" s="127" t="s">
        <v>87</v>
      </c>
      <c r="N25" s="128">
        <v>9.6129999999999995</v>
      </c>
      <c r="O25" s="128">
        <v>7.2830000000000004</v>
      </c>
      <c r="P25" s="128" t="s">
        <v>87</v>
      </c>
      <c r="Q25" s="128">
        <v>8.9640000000000004</v>
      </c>
      <c r="R25" s="127" t="s">
        <v>87</v>
      </c>
      <c r="S25" s="128">
        <v>57.473171811041048</v>
      </c>
      <c r="T25" s="128">
        <v>2.1425510641336949</v>
      </c>
      <c r="U25" s="128" t="s">
        <v>87</v>
      </c>
      <c r="V25" s="128">
        <v>14.589987835155688</v>
      </c>
      <c r="W25" s="127" t="s">
        <v>87</v>
      </c>
      <c r="X25" s="128" t="s">
        <v>87</v>
      </c>
      <c r="Y25" s="128">
        <v>9.273465165500177</v>
      </c>
      <c r="Z25" s="128">
        <v>9.2778596006029161</v>
      </c>
      <c r="AA25" s="128" t="s">
        <v>87</v>
      </c>
      <c r="AB25" s="128">
        <v>9.0429773621282497</v>
      </c>
      <c r="AC25" s="128">
        <v>8.2943312213631248</v>
      </c>
      <c r="AD25" s="128" t="s">
        <v>87</v>
      </c>
      <c r="AE25" s="128" t="s">
        <v>87</v>
      </c>
      <c r="AF25" s="128" t="s">
        <v>87</v>
      </c>
      <c r="AG25" s="128">
        <v>5.6139311814037374</v>
      </c>
      <c r="AH25" s="128" t="s">
        <v>87</v>
      </c>
      <c r="AI25" s="128" t="s">
        <v>87</v>
      </c>
      <c r="AJ25" s="128">
        <v>6.9530549297874229</v>
      </c>
      <c r="AK25" s="128">
        <v>7.6464268610382966</v>
      </c>
      <c r="AL25" s="128">
        <v>7.7606512739522131</v>
      </c>
      <c r="AM25" s="127" t="s">
        <v>87</v>
      </c>
      <c r="AN25" s="128" t="s">
        <v>87</v>
      </c>
      <c r="AO25" s="128">
        <v>9.5139999999999993</v>
      </c>
      <c r="AP25" s="128">
        <v>9.6129999999999995</v>
      </c>
      <c r="AQ25" s="128" t="s">
        <v>87</v>
      </c>
      <c r="AR25" s="128">
        <v>9.4469999999999992</v>
      </c>
      <c r="AS25" s="128">
        <v>8.7929999999999993</v>
      </c>
      <c r="AT25" s="128" t="s">
        <v>87</v>
      </c>
      <c r="AU25" s="128" t="s">
        <v>87</v>
      </c>
      <c r="AV25" s="128" t="s">
        <v>87</v>
      </c>
      <c r="AW25" s="128">
        <v>7.2830000000000004</v>
      </c>
      <c r="AX25" s="128" t="s">
        <v>87</v>
      </c>
      <c r="AY25" s="128" t="s">
        <v>87</v>
      </c>
      <c r="AZ25" s="128">
        <v>7.7889999999999997</v>
      </c>
      <c r="BA25" s="128">
        <v>8.8160000000000007</v>
      </c>
      <c r="BB25" s="128">
        <v>8.9640000000000004</v>
      </c>
      <c r="BC25" s="127" t="s">
        <v>87</v>
      </c>
      <c r="BD25" s="128" t="s">
        <v>87</v>
      </c>
      <c r="BE25" s="128">
        <v>57.473171811041048</v>
      </c>
      <c r="BF25" s="128">
        <v>46.223156630124649</v>
      </c>
      <c r="BG25" s="128" t="s">
        <v>87</v>
      </c>
      <c r="BH25" s="128">
        <v>39.443674127734226</v>
      </c>
      <c r="BI25" s="128">
        <v>31.719857044328798</v>
      </c>
      <c r="BJ25" s="128" t="s">
        <v>87</v>
      </c>
      <c r="BK25" s="128" t="s">
        <v>87</v>
      </c>
      <c r="BL25" s="128" t="s">
        <v>87</v>
      </c>
      <c r="BM25" s="128">
        <v>2.1425510641336949</v>
      </c>
      <c r="BN25" s="128" t="s">
        <v>87</v>
      </c>
      <c r="BO25" s="128" t="s">
        <v>87</v>
      </c>
      <c r="BP25" s="128">
        <v>14.589987835155688</v>
      </c>
      <c r="BQ25" s="128">
        <v>6.7674781311453174</v>
      </c>
      <c r="BR25" s="128">
        <v>6.2611091361535722</v>
      </c>
    </row>
    <row r="26" spans="1:70" x14ac:dyDescent="0.2">
      <c r="A26" t="s">
        <v>231</v>
      </c>
      <c r="B26" t="s">
        <v>229</v>
      </c>
      <c r="C26" t="s">
        <v>87</v>
      </c>
      <c r="D26" t="s">
        <v>817</v>
      </c>
      <c r="E26" t="s">
        <v>87</v>
      </c>
      <c r="F26" t="s">
        <v>87</v>
      </c>
      <c r="G26" t="s">
        <v>857</v>
      </c>
      <c r="H26" s="127" t="s">
        <v>87</v>
      </c>
      <c r="I26" s="128">
        <v>6.2491111718798011</v>
      </c>
      <c r="J26" s="128">
        <v>6.3076304086777695</v>
      </c>
      <c r="K26" s="128" t="s">
        <v>87</v>
      </c>
      <c r="L26" s="128" t="s">
        <v>87</v>
      </c>
      <c r="M26" s="127" t="s">
        <v>87</v>
      </c>
      <c r="N26" s="128">
        <v>6.9279999999999999</v>
      </c>
      <c r="O26" s="128">
        <v>7.5359999999999996</v>
      </c>
      <c r="P26" s="128" t="s">
        <v>87</v>
      </c>
      <c r="Q26" s="128" t="s">
        <v>87</v>
      </c>
      <c r="R26" s="127" t="s">
        <v>87</v>
      </c>
      <c r="S26" s="128">
        <v>29.792789757412397</v>
      </c>
      <c r="T26" s="128">
        <v>21.288535821004299</v>
      </c>
      <c r="U26" s="128" t="s">
        <v>87</v>
      </c>
      <c r="V26" s="128" t="s">
        <v>87</v>
      </c>
      <c r="W26" s="127" t="s">
        <v>87</v>
      </c>
      <c r="X26" s="128" t="s">
        <v>87</v>
      </c>
      <c r="Y26" s="128">
        <v>5.5657459505637057</v>
      </c>
      <c r="Z26" s="128">
        <v>5.6016888430431733</v>
      </c>
      <c r="AA26" s="128" t="s">
        <v>87</v>
      </c>
      <c r="AB26" s="128">
        <v>5.9529440138766612</v>
      </c>
      <c r="AC26" s="128">
        <v>5.2371499029334316</v>
      </c>
      <c r="AD26" s="128">
        <v>6.1995493199948761</v>
      </c>
      <c r="AE26" s="128">
        <v>6.1331457926395796</v>
      </c>
      <c r="AF26" s="128">
        <v>6.0605873533344861</v>
      </c>
      <c r="AG26" s="128">
        <v>6.3076304086777695</v>
      </c>
      <c r="AH26" s="128" t="s">
        <v>87</v>
      </c>
      <c r="AI26" s="128" t="s">
        <v>87</v>
      </c>
      <c r="AJ26" s="128" t="s">
        <v>87</v>
      </c>
      <c r="AK26" s="128" t="s">
        <v>87</v>
      </c>
      <c r="AL26" s="128" t="s">
        <v>87</v>
      </c>
      <c r="AM26" s="127" t="s">
        <v>87</v>
      </c>
      <c r="AN26" s="128" t="s">
        <v>87</v>
      </c>
      <c r="AO26" s="128">
        <v>6.6429999999999998</v>
      </c>
      <c r="AP26" s="128">
        <v>6.7530000000000001</v>
      </c>
      <c r="AQ26" s="128" t="s">
        <v>87</v>
      </c>
      <c r="AR26" s="128">
        <v>6.7039999999999997</v>
      </c>
      <c r="AS26" s="128">
        <v>6.9279999999999999</v>
      </c>
      <c r="AT26" s="128">
        <v>6.9050000000000002</v>
      </c>
      <c r="AU26" s="128">
        <v>6.8049999999999997</v>
      </c>
      <c r="AV26" s="128">
        <v>6.883</v>
      </c>
      <c r="AW26" s="128">
        <v>7.5359999999999996</v>
      </c>
      <c r="AX26" s="128" t="s">
        <v>87</v>
      </c>
      <c r="AY26" s="128" t="s">
        <v>87</v>
      </c>
      <c r="AZ26" s="128" t="s">
        <v>87</v>
      </c>
      <c r="BA26" s="128" t="s">
        <v>87</v>
      </c>
      <c r="BB26" s="128" t="s">
        <v>87</v>
      </c>
      <c r="BC26" s="127" t="s">
        <v>87</v>
      </c>
      <c r="BD26" s="128" t="s">
        <v>87</v>
      </c>
      <c r="BE26" s="128">
        <v>8.3703949551941594</v>
      </c>
      <c r="BF26" s="128">
        <v>7.058116834359514</v>
      </c>
      <c r="BG26" s="128" t="s">
        <v>87</v>
      </c>
      <c r="BH26" s="128">
        <v>17.739607798749258</v>
      </c>
      <c r="BI26" s="128">
        <v>2.0377453131857797</v>
      </c>
      <c r="BJ26" s="128">
        <v>19.703769573856139</v>
      </c>
      <c r="BK26" s="128">
        <v>21.288535821004299</v>
      </c>
      <c r="BL26" s="128">
        <v>15.051762372265623</v>
      </c>
      <c r="BM26" s="128">
        <v>5.9105842022568202</v>
      </c>
      <c r="BN26" s="128" t="s">
        <v>87</v>
      </c>
      <c r="BO26" s="128" t="s">
        <v>87</v>
      </c>
      <c r="BP26" s="128" t="s">
        <v>87</v>
      </c>
      <c r="BQ26" s="128" t="s">
        <v>87</v>
      </c>
      <c r="BR26" s="128" t="s">
        <v>87</v>
      </c>
    </row>
    <row r="27" spans="1:70" x14ac:dyDescent="0.2">
      <c r="A27" t="s">
        <v>236</v>
      </c>
      <c r="B27" t="s">
        <v>234</v>
      </c>
      <c r="C27" t="s">
        <v>87</v>
      </c>
      <c r="D27" t="s">
        <v>817</v>
      </c>
      <c r="E27" t="s">
        <v>87</v>
      </c>
      <c r="F27" t="s">
        <v>87</v>
      </c>
      <c r="G27" t="s">
        <v>857</v>
      </c>
      <c r="H27" s="127" t="s">
        <v>87</v>
      </c>
      <c r="I27" s="128">
        <v>8.3958516932812088</v>
      </c>
      <c r="J27" s="128">
        <v>9.5947583272961339</v>
      </c>
      <c r="K27" s="128">
        <v>8.6521154122491151</v>
      </c>
      <c r="L27" s="128">
        <v>8.3846016011725961</v>
      </c>
      <c r="M27" s="127" t="s">
        <v>87</v>
      </c>
      <c r="N27" s="128">
        <v>8.6489999999999991</v>
      </c>
      <c r="O27" s="128">
        <v>9.7140000000000004</v>
      </c>
      <c r="P27" s="128">
        <v>8.8729999999999993</v>
      </c>
      <c r="Q27" s="128">
        <v>8.6219999999999999</v>
      </c>
      <c r="R27" s="127" t="s">
        <v>87</v>
      </c>
      <c r="S27" s="128">
        <v>71.761287061994622</v>
      </c>
      <c r="T27" s="128">
        <v>98.285959148693053</v>
      </c>
      <c r="U27" s="128">
        <v>100</v>
      </c>
      <c r="V27" s="128">
        <v>61.421081461773227</v>
      </c>
      <c r="W27" s="127" t="s">
        <v>87</v>
      </c>
      <c r="X27" s="128" t="s">
        <v>87</v>
      </c>
      <c r="Y27" s="128">
        <v>7.8485976713016408</v>
      </c>
      <c r="Z27" s="128">
        <v>7.4250793684835896</v>
      </c>
      <c r="AA27" s="128" t="s">
        <v>87</v>
      </c>
      <c r="AB27" s="128">
        <v>7.3996568281195945</v>
      </c>
      <c r="AC27" s="128">
        <v>8.3958516932812088</v>
      </c>
      <c r="AD27" s="128">
        <v>9.5947583272961339</v>
      </c>
      <c r="AE27" s="128">
        <v>9.5159663777397991</v>
      </c>
      <c r="AF27" s="128">
        <v>9.5086126792355454</v>
      </c>
      <c r="AG27" s="128">
        <v>8.7464914801944467</v>
      </c>
      <c r="AH27" s="128">
        <v>8.6521154122491151</v>
      </c>
      <c r="AI27" s="128">
        <v>8.2090000000000014</v>
      </c>
      <c r="AJ27" s="128">
        <v>8.3233174589443308</v>
      </c>
      <c r="AK27" s="128">
        <v>8.3846016011725961</v>
      </c>
      <c r="AL27" s="128">
        <v>8.2263181299760806</v>
      </c>
      <c r="AM27" s="127" t="s">
        <v>87</v>
      </c>
      <c r="AN27" s="128" t="s">
        <v>87</v>
      </c>
      <c r="AO27" s="128">
        <v>8.1430000000000007</v>
      </c>
      <c r="AP27" s="128">
        <v>7.8710000000000004</v>
      </c>
      <c r="AQ27" s="128" t="s">
        <v>87</v>
      </c>
      <c r="AR27" s="128">
        <v>7.8330000000000002</v>
      </c>
      <c r="AS27" s="128">
        <v>8.6489999999999991</v>
      </c>
      <c r="AT27" s="128">
        <v>9.7140000000000004</v>
      </c>
      <c r="AU27" s="128">
        <v>9.5419999999999998</v>
      </c>
      <c r="AV27" s="128">
        <v>9.5350000000000001</v>
      </c>
      <c r="AW27" s="128">
        <v>8.7539999999999996</v>
      </c>
      <c r="AX27" s="128">
        <v>8.8729999999999993</v>
      </c>
      <c r="AY27" s="128">
        <v>8.2089999999999996</v>
      </c>
      <c r="AZ27" s="128">
        <v>8.5350000000000001</v>
      </c>
      <c r="BA27" s="128">
        <v>8.6219999999999999</v>
      </c>
      <c r="BB27" s="128">
        <v>8.52</v>
      </c>
      <c r="BC27" s="127" t="s">
        <v>87</v>
      </c>
      <c r="BD27" s="128" t="s">
        <v>87</v>
      </c>
      <c r="BE27" s="128">
        <v>50.768890363978315</v>
      </c>
      <c r="BF27" s="128">
        <v>35.816188616909443</v>
      </c>
      <c r="BG27" s="128" t="s">
        <v>87</v>
      </c>
      <c r="BH27" s="128">
        <v>36.86861541073602</v>
      </c>
      <c r="BI27" s="128">
        <v>55.827951595711333</v>
      </c>
      <c r="BJ27" s="128">
        <v>75.990329438245965</v>
      </c>
      <c r="BK27" s="128">
        <v>94.181668002818071</v>
      </c>
      <c r="BL27" s="128">
        <v>94.104995709684971</v>
      </c>
      <c r="BM27" s="128">
        <v>98.285959148693053</v>
      </c>
      <c r="BN27" s="128">
        <v>60.13335185442422</v>
      </c>
      <c r="BO27" s="128">
        <v>100</v>
      </c>
      <c r="BP27" s="128">
        <v>61.421081461773227</v>
      </c>
      <c r="BQ27" s="128">
        <v>57.889740286159899</v>
      </c>
      <c r="BR27" s="128">
        <v>50.85318165659438</v>
      </c>
    </row>
    <row r="28" spans="1:70" x14ac:dyDescent="0.2">
      <c r="A28" t="s">
        <v>386</v>
      </c>
      <c r="B28" t="s">
        <v>386</v>
      </c>
      <c r="C28" t="s">
        <v>831</v>
      </c>
      <c r="D28" t="s">
        <v>862</v>
      </c>
      <c r="E28" t="s">
        <v>87</v>
      </c>
      <c r="F28" t="s">
        <v>87</v>
      </c>
      <c r="G28" t="s">
        <v>857</v>
      </c>
      <c r="H28" s="127" t="s">
        <v>87</v>
      </c>
      <c r="I28" s="128">
        <v>9.3444567451225513</v>
      </c>
      <c r="J28" s="128">
        <v>9.2569897795928426</v>
      </c>
      <c r="K28" s="128" t="s">
        <v>87</v>
      </c>
      <c r="L28" s="128">
        <v>7.7700000000000005</v>
      </c>
      <c r="M28" s="127" t="s">
        <v>87</v>
      </c>
      <c r="N28" s="128">
        <v>9.5210000000000008</v>
      </c>
      <c r="O28" s="128">
        <v>9.4410000000000007</v>
      </c>
      <c r="P28" s="128" t="s">
        <v>87</v>
      </c>
      <c r="Q28" s="128">
        <v>7.77</v>
      </c>
      <c r="R28" s="127" t="s">
        <v>87</v>
      </c>
      <c r="S28" s="128">
        <v>80.938156875760598</v>
      </c>
      <c r="T28" s="128">
        <v>65.46207684616482</v>
      </c>
      <c r="U28" s="128" t="s">
        <v>87</v>
      </c>
      <c r="V28" s="128">
        <v>100</v>
      </c>
      <c r="W28" s="127" t="s">
        <v>87</v>
      </c>
      <c r="X28" s="128" t="s">
        <v>87</v>
      </c>
      <c r="Y28" s="128">
        <v>9.0731533104113602</v>
      </c>
      <c r="Z28" s="128">
        <v>9.2886555921339564</v>
      </c>
      <c r="AA28" s="128" t="s">
        <v>87</v>
      </c>
      <c r="AB28" s="128">
        <v>8.8773590848404478</v>
      </c>
      <c r="AC28" s="128">
        <v>8.5422091446958195</v>
      </c>
      <c r="AD28" s="128" t="s">
        <v>87</v>
      </c>
      <c r="AE28" s="128" t="s">
        <v>87</v>
      </c>
      <c r="AF28" s="128" t="s">
        <v>87</v>
      </c>
      <c r="AG28" s="128">
        <v>9.2569897795928426</v>
      </c>
      <c r="AH28" s="128" t="s">
        <v>87</v>
      </c>
      <c r="AI28" s="128" t="s">
        <v>87</v>
      </c>
      <c r="AJ28" s="128">
        <v>7.6080659201361964</v>
      </c>
      <c r="AK28" s="128">
        <v>7.7700000000000005</v>
      </c>
      <c r="AL28" s="128">
        <v>7.6660000000000013</v>
      </c>
      <c r="AM28" s="127" t="s">
        <v>87</v>
      </c>
      <c r="AN28" s="128" t="s">
        <v>87</v>
      </c>
      <c r="AO28" s="128">
        <v>9.1649999999999991</v>
      </c>
      <c r="AP28" s="128">
        <v>9.5210000000000008</v>
      </c>
      <c r="AQ28" s="128" t="s">
        <v>87</v>
      </c>
      <c r="AR28" s="128">
        <v>9.1669999999999998</v>
      </c>
      <c r="AS28" s="128">
        <v>8.8109999999999999</v>
      </c>
      <c r="AT28" s="128" t="s">
        <v>87</v>
      </c>
      <c r="AU28" s="128" t="s">
        <v>87</v>
      </c>
      <c r="AV28" s="128" t="s">
        <v>87</v>
      </c>
      <c r="AW28" s="128">
        <v>9.4410000000000007</v>
      </c>
      <c r="AX28" s="128" t="s">
        <v>87</v>
      </c>
      <c r="AY28" s="128" t="s">
        <v>87</v>
      </c>
      <c r="AZ28" s="128">
        <v>7.6890000000000001</v>
      </c>
      <c r="BA28" s="128">
        <v>7.77</v>
      </c>
      <c r="BB28" s="128">
        <v>7.6660000000000004</v>
      </c>
      <c r="BC28" s="127" t="s">
        <v>87</v>
      </c>
      <c r="BD28" s="128" t="s">
        <v>87</v>
      </c>
      <c r="BE28" s="128">
        <v>80.938156875760598</v>
      </c>
      <c r="BF28" s="128">
        <v>58.567352455323629</v>
      </c>
      <c r="BG28" s="128" t="s">
        <v>87</v>
      </c>
      <c r="BH28" s="128">
        <v>51.32856051387985</v>
      </c>
      <c r="BI28" s="128">
        <v>53.85290613831588</v>
      </c>
      <c r="BJ28" s="128" t="s">
        <v>87</v>
      </c>
      <c r="BK28" s="128" t="s">
        <v>87</v>
      </c>
      <c r="BL28" s="128" t="s">
        <v>87</v>
      </c>
      <c r="BM28" s="128">
        <v>65.46207684616482</v>
      </c>
      <c r="BN28" s="128" t="s">
        <v>87</v>
      </c>
      <c r="BO28" s="128" t="s">
        <v>87</v>
      </c>
      <c r="BP28" s="128">
        <v>82.997673740298367</v>
      </c>
      <c r="BQ28" s="128">
        <v>100</v>
      </c>
      <c r="BR28" s="128">
        <v>100</v>
      </c>
    </row>
    <row r="29" spans="1:70" x14ac:dyDescent="0.2">
      <c r="A29" t="s">
        <v>237</v>
      </c>
      <c r="B29" t="s">
        <v>237</v>
      </c>
      <c r="C29" t="s">
        <v>87</v>
      </c>
      <c r="D29" t="s">
        <v>239</v>
      </c>
      <c r="E29" t="s">
        <v>87</v>
      </c>
      <c r="F29" t="s">
        <v>87</v>
      </c>
      <c r="G29" t="s">
        <v>857</v>
      </c>
      <c r="H29" s="127">
        <v>11.55212955850374</v>
      </c>
      <c r="I29" s="128">
        <v>8.9855918291648553</v>
      </c>
      <c r="J29" s="128">
        <v>10.381556583654001</v>
      </c>
      <c r="K29" s="128">
        <v>8.3796192349338856</v>
      </c>
      <c r="L29" s="128">
        <v>7.0501431839052744</v>
      </c>
      <c r="M29" s="127">
        <v>11.98</v>
      </c>
      <c r="N29" s="128">
        <v>9.0570000000000004</v>
      </c>
      <c r="O29" s="128">
        <v>10.6</v>
      </c>
      <c r="P29" s="128">
        <v>8.8520000000000003</v>
      </c>
      <c r="Q29" s="128">
        <v>8.2769999999999992</v>
      </c>
      <c r="R29" s="127">
        <v>37.336152219873156</v>
      </c>
      <c r="S29" s="128">
        <v>84.838274932614553</v>
      </c>
      <c r="T29" s="128">
        <v>60.472313479026795</v>
      </c>
      <c r="U29" s="128">
        <v>33.699172364159772</v>
      </c>
      <c r="V29" s="128">
        <v>6.9365446142907921</v>
      </c>
      <c r="W29" s="127">
        <v>11.55212955850374</v>
      </c>
      <c r="X29" s="128" t="s">
        <v>87</v>
      </c>
      <c r="Y29" s="128">
        <v>7.996307939339113</v>
      </c>
      <c r="Z29" s="128">
        <v>8.0935089658751185</v>
      </c>
      <c r="AA29" s="128" t="s">
        <v>87</v>
      </c>
      <c r="AB29" s="128">
        <v>8.3587147890165419</v>
      </c>
      <c r="AC29" s="128">
        <v>7.7329532506539591</v>
      </c>
      <c r="AD29" s="128">
        <v>8.0304113331704983</v>
      </c>
      <c r="AE29" s="128">
        <v>7.3222437156860334</v>
      </c>
      <c r="AF29" s="128">
        <v>7.8436314120296551</v>
      </c>
      <c r="AG29" s="128">
        <v>10.381556583654001</v>
      </c>
      <c r="AH29" s="128" t="s">
        <v>87</v>
      </c>
      <c r="AI29" s="128">
        <v>8.3796192349338856</v>
      </c>
      <c r="AJ29" s="128">
        <v>6.8907527893543987</v>
      </c>
      <c r="AK29" s="128">
        <v>6.1113257903045417</v>
      </c>
      <c r="AL29" s="128">
        <v>7.0501431839052744</v>
      </c>
      <c r="AM29" s="127">
        <v>11.98</v>
      </c>
      <c r="AN29" s="128" t="s">
        <v>87</v>
      </c>
      <c r="AO29" s="128">
        <v>8.3520000000000003</v>
      </c>
      <c r="AP29" s="128">
        <v>8.4939999999999998</v>
      </c>
      <c r="AQ29" s="128" t="s">
        <v>87</v>
      </c>
      <c r="AR29" s="128">
        <v>8.5429999999999993</v>
      </c>
      <c r="AS29" s="128">
        <v>8.26</v>
      </c>
      <c r="AT29" s="128">
        <v>8.65</v>
      </c>
      <c r="AU29" s="128">
        <v>8.218</v>
      </c>
      <c r="AV29" s="128">
        <v>8.4280000000000008</v>
      </c>
      <c r="AW29" s="128">
        <v>10.6</v>
      </c>
      <c r="AX29" s="128" t="s">
        <v>87</v>
      </c>
      <c r="AY29" s="128">
        <v>8.8520000000000003</v>
      </c>
      <c r="AZ29" s="128">
        <v>8.1690000000000005</v>
      </c>
      <c r="BA29" s="128">
        <v>8.2769999999999992</v>
      </c>
      <c r="BB29" s="128">
        <v>8.2089999999999996</v>
      </c>
      <c r="BC29" s="127">
        <v>37.336152219873156</v>
      </c>
      <c r="BD29" s="128" t="s">
        <v>87</v>
      </c>
      <c r="BE29" s="128">
        <v>44.086735258325035</v>
      </c>
      <c r="BF29" s="128">
        <v>39.765730590178713</v>
      </c>
      <c r="BG29" s="128" t="s">
        <v>87</v>
      </c>
      <c r="BH29" s="128">
        <v>65.420640086023937</v>
      </c>
      <c r="BI29" s="128">
        <v>29.713461659038181</v>
      </c>
      <c r="BJ29" s="128">
        <v>24.011060010281923</v>
      </c>
      <c r="BK29" s="128">
        <v>12.712873211379152</v>
      </c>
      <c r="BL29" s="128">
        <v>26.039426323590043</v>
      </c>
      <c r="BM29" s="128">
        <v>60.472313479026795</v>
      </c>
      <c r="BN29" s="128" t="s">
        <v>87</v>
      </c>
      <c r="BO29" s="128">
        <v>33.699172364159772</v>
      </c>
      <c r="BP29" s="128">
        <v>5.2692983516991649</v>
      </c>
      <c r="BQ29" s="128">
        <v>0.68285074930494338</v>
      </c>
      <c r="BR29" s="128">
        <v>6.9365446142907921</v>
      </c>
    </row>
    <row r="30" spans="1:70" x14ac:dyDescent="0.2">
      <c r="A30" t="s">
        <v>237</v>
      </c>
      <c r="B30" s="15" t="s">
        <v>851</v>
      </c>
      <c r="C30" t="s">
        <v>87</v>
      </c>
      <c r="D30" t="s">
        <v>815</v>
      </c>
      <c r="E30" t="s">
        <v>87</v>
      </c>
      <c r="F30" t="s">
        <v>87</v>
      </c>
      <c r="G30" t="s">
        <v>857</v>
      </c>
      <c r="H30" s="127" t="s">
        <v>87</v>
      </c>
      <c r="I30" s="128" t="s">
        <v>87</v>
      </c>
      <c r="J30" s="128" t="s">
        <v>87</v>
      </c>
      <c r="K30" s="128" t="s">
        <v>87</v>
      </c>
      <c r="L30" s="128" t="s">
        <v>87</v>
      </c>
      <c r="M30" s="127" t="e">
        <v>#N/A</v>
      </c>
      <c r="N30" s="128" t="e">
        <v>#N/A</v>
      </c>
      <c r="O30" s="128" t="e">
        <v>#N/A</v>
      </c>
      <c r="P30" s="128" t="e">
        <v>#N/A</v>
      </c>
      <c r="Q30" s="128" t="e">
        <v>#N/A</v>
      </c>
      <c r="R30" s="127" t="e">
        <v>#N/A</v>
      </c>
      <c r="S30" s="128" t="e">
        <v>#N/A</v>
      </c>
      <c r="T30" s="128" t="e">
        <v>#N/A</v>
      </c>
      <c r="U30" s="128" t="e">
        <v>#N/A</v>
      </c>
      <c r="V30" s="128" t="e">
        <v>#N/A</v>
      </c>
      <c r="W30" s="127" t="s">
        <v>87</v>
      </c>
      <c r="X30" s="128" t="s">
        <v>87</v>
      </c>
      <c r="Y30" s="128" t="s">
        <v>87</v>
      </c>
      <c r="Z30" s="128" t="s">
        <v>87</v>
      </c>
      <c r="AA30" s="128" t="s">
        <v>87</v>
      </c>
      <c r="AB30" s="128" t="s">
        <v>87</v>
      </c>
      <c r="AC30" s="128" t="s">
        <v>87</v>
      </c>
      <c r="AD30" s="128" t="s">
        <v>87</v>
      </c>
      <c r="AE30" s="128" t="s">
        <v>87</v>
      </c>
      <c r="AF30" s="128" t="s">
        <v>87</v>
      </c>
      <c r="AG30" s="128" t="s">
        <v>87</v>
      </c>
      <c r="AH30" s="128" t="s">
        <v>87</v>
      </c>
      <c r="AI30" s="128" t="s">
        <v>87</v>
      </c>
      <c r="AJ30" s="128" t="s">
        <v>87</v>
      </c>
      <c r="AK30" s="128" t="s">
        <v>87</v>
      </c>
      <c r="AL30" s="128" t="s">
        <v>87</v>
      </c>
      <c r="AM30" s="127" t="e">
        <v>#N/A</v>
      </c>
      <c r="AN30" s="128" t="e">
        <v>#N/A</v>
      </c>
      <c r="AO30" s="128" t="e">
        <v>#N/A</v>
      </c>
      <c r="AP30" s="128" t="e">
        <v>#N/A</v>
      </c>
      <c r="AQ30" s="128" t="e">
        <v>#N/A</v>
      </c>
      <c r="AR30" s="128" t="e">
        <v>#N/A</v>
      </c>
      <c r="AS30" s="128" t="e">
        <v>#N/A</v>
      </c>
      <c r="AT30" s="128" t="e">
        <v>#N/A</v>
      </c>
      <c r="AU30" s="128" t="e">
        <v>#N/A</v>
      </c>
      <c r="AV30" s="128" t="e">
        <v>#N/A</v>
      </c>
      <c r="AW30" s="128" t="e">
        <v>#N/A</v>
      </c>
      <c r="AX30" s="128" t="e">
        <v>#N/A</v>
      </c>
      <c r="AY30" s="128" t="e">
        <v>#N/A</v>
      </c>
      <c r="AZ30" s="128" t="e">
        <v>#N/A</v>
      </c>
      <c r="BA30" s="128" t="e">
        <v>#N/A</v>
      </c>
      <c r="BB30" s="128" t="e">
        <v>#N/A</v>
      </c>
      <c r="BC30" s="127" t="e">
        <v>#N/A</v>
      </c>
      <c r="BD30" s="128" t="e">
        <v>#N/A</v>
      </c>
      <c r="BE30" s="128" t="e">
        <v>#N/A</v>
      </c>
      <c r="BF30" s="128" t="e">
        <v>#N/A</v>
      </c>
      <c r="BG30" s="128" t="e">
        <v>#N/A</v>
      </c>
      <c r="BH30" s="128" t="e">
        <v>#N/A</v>
      </c>
      <c r="BI30" s="128" t="e">
        <v>#N/A</v>
      </c>
      <c r="BJ30" s="128" t="e">
        <v>#N/A</v>
      </c>
      <c r="BK30" s="128" t="e">
        <v>#N/A</v>
      </c>
      <c r="BL30" s="128" t="e">
        <v>#N/A</v>
      </c>
      <c r="BM30" s="128" t="e">
        <v>#N/A</v>
      </c>
      <c r="BN30" s="128" t="e">
        <v>#N/A</v>
      </c>
      <c r="BO30" s="128" t="e">
        <v>#N/A</v>
      </c>
      <c r="BP30" s="128" t="e">
        <v>#N/A</v>
      </c>
      <c r="BQ30" s="128" t="e">
        <v>#N/A</v>
      </c>
      <c r="BR30" s="128" t="e">
        <v>#N/A</v>
      </c>
    </row>
    <row r="31" spans="1:70" x14ac:dyDescent="0.2">
      <c r="A31" t="s">
        <v>281</v>
      </c>
      <c r="B31" t="s">
        <v>281</v>
      </c>
      <c r="C31" t="s">
        <v>786</v>
      </c>
      <c r="D31" t="s">
        <v>858</v>
      </c>
      <c r="E31" t="s">
        <v>87</v>
      </c>
      <c r="F31" t="s">
        <v>87</v>
      </c>
      <c r="G31" t="s">
        <v>857</v>
      </c>
      <c r="H31" s="127">
        <v>7.7090123939842599</v>
      </c>
      <c r="I31" s="128">
        <v>8.9167849894087468</v>
      </c>
      <c r="J31" s="128">
        <v>9.7315225456145154</v>
      </c>
      <c r="K31" s="128">
        <v>8.3480638810380068</v>
      </c>
      <c r="L31" s="128">
        <v>8.5402912265196029</v>
      </c>
      <c r="M31" s="127">
        <v>8.4770000000000003</v>
      </c>
      <c r="N31" s="128">
        <v>9.1289999999999996</v>
      </c>
      <c r="O31" s="128">
        <v>9.9250000000000007</v>
      </c>
      <c r="P31" s="128">
        <v>8.9090000000000007</v>
      </c>
      <c r="Q31" s="128">
        <v>8.7210000000000001</v>
      </c>
      <c r="R31" s="127">
        <v>17.061310782241016</v>
      </c>
      <c r="S31" s="128">
        <v>61.345821896488303</v>
      </c>
      <c r="T31" s="128">
        <v>79.183926105794399</v>
      </c>
      <c r="U31" s="128">
        <v>53.355523569629348</v>
      </c>
      <c r="V31" s="128">
        <v>65.961606825453259</v>
      </c>
      <c r="W31" s="127">
        <v>7.7090123939842599</v>
      </c>
      <c r="X31" s="128" t="s">
        <v>87</v>
      </c>
      <c r="Y31" s="128">
        <v>8.4227368190073282</v>
      </c>
      <c r="Z31" s="128">
        <v>8.3358730321408032</v>
      </c>
      <c r="AA31" s="128" t="s">
        <v>87</v>
      </c>
      <c r="AB31" s="128">
        <v>8.9167849894087468</v>
      </c>
      <c r="AC31" s="128">
        <v>8.1832951566675476</v>
      </c>
      <c r="AD31" s="128">
        <v>9.5031948987763357</v>
      </c>
      <c r="AE31" s="128">
        <v>9.6879337667442673</v>
      </c>
      <c r="AF31" s="128">
        <v>9.7315225456145154</v>
      </c>
      <c r="AG31" s="128">
        <v>8.8096370311849448</v>
      </c>
      <c r="AH31" s="128">
        <v>8.3480638810380068</v>
      </c>
      <c r="AI31" s="128">
        <v>7.8591793859280008</v>
      </c>
      <c r="AJ31" s="128">
        <v>7.6723998106670717</v>
      </c>
      <c r="AK31" s="128">
        <v>7.9877948278843842</v>
      </c>
      <c r="AL31" s="128">
        <v>8.5402912265196029</v>
      </c>
      <c r="AM31" s="127">
        <v>8.4770000000000003</v>
      </c>
      <c r="AN31" s="128" t="s">
        <v>87</v>
      </c>
      <c r="AO31" s="128">
        <v>8.6950000000000003</v>
      </c>
      <c r="AP31" s="128">
        <v>8.8520000000000003</v>
      </c>
      <c r="AQ31" s="128" t="s">
        <v>87</v>
      </c>
      <c r="AR31" s="128">
        <v>9.1289999999999996</v>
      </c>
      <c r="AS31" s="128">
        <v>8.5329999999999995</v>
      </c>
      <c r="AT31" s="128">
        <v>9.7289999999999992</v>
      </c>
      <c r="AU31" s="128">
        <v>9.8859999999999992</v>
      </c>
      <c r="AV31" s="128">
        <v>9.9250000000000007</v>
      </c>
      <c r="AW31" s="128">
        <v>8.9109999999999996</v>
      </c>
      <c r="AX31" s="128">
        <v>8.9090000000000007</v>
      </c>
      <c r="AY31" s="128">
        <v>8.1319999999999997</v>
      </c>
      <c r="AZ31" s="128">
        <v>7.9189999999999996</v>
      </c>
      <c r="BA31" s="128">
        <v>8.3290000000000006</v>
      </c>
      <c r="BB31" s="128">
        <v>8.7210000000000001</v>
      </c>
      <c r="BC31" s="127">
        <v>17.061310782241016</v>
      </c>
      <c r="BD31" s="128" t="s">
        <v>87</v>
      </c>
      <c r="BE31" s="128">
        <v>53.424051333112068</v>
      </c>
      <c r="BF31" s="128">
        <v>30.470040546628624</v>
      </c>
      <c r="BG31" s="128" t="s">
        <v>87</v>
      </c>
      <c r="BH31" s="128">
        <v>61.345821896488303</v>
      </c>
      <c r="BI31" s="128">
        <v>44.698727192927457</v>
      </c>
      <c r="BJ31" s="128">
        <v>59.455891956482489</v>
      </c>
      <c r="BK31" s="128">
        <v>63.377304861161718</v>
      </c>
      <c r="BL31" s="128">
        <v>64.050503136944627</v>
      </c>
      <c r="BM31" s="128">
        <v>79.183926105794399</v>
      </c>
      <c r="BN31" s="128">
        <v>27.48298374774274</v>
      </c>
      <c r="BO31" s="128">
        <v>53.355523569629348</v>
      </c>
      <c r="BP31" s="128">
        <v>56.676080785948535</v>
      </c>
      <c r="BQ31" s="128">
        <v>45.582152302163152</v>
      </c>
      <c r="BR31" s="128">
        <v>65.961606825453259</v>
      </c>
    </row>
    <row r="32" spans="1:70" x14ac:dyDescent="0.2">
      <c r="A32" t="s">
        <v>267</v>
      </c>
      <c r="B32" t="s">
        <v>267</v>
      </c>
      <c r="C32" t="s">
        <v>865</v>
      </c>
      <c r="D32" t="s">
        <v>864</v>
      </c>
      <c r="E32" t="s">
        <v>87</v>
      </c>
      <c r="F32" t="s">
        <v>87</v>
      </c>
      <c r="G32" t="s">
        <v>857</v>
      </c>
      <c r="H32" s="127" t="s">
        <v>87</v>
      </c>
      <c r="I32" s="128">
        <v>9.4441619683553171</v>
      </c>
      <c r="J32" s="128">
        <v>6.2582349554811083</v>
      </c>
      <c r="K32" s="128" t="s">
        <v>87</v>
      </c>
      <c r="L32" s="128">
        <v>7.9633181299760807</v>
      </c>
      <c r="M32" s="127" t="s">
        <v>87</v>
      </c>
      <c r="N32" s="128">
        <v>10.029999999999999</v>
      </c>
      <c r="O32" s="128">
        <v>7.5949999999999998</v>
      </c>
      <c r="P32" s="128" t="s">
        <v>87</v>
      </c>
      <c r="Q32" s="128">
        <v>8.2569999999999997</v>
      </c>
      <c r="R32" s="127" t="s">
        <v>87</v>
      </c>
      <c r="S32" s="128">
        <v>60.747978436657689</v>
      </c>
      <c r="T32" s="128">
        <v>4.6050564205113549</v>
      </c>
      <c r="U32" s="128" t="s">
        <v>87</v>
      </c>
      <c r="V32" s="128">
        <v>50.85318165659438</v>
      </c>
      <c r="W32" s="127" t="s">
        <v>87</v>
      </c>
      <c r="X32" s="128" t="s">
        <v>87</v>
      </c>
      <c r="Y32" s="128">
        <v>8.8840996508708177</v>
      </c>
      <c r="Z32" s="128">
        <v>8.8557053544863749</v>
      </c>
      <c r="AA32" s="128" t="s">
        <v>87</v>
      </c>
      <c r="AB32" s="128">
        <v>8.9141195930058235</v>
      </c>
      <c r="AC32" s="128">
        <v>9.4441619683553171</v>
      </c>
      <c r="AD32" s="128" t="s">
        <v>87</v>
      </c>
      <c r="AE32" s="128" t="s">
        <v>87</v>
      </c>
      <c r="AF32" s="128" t="s">
        <v>87</v>
      </c>
      <c r="AG32" s="128">
        <v>6.2582349554811083</v>
      </c>
      <c r="AH32" s="128" t="s">
        <v>87</v>
      </c>
      <c r="AI32" s="128" t="s">
        <v>87</v>
      </c>
      <c r="AJ32" s="128">
        <v>6.8739469190179365</v>
      </c>
      <c r="AK32" s="128">
        <v>7.697634917657215</v>
      </c>
      <c r="AL32" s="128">
        <v>7.9633181299760807</v>
      </c>
      <c r="AM32" s="127" t="s">
        <v>87</v>
      </c>
      <c r="AN32" s="128" t="s">
        <v>87</v>
      </c>
      <c r="AO32" s="128">
        <v>9.1509999999999998</v>
      </c>
      <c r="AP32" s="128">
        <v>9.19</v>
      </c>
      <c r="AQ32" s="128" t="s">
        <v>87</v>
      </c>
      <c r="AR32" s="128">
        <v>9.2040000000000006</v>
      </c>
      <c r="AS32" s="128">
        <v>10.029999999999999</v>
      </c>
      <c r="AT32" s="128" t="s">
        <v>87</v>
      </c>
      <c r="AU32" s="128" t="s">
        <v>87</v>
      </c>
      <c r="AV32" s="128" t="s">
        <v>87</v>
      </c>
      <c r="AW32" s="128">
        <v>7.5949999999999998</v>
      </c>
      <c r="AX32" s="128" t="s">
        <v>87</v>
      </c>
      <c r="AY32" s="128" t="s">
        <v>87</v>
      </c>
      <c r="AZ32" s="128">
        <v>7.58</v>
      </c>
      <c r="BA32" s="128">
        <v>8.1809999999999992</v>
      </c>
      <c r="BB32" s="128">
        <v>8.2569999999999997</v>
      </c>
      <c r="BC32" s="127" t="s">
        <v>87</v>
      </c>
      <c r="BD32" s="128" t="s">
        <v>87</v>
      </c>
      <c r="BE32" s="128">
        <v>54.087841575395515</v>
      </c>
      <c r="BF32" s="128">
        <v>46.313260249286685</v>
      </c>
      <c r="BG32" s="128" t="s">
        <v>87</v>
      </c>
      <c r="BH32" s="128">
        <v>51.30026316534142</v>
      </c>
      <c r="BI32" s="128">
        <v>25.95147031161828</v>
      </c>
      <c r="BJ32" s="128" t="s">
        <v>87</v>
      </c>
      <c r="BK32" s="128" t="s">
        <v>87</v>
      </c>
      <c r="BL32" s="128" t="s">
        <v>87</v>
      </c>
      <c r="BM32" s="128">
        <v>4.6050564205113549</v>
      </c>
      <c r="BN32" s="128" t="s">
        <v>87</v>
      </c>
      <c r="BO32" s="128" t="s">
        <v>87</v>
      </c>
      <c r="BP32" s="128">
        <v>19.676457824982744</v>
      </c>
      <c r="BQ32" s="128">
        <v>32.857530345154942</v>
      </c>
      <c r="BR32" s="128">
        <v>50.85318165659438</v>
      </c>
    </row>
    <row r="33" spans="1:70" x14ac:dyDescent="0.2">
      <c r="A33" t="s">
        <v>268</v>
      </c>
      <c r="B33" t="s">
        <v>268</v>
      </c>
      <c r="C33" t="s">
        <v>1221</v>
      </c>
      <c r="D33" t="s">
        <v>863</v>
      </c>
      <c r="E33" t="s">
        <v>87</v>
      </c>
      <c r="F33" t="s">
        <v>87</v>
      </c>
      <c r="G33" t="s">
        <v>857</v>
      </c>
      <c r="H33" s="127" t="s">
        <v>87</v>
      </c>
      <c r="I33" s="128">
        <v>8.5469017795384516</v>
      </c>
      <c r="J33" s="128">
        <v>8.1048430738017103</v>
      </c>
      <c r="K33" s="128" t="s">
        <v>87</v>
      </c>
      <c r="L33" s="128">
        <v>6.3802242250567618</v>
      </c>
      <c r="M33" s="127" t="s">
        <v>87</v>
      </c>
      <c r="N33" s="128">
        <v>9.0459999999999994</v>
      </c>
      <c r="O33" s="128">
        <v>9.0150000000000006</v>
      </c>
      <c r="P33" s="128" t="s">
        <v>87</v>
      </c>
      <c r="Q33" s="128">
        <v>7.8040000000000003</v>
      </c>
      <c r="R33" s="127" t="s">
        <v>87</v>
      </c>
      <c r="S33" s="128">
        <v>45.303684035844675</v>
      </c>
      <c r="T33" s="128">
        <v>12.29824310812741</v>
      </c>
      <c r="U33" s="128" t="s">
        <v>87</v>
      </c>
      <c r="V33" s="128">
        <v>7.3320298613579808</v>
      </c>
      <c r="W33" s="127" t="s">
        <v>87</v>
      </c>
      <c r="X33" s="128" t="s">
        <v>87</v>
      </c>
      <c r="Y33" s="128">
        <v>7.3321335197034188</v>
      </c>
      <c r="Z33" s="128">
        <v>8.1667951647778629</v>
      </c>
      <c r="AA33" s="128" t="s">
        <v>87</v>
      </c>
      <c r="AB33" s="128">
        <v>7.3888789484292694</v>
      </c>
      <c r="AC33" s="128">
        <v>8.5469017795384516</v>
      </c>
      <c r="AD33" s="128" t="s">
        <v>87</v>
      </c>
      <c r="AE33" s="128" t="s">
        <v>87</v>
      </c>
      <c r="AF33" s="128" t="s">
        <v>87</v>
      </c>
      <c r="AG33" s="128">
        <v>8.1048430738017103</v>
      </c>
      <c r="AH33" s="128" t="s">
        <v>87</v>
      </c>
      <c r="AI33" s="128" t="s">
        <v>87</v>
      </c>
      <c r="AJ33" s="128">
        <v>6.1003114335669633</v>
      </c>
      <c r="AK33" s="128">
        <v>6.1893375299934776</v>
      </c>
      <c r="AL33" s="128">
        <v>6.3802242250567618</v>
      </c>
      <c r="AM33" s="127" t="s">
        <v>87</v>
      </c>
      <c r="AN33" s="128" t="s">
        <v>87</v>
      </c>
      <c r="AO33" s="128">
        <v>7.6760000000000002</v>
      </c>
      <c r="AP33" s="128">
        <v>8.6809999999999992</v>
      </c>
      <c r="AQ33" s="128" t="s">
        <v>87</v>
      </c>
      <c r="AR33" s="128">
        <v>8.33</v>
      </c>
      <c r="AS33" s="128">
        <v>9.0459999999999994</v>
      </c>
      <c r="AT33" s="128" t="s">
        <v>87</v>
      </c>
      <c r="AU33" s="128" t="s">
        <v>87</v>
      </c>
      <c r="AV33" s="128" t="s">
        <v>87</v>
      </c>
      <c r="AW33" s="128">
        <v>9.0150000000000006</v>
      </c>
      <c r="AX33" s="128" t="s">
        <v>87</v>
      </c>
      <c r="AY33" s="128" t="s">
        <v>87</v>
      </c>
      <c r="AZ33" s="128">
        <v>7.8040000000000003</v>
      </c>
      <c r="BA33" s="128">
        <v>7.5720000000000001</v>
      </c>
      <c r="BB33" s="128">
        <v>7.5149999999999997</v>
      </c>
      <c r="BC33" s="127" t="s">
        <v>87</v>
      </c>
      <c r="BD33" s="128" t="s">
        <v>87</v>
      </c>
      <c r="BE33" s="128">
        <v>45.303684035844675</v>
      </c>
      <c r="BF33" s="128">
        <v>30.605195975371679</v>
      </c>
      <c r="BG33" s="128" t="s">
        <v>87</v>
      </c>
      <c r="BH33" s="128">
        <v>11.451936953507456</v>
      </c>
      <c r="BI33" s="128">
        <v>31.688507116433634</v>
      </c>
      <c r="BJ33" s="128" t="s">
        <v>87</v>
      </c>
      <c r="BK33" s="128" t="s">
        <v>87</v>
      </c>
      <c r="BL33" s="128" t="s">
        <v>87</v>
      </c>
      <c r="BM33" s="128">
        <v>12.29824310812741</v>
      </c>
      <c r="BN33" s="128" t="s">
        <v>87</v>
      </c>
      <c r="BO33" s="128" t="s">
        <v>87</v>
      </c>
      <c r="BP33" s="128">
        <v>1.9783878380012661</v>
      </c>
      <c r="BQ33" s="128">
        <v>4.1432155692683263</v>
      </c>
      <c r="BR33" s="128">
        <v>7.3320298613579808</v>
      </c>
    </row>
    <row r="34" spans="1:70" x14ac:dyDescent="0.2">
      <c r="A34" t="s">
        <v>483</v>
      </c>
      <c r="B34" t="s">
        <v>481</v>
      </c>
      <c r="C34" t="s">
        <v>789</v>
      </c>
      <c r="D34" t="s">
        <v>790</v>
      </c>
      <c r="E34" t="s">
        <v>87</v>
      </c>
      <c r="F34" t="s">
        <v>87</v>
      </c>
      <c r="G34" t="s">
        <v>857</v>
      </c>
      <c r="H34" s="127" t="s">
        <v>87</v>
      </c>
      <c r="I34" s="128">
        <v>8.6878421966456685</v>
      </c>
      <c r="J34" s="128">
        <v>7.3390336024605523</v>
      </c>
      <c r="K34" s="128" t="s">
        <v>87</v>
      </c>
      <c r="L34" s="128">
        <v>5.9237343457148288</v>
      </c>
      <c r="M34" s="127" t="s">
        <v>87</v>
      </c>
      <c r="N34" s="128">
        <v>8.9629999999999992</v>
      </c>
      <c r="O34" s="128">
        <v>7.4829999999999997</v>
      </c>
      <c r="P34" s="128" t="s">
        <v>87</v>
      </c>
      <c r="Q34" s="128">
        <v>6.7160000000000002</v>
      </c>
      <c r="R34" s="127" t="s">
        <v>87</v>
      </c>
      <c r="S34" s="128">
        <v>99.33620975771656</v>
      </c>
      <c r="T34" s="128">
        <v>92.128853582100433</v>
      </c>
      <c r="U34" s="128" t="s">
        <v>87</v>
      </c>
      <c r="V34" s="128">
        <v>18.343405616779236</v>
      </c>
      <c r="W34" s="127" t="s">
        <v>87</v>
      </c>
      <c r="X34" s="128" t="s">
        <v>87</v>
      </c>
      <c r="Y34" s="128">
        <v>8.1591075851668364</v>
      </c>
      <c r="Z34" s="128">
        <v>8.2368908244542425</v>
      </c>
      <c r="AA34" s="128" t="s">
        <v>87</v>
      </c>
      <c r="AB34" s="128">
        <v>8.0250486526126927</v>
      </c>
      <c r="AC34" s="128">
        <v>8.6878421966456685</v>
      </c>
      <c r="AD34" s="128">
        <v>7.1870476604076545</v>
      </c>
      <c r="AE34" s="128">
        <v>7.0193956669939972</v>
      </c>
      <c r="AF34" s="128">
        <v>6.6963854319563358</v>
      </c>
      <c r="AG34" s="128">
        <v>7.3390336024605523</v>
      </c>
      <c r="AH34" s="128" t="s">
        <v>87</v>
      </c>
      <c r="AI34" s="128" t="s">
        <v>87</v>
      </c>
      <c r="AJ34" s="128">
        <v>5.9237343457148288</v>
      </c>
      <c r="AK34" s="128">
        <v>5.5424133089144672</v>
      </c>
      <c r="AL34" s="128">
        <v>5.8524799694620109</v>
      </c>
      <c r="AM34" s="127" t="s">
        <v>87</v>
      </c>
      <c r="AN34" s="128" t="s">
        <v>87</v>
      </c>
      <c r="AO34" s="128">
        <v>8.1620000000000008</v>
      </c>
      <c r="AP34" s="128">
        <v>8.5760000000000005</v>
      </c>
      <c r="AQ34" s="128" t="s">
        <v>87</v>
      </c>
      <c r="AR34" s="128">
        <v>8.1010000000000009</v>
      </c>
      <c r="AS34" s="128">
        <v>8.9629999999999992</v>
      </c>
      <c r="AT34" s="128">
        <v>7.2469999999999999</v>
      </c>
      <c r="AU34" s="128">
        <v>7.0549999999999997</v>
      </c>
      <c r="AV34" s="128">
        <v>7.01</v>
      </c>
      <c r="AW34" s="128">
        <v>7.4829999999999997</v>
      </c>
      <c r="AX34" s="128" t="s">
        <v>87</v>
      </c>
      <c r="AY34" s="128" t="s">
        <v>87</v>
      </c>
      <c r="AZ34" s="128">
        <v>6.7160000000000002</v>
      </c>
      <c r="BA34" s="128">
        <v>6.4349999999999996</v>
      </c>
      <c r="BB34" s="128">
        <v>6.5890000000000004</v>
      </c>
      <c r="BC34" s="127" t="s">
        <v>87</v>
      </c>
      <c r="BD34" s="128" t="s">
        <v>87</v>
      </c>
      <c r="BE34" s="128">
        <v>99.33620975771656</v>
      </c>
      <c r="BF34" s="128">
        <v>45.802673074035141</v>
      </c>
      <c r="BG34" s="128" t="s">
        <v>87</v>
      </c>
      <c r="BH34" s="128">
        <v>83.955403378703423</v>
      </c>
      <c r="BI34" s="128">
        <v>53.069157940936726</v>
      </c>
      <c r="BJ34" s="128">
        <v>87.105917661280245</v>
      </c>
      <c r="BK34" s="128">
        <v>92.128853582100433</v>
      </c>
      <c r="BL34" s="128">
        <v>48.571937996590037</v>
      </c>
      <c r="BM34" s="128">
        <v>71.784983097652713</v>
      </c>
      <c r="BN34" s="128" t="s">
        <v>87</v>
      </c>
      <c r="BO34" s="128" t="s">
        <v>87</v>
      </c>
      <c r="BP34" s="128">
        <v>16.133713692208097</v>
      </c>
      <c r="BQ34" s="128">
        <v>12.805994439547025</v>
      </c>
      <c r="BR34" s="128">
        <v>18.343405616779236</v>
      </c>
    </row>
    <row r="35" spans="1:70" x14ac:dyDescent="0.2">
      <c r="A35" t="s">
        <v>487</v>
      </c>
      <c r="B35" t="s">
        <v>485</v>
      </c>
      <c r="C35" t="s">
        <v>789</v>
      </c>
      <c r="D35" t="s">
        <v>790</v>
      </c>
      <c r="E35" t="s">
        <v>87</v>
      </c>
      <c r="F35" t="s">
        <v>87</v>
      </c>
      <c r="G35" t="s">
        <v>857</v>
      </c>
      <c r="H35" s="127" t="s">
        <v>87</v>
      </c>
      <c r="I35" s="128">
        <v>8.7641648662845668</v>
      </c>
      <c r="J35" s="128">
        <v>9.2782160368261053</v>
      </c>
      <c r="K35" s="128">
        <v>7.7971387744461369</v>
      </c>
      <c r="L35" s="128">
        <v>6.0523120855342656</v>
      </c>
      <c r="M35" s="127" t="s">
        <v>87</v>
      </c>
      <c r="N35" s="128">
        <v>9.0869999999999997</v>
      </c>
      <c r="O35" s="128">
        <v>9.6180000000000003</v>
      </c>
      <c r="P35" s="128">
        <v>8.1440000000000001</v>
      </c>
      <c r="Q35" s="128">
        <v>7.6269999999999998</v>
      </c>
      <c r="R35" s="127" t="s">
        <v>87</v>
      </c>
      <c r="S35" s="128">
        <v>83.637971698113205</v>
      </c>
      <c r="T35" s="128">
        <v>92.007385273182223</v>
      </c>
      <c r="U35" s="128">
        <v>64.465635120546963</v>
      </c>
      <c r="V35" s="128">
        <v>3.227775140706584</v>
      </c>
      <c r="W35" s="127" t="s">
        <v>87</v>
      </c>
      <c r="X35" s="128" t="s">
        <v>87</v>
      </c>
      <c r="Y35" s="128">
        <v>6.881891010264094</v>
      </c>
      <c r="Z35" s="128">
        <v>6.7154986848083134</v>
      </c>
      <c r="AA35" s="128" t="s">
        <v>87</v>
      </c>
      <c r="AB35" s="128">
        <v>7.184936224512267</v>
      </c>
      <c r="AC35" s="128">
        <v>8.7641648662845668</v>
      </c>
      <c r="AD35" s="128">
        <v>8.6112620494644929</v>
      </c>
      <c r="AE35" s="128">
        <v>8.4608226888092677</v>
      </c>
      <c r="AF35" s="128">
        <v>8.7919879285007294</v>
      </c>
      <c r="AG35" s="128">
        <v>9.2782160368261053</v>
      </c>
      <c r="AH35" s="128">
        <v>7.7971387744461369</v>
      </c>
      <c r="AI35" s="128">
        <v>7.0843282657247579</v>
      </c>
      <c r="AJ35" s="128" t="s">
        <v>87</v>
      </c>
      <c r="AK35" s="128">
        <v>5.4039032724714167</v>
      </c>
      <c r="AL35" s="128">
        <v>6.0523120855342656</v>
      </c>
      <c r="AM35" s="127" t="s">
        <v>87</v>
      </c>
      <c r="AN35" s="128" t="s">
        <v>87</v>
      </c>
      <c r="AO35" s="128">
        <v>7.18</v>
      </c>
      <c r="AP35" s="128">
        <v>7.2880000000000003</v>
      </c>
      <c r="AQ35" s="128" t="s">
        <v>87</v>
      </c>
      <c r="AR35" s="128">
        <v>7.4029999999999996</v>
      </c>
      <c r="AS35" s="128">
        <v>9.0869999999999997</v>
      </c>
      <c r="AT35" s="128">
        <v>8.9339999999999993</v>
      </c>
      <c r="AU35" s="128">
        <v>8.4969999999999999</v>
      </c>
      <c r="AV35" s="128">
        <v>8.9719999999999995</v>
      </c>
      <c r="AW35" s="128">
        <v>9.6180000000000003</v>
      </c>
      <c r="AX35" s="128">
        <v>8.1440000000000001</v>
      </c>
      <c r="AY35" s="128">
        <v>7.2750000000000004</v>
      </c>
      <c r="AZ35" s="128" t="s">
        <v>87</v>
      </c>
      <c r="BA35" s="128">
        <v>6.8949999999999996</v>
      </c>
      <c r="BB35" s="128">
        <v>7.6269999999999998</v>
      </c>
      <c r="BC35" s="127" t="s">
        <v>87</v>
      </c>
      <c r="BD35" s="128" t="s">
        <v>87</v>
      </c>
      <c r="BE35" s="128">
        <v>50.337426706494085</v>
      </c>
      <c r="BF35" s="128">
        <v>26.760774891124793</v>
      </c>
      <c r="BG35" s="128" t="s">
        <v>87</v>
      </c>
      <c r="BH35" s="128">
        <v>60.525198788873482</v>
      </c>
      <c r="BI35" s="128">
        <v>47.551570631387548</v>
      </c>
      <c r="BJ35" s="128">
        <v>47.562212557835799</v>
      </c>
      <c r="BK35" s="128">
        <v>92.007385273182223</v>
      </c>
      <c r="BL35" s="128">
        <v>66.067508385615753</v>
      </c>
      <c r="BM35" s="128">
        <v>45.731562157786982</v>
      </c>
      <c r="BN35" s="128">
        <v>44.992360050006944</v>
      </c>
      <c r="BO35" s="128">
        <v>64.465635120546963</v>
      </c>
      <c r="BP35" s="128" t="s">
        <v>87</v>
      </c>
      <c r="BQ35" s="128">
        <v>3.227775140706584</v>
      </c>
      <c r="BR35" s="128">
        <v>2.6626377532883039</v>
      </c>
    </row>
    <row r="36" spans="1:70" x14ac:dyDescent="0.2">
      <c r="A36" t="s">
        <v>247</v>
      </c>
      <c r="B36" t="s">
        <v>247</v>
      </c>
      <c r="C36" t="s">
        <v>87</v>
      </c>
      <c r="D36" t="s">
        <v>877</v>
      </c>
      <c r="E36" t="s">
        <v>87</v>
      </c>
      <c r="F36" t="s">
        <v>87</v>
      </c>
      <c r="G36" t="s">
        <v>860</v>
      </c>
      <c r="H36" s="127" t="s">
        <v>87</v>
      </c>
      <c r="I36" s="128">
        <v>7.7939385448265668</v>
      </c>
      <c r="J36" s="128">
        <v>7.5635031024212296</v>
      </c>
      <c r="K36" s="128">
        <v>7.0790976766834204</v>
      </c>
      <c r="L36" s="128">
        <v>5.1207583818909672</v>
      </c>
      <c r="M36" s="127" t="s">
        <v>87</v>
      </c>
      <c r="N36" s="128">
        <v>8.1280000000000001</v>
      </c>
      <c r="O36" s="128">
        <v>7.9749999999999996</v>
      </c>
      <c r="P36" s="128">
        <v>7.7850000000000001</v>
      </c>
      <c r="Q36" s="128">
        <v>6.1559999999999997</v>
      </c>
      <c r="R36" s="127" t="s">
        <v>87</v>
      </c>
      <c r="S36" s="128">
        <v>59.840690341851975</v>
      </c>
      <c r="T36" s="128">
        <v>38.770651811645948</v>
      </c>
      <c r="U36" s="128">
        <v>70.942785174523209</v>
      </c>
      <c r="V36" s="128">
        <v>15.891839594789744</v>
      </c>
      <c r="W36" s="127" t="s">
        <v>87</v>
      </c>
      <c r="X36" s="128" t="s">
        <v>87</v>
      </c>
      <c r="Y36" s="128">
        <v>7.5629965950490456</v>
      </c>
      <c r="Z36" s="128">
        <v>7.1732657576592542</v>
      </c>
      <c r="AA36" s="128" t="s">
        <v>87</v>
      </c>
      <c r="AB36" s="128">
        <v>7.7442011905583383</v>
      </c>
      <c r="AC36" s="128">
        <v>7.2435386221661844</v>
      </c>
      <c r="AD36" s="128" t="s">
        <v>87</v>
      </c>
      <c r="AE36" s="128" t="s">
        <v>87</v>
      </c>
      <c r="AF36" s="128" t="s">
        <v>87</v>
      </c>
      <c r="AG36" s="128">
        <v>7.5635031024212296</v>
      </c>
      <c r="AH36" s="128">
        <v>7.0790976766834204</v>
      </c>
      <c r="AI36" s="128">
        <v>6.6119082346318709</v>
      </c>
      <c r="AJ36" s="128">
        <v>4.5021741728287541</v>
      </c>
      <c r="AK36" s="128" t="s">
        <v>87</v>
      </c>
      <c r="AL36" s="128">
        <v>5.1207583818909672</v>
      </c>
      <c r="AM36" s="127" t="s">
        <v>87</v>
      </c>
      <c r="AN36" s="128" t="s">
        <v>87</v>
      </c>
      <c r="AO36" s="128">
        <v>7.7859999999999996</v>
      </c>
      <c r="AP36" s="128">
        <v>7.5270000000000001</v>
      </c>
      <c r="AQ36" s="128" t="s">
        <v>87</v>
      </c>
      <c r="AR36" s="128">
        <v>8</v>
      </c>
      <c r="AS36" s="128">
        <v>8.1280000000000001</v>
      </c>
      <c r="AT36" s="128" t="s">
        <v>87</v>
      </c>
      <c r="AU36" s="128" t="s">
        <v>87</v>
      </c>
      <c r="AV36" s="128" t="s">
        <v>87</v>
      </c>
      <c r="AW36" s="128">
        <v>7.9749999999999996</v>
      </c>
      <c r="AX36" s="128">
        <v>7.7850000000000001</v>
      </c>
      <c r="AY36" s="128">
        <v>6.7610000000000001</v>
      </c>
      <c r="AZ36" s="128">
        <v>5.3010000000000002</v>
      </c>
      <c r="BA36" s="128" t="s">
        <v>87</v>
      </c>
      <c r="BB36" s="128">
        <v>6.1559999999999997</v>
      </c>
      <c r="BC36" s="127" t="s">
        <v>87</v>
      </c>
      <c r="BD36" s="128" t="s">
        <v>87</v>
      </c>
      <c r="BE36" s="128">
        <v>59.840690341851975</v>
      </c>
      <c r="BF36" s="128">
        <v>44.285928818140867</v>
      </c>
      <c r="BG36" s="128" t="s">
        <v>87</v>
      </c>
      <c r="BH36" s="128">
        <v>55.488270749030811</v>
      </c>
      <c r="BI36" s="128">
        <v>13.047839989968022</v>
      </c>
      <c r="BJ36" s="128" t="s">
        <v>87</v>
      </c>
      <c r="BK36" s="128" t="s">
        <v>87</v>
      </c>
      <c r="BL36" s="128" t="s">
        <v>87</v>
      </c>
      <c r="BM36" s="128">
        <v>38.770651811645948</v>
      </c>
      <c r="BN36" s="128">
        <v>19.683289345742459</v>
      </c>
      <c r="BO36" s="128">
        <v>70.942785174523209</v>
      </c>
      <c r="BP36" s="128">
        <v>15.891839594789744</v>
      </c>
      <c r="BQ36" s="128" t="s">
        <v>87</v>
      </c>
      <c r="BR36" s="128">
        <v>9.2205830074653399</v>
      </c>
    </row>
    <row r="37" spans="1:70" x14ac:dyDescent="0.2">
      <c r="A37" t="s">
        <v>251</v>
      </c>
      <c r="B37" t="s">
        <v>251</v>
      </c>
      <c r="C37" t="s">
        <v>826</v>
      </c>
      <c r="D37" t="s">
        <v>877</v>
      </c>
      <c r="E37" t="s">
        <v>87</v>
      </c>
      <c r="F37" t="s">
        <v>87</v>
      </c>
      <c r="G37" t="s">
        <v>860</v>
      </c>
      <c r="H37" s="127" t="s">
        <v>87</v>
      </c>
      <c r="I37" s="128">
        <v>8.8983516270967336</v>
      </c>
      <c r="J37" s="128" t="s">
        <v>87</v>
      </c>
      <c r="K37" s="128" t="s">
        <v>87</v>
      </c>
      <c r="L37" s="128">
        <v>7.1236869767844926</v>
      </c>
      <c r="M37" s="127" t="s">
        <v>87</v>
      </c>
      <c r="N37" s="128">
        <v>9.5120000000000005</v>
      </c>
      <c r="O37" s="128" t="s">
        <v>87</v>
      </c>
      <c r="P37" s="128" t="s">
        <v>87</v>
      </c>
      <c r="Q37" s="128">
        <v>8.6460000000000008</v>
      </c>
      <c r="R37" s="127" t="s">
        <v>87</v>
      </c>
      <c r="S37" s="128">
        <v>41.816880053908349</v>
      </c>
      <c r="T37" s="128" t="s">
        <v>87</v>
      </c>
      <c r="U37" s="128" t="s">
        <v>87</v>
      </c>
      <c r="V37" s="128">
        <v>3.2243846206008002</v>
      </c>
      <c r="W37" s="127" t="s">
        <v>87</v>
      </c>
      <c r="X37" s="128" t="s">
        <v>87</v>
      </c>
      <c r="Y37" s="128">
        <v>8.8676302539550615</v>
      </c>
      <c r="Z37" s="128">
        <v>8.7974941127747694</v>
      </c>
      <c r="AA37" s="128" t="s">
        <v>87</v>
      </c>
      <c r="AB37" s="128">
        <v>8.4527894178641585</v>
      </c>
      <c r="AC37" s="128">
        <v>8.4824257725342207</v>
      </c>
      <c r="AD37" s="128" t="s">
        <v>87</v>
      </c>
      <c r="AE37" s="128" t="s">
        <v>87</v>
      </c>
      <c r="AF37" s="128" t="s">
        <v>87</v>
      </c>
      <c r="AG37" s="128" t="s">
        <v>87</v>
      </c>
      <c r="AH37" s="128" t="s">
        <v>87</v>
      </c>
      <c r="AI37" s="128" t="s">
        <v>87</v>
      </c>
      <c r="AJ37" s="128">
        <v>6.7423677011373346</v>
      </c>
      <c r="AK37" s="128">
        <v>7.1184468410243555</v>
      </c>
      <c r="AL37" s="128">
        <v>7.1236869767844926</v>
      </c>
      <c r="AM37" s="127" t="s">
        <v>87</v>
      </c>
      <c r="AN37" s="128" t="s">
        <v>87</v>
      </c>
      <c r="AO37" s="128">
        <v>9.43</v>
      </c>
      <c r="AP37" s="128">
        <v>9.5120000000000005</v>
      </c>
      <c r="AQ37" s="128" t="s">
        <v>87</v>
      </c>
      <c r="AR37" s="128">
        <v>8.8729999999999993</v>
      </c>
      <c r="AS37" s="128">
        <v>9.4489999999999998</v>
      </c>
      <c r="AT37" s="128" t="s">
        <v>87</v>
      </c>
      <c r="AU37" s="128" t="s">
        <v>87</v>
      </c>
      <c r="AV37" s="128" t="s">
        <v>87</v>
      </c>
      <c r="AW37" s="128" t="s">
        <v>87</v>
      </c>
      <c r="AX37" s="128" t="s">
        <v>87</v>
      </c>
      <c r="AY37" s="128" t="s">
        <v>87</v>
      </c>
      <c r="AZ37" s="128">
        <v>8.5549999999999997</v>
      </c>
      <c r="BA37" s="128">
        <v>8.61</v>
      </c>
      <c r="BB37" s="128">
        <v>8.6460000000000008</v>
      </c>
      <c r="BC37" s="127" t="s">
        <v>87</v>
      </c>
      <c r="BD37" s="128" t="s">
        <v>87</v>
      </c>
      <c r="BE37" s="128">
        <v>27.392410664896559</v>
      </c>
      <c r="BF37" s="128">
        <v>19.297191770536116</v>
      </c>
      <c r="BG37" s="128" t="s">
        <v>87</v>
      </c>
      <c r="BH37" s="128">
        <v>38.000509352273696</v>
      </c>
      <c r="BI37" s="128">
        <v>10.800050159884632</v>
      </c>
      <c r="BJ37" s="128" t="s">
        <v>87</v>
      </c>
      <c r="BK37" s="128" t="s">
        <v>87</v>
      </c>
      <c r="BL37" s="128" t="s">
        <v>87</v>
      </c>
      <c r="BM37" s="128" t="s">
        <v>87</v>
      </c>
      <c r="BN37" s="128" t="s">
        <v>87</v>
      </c>
      <c r="BO37" s="128" t="s">
        <v>87</v>
      </c>
      <c r="BP37" s="128">
        <v>1.539457490627379</v>
      </c>
      <c r="BQ37" s="128">
        <v>3.2243846206008002</v>
      </c>
      <c r="BR37" s="128">
        <v>3.003910415926057</v>
      </c>
    </row>
    <row r="38" spans="1:70" x14ac:dyDescent="0.2">
      <c r="A38" t="s">
        <v>1284</v>
      </c>
      <c r="B38" t="s">
        <v>389</v>
      </c>
      <c r="C38" t="s">
        <v>841</v>
      </c>
      <c r="D38" t="s">
        <v>866</v>
      </c>
      <c r="E38" t="s">
        <v>87</v>
      </c>
      <c r="F38" t="s">
        <v>87</v>
      </c>
      <c r="G38" t="s">
        <v>857</v>
      </c>
      <c r="H38" s="127">
        <v>7.0147787962663584</v>
      </c>
      <c r="I38" s="128">
        <v>6.2899730158094496</v>
      </c>
      <c r="J38" s="128">
        <v>6.1606921923549001</v>
      </c>
      <c r="K38" s="128" t="s">
        <v>87</v>
      </c>
      <c r="L38" s="128">
        <v>6.3388820947127078</v>
      </c>
      <c r="M38" s="127">
        <v>7.8140000000000001</v>
      </c>
      <c r="N38" s="128">
        <v>7.8979999999999997</v>
      </c>
      <c r="O38" s="128">
        <v>6.9939999999999998</v>
      </c>
      <c r="P38" s="128" t="s">
        <v>87</v>
      </c>
      <c r="Q38" s="128">
        <v>7.3879999999999999</v>
      </c>
      <c r="R38" s="127">
        <v>15.877378435517976</v>
      </c>
      <c r="S38" s="128">
        <v>11.985077434321898</v>
      </c>
      <c r="T38" s="128">
        <v>14.678855401609292</v>
      </c>
      <c r="U38" s="128" t="s">
        <v>87</v>
      </c>
      <c r="V38" s="128">
        <v>19.849804479203694</v>
      </c>
      <c r="W38" s="127">
        <v>7.0147787962663584</v>
      </c>
      <c r="X38" s="128" t="s">
        <v>87</v>
      </c>
      <c r="Y38" s="128">
        <v>5.7793158441045929</v>
      </c>
      <c r="Z38" s="128">
        <v>6.0518022268190625</v>
      </c>
      <c r="AA38" s="128" t="s">
        <v>87</v>
      </c>
      <c r="AB38" s="128" t="s">
        <v>87</v>
      </c>
      <c r="AC38" s="128">
        <v>6.1606408443096043</v>
      </c>
      <c r="AD38" s="128" t="s">
        <v>87</v>
      </c>
      <c r="AE38" s="128" t="s">
        <v>87</v>
      </c>
      <c r="AF38" s="128" t="s">
        <v>87</v>
      </c>
      <c r="AG38" s="128">
        <v>6.1606921923549001</v>
      </c>
      <c r="AH38" s="128" t="s">
        <v>87</v>
      </c>
      <c r="AI38" s="128" t="s">
        <v>87</v>
      </c>
      <c r="AJ38" s="128">
        <v>6.0965155684434293</v>
      </c>
      <c r="AK38" s="128">
        <v>6.3388820947127078</v>
      </c>
      <c r="AL38" s="128">
        <v>6.0677562333146948</v>
      </c>
      <c r="AM38" s="127">
        <v>7.8140000000000001</v>
      </c>
      <c r="AN38" s="128" t="s">
        <v>87</v>
      </c>
      <c r="AO38" s="128">
        <v>7.742</v>
      </c>
      <c r="AP38" s="128">
        <v>7.4950000000000001</v>
      </c>
      <c r="AQ38" s="128" t="s">
        <v>87</v>
      </c>
      <c r="AR38" s="128" t="s">
        <v>87</v>
      </c>
      <c r="AS38" s="128">
        <v>7.0819999999999999</v>
      </c>
      <c r="AT38" s="128" t="s">
        <v>87</v>
      </c>
      <c r="AU38" s="128" t="s">
        <v>87</v>
      </c>
      <c r="AV38" s="128" t="s">
        <v>87</v>
      </c>
      <c r="AW38" s="128">
        <v>6.9939999999999998</v>
      </c>
      <c r="AX38" s="128" t="s">
        <v>87</v>
      </c>
      <c r="AY38" s="128" t="s">
        <v>87</v>
      </c>
      <c r="AZ38" s="128">
        <v>6.8810000000000002</v>
      </c>
      <c r="BA38" s="128">
        <v>7.3879999999999999</v>
      </c>
      <c r="BB38" s="128">
        <v>6.77</v>
      </c>
      <c r="BC38" s="127">
        <v>15.877378435517976</v>
      </c>
      <c r="BD38" s="128" t="s">
        <v>87</v>
      </c>
      <c r="BE38" s="128">
        <v>1.0897223144153112</v>
      </c>
      <c r="BF38" s="128">
        <v>3.6041447664814541</v>
      </c>
      <c r="BG38" s="128" t="s">
        <v>87</v>
      </c>
      <c r="BH38" s="128" t="s">
        <v>87</v>
      </c>
      <c r="BI38" s="128">
        <v>11.985077434321898</v>
      </c>
      <c r="BJ38" s="128" t="s">
        <v>87</v>
      </c>
      <c r="BK38" s="128" t="s">
        <v>87</v>
      </c>
      <c r="BL38" s="128" t="s">
        <v>87</v>
      </c>
      <c r="BM38" s="128">
        <v>14.678855401609292</v>
      </c>
      <c r="BN38" s="128" t="s">
        <v>87</v>
      </c>
      <c r="BO38" s="128" t="s">
        <v>87</v>
      </c>
      <c r="BP38" s="128">
        <v>16.425385397918458</v>
      </c>
      <c r="BQ38" s="128">
        <v>8.9306299586356541</v>
      </c>
      <c r="BR38" s="128">
        <v>19.849804479203694</v>
      </c>
    </row>
    <row r="39" spans="1:70" x14ac:dyDescent="0.2">
      <c r="A39" t="s">
        <v>1283</v>
      </c>
      <c r="B39" t="s">
        <v>391</v>
      </c>
      <c r="C39" t="s">
        <v>87</v>
      </c>
      <c r="D39" t="s">
        <v>845</v>
      </c>
      <c r="E39" t="s">
        <v>87</v>
      </c>
      <c r="F39" t="s">
        <v>87</v>
      </c>
      <c r="G39" t="s">
        <v>857</v>
      </c>
      <c r="H39" s="127">
        <v>10.269531409637615</v>
      </c>
      <c r="I39" s="128">
        <v>8.0761653484123652</v>
      </c>
      <c r="J39" s="128">
        <v>8.5989965615325161</v>
      </c>
      <c r="K39" s="128">
        <v>6.4754423663653986</v>
      </c>
      <c r="L39" s="128">
        <v>7.9594662972410033</v>
      </c>
      <c r="M39" s="127">
        <v>10.35</v>
      </c>
      <c r="N39" s="128">
        <v>8.3670000000000009</v>
      </c>
      <c r="O39" s="128">
        <v>8.77</v>
      </c>
      <c r="P39" s="128">
        <v>8.1140000000000008</v>
      </c>
      <c r="Q39" s="128">
        <v>8.1630000000000003</v>
      </c>
      <c r="R39" s="127">
        <v>83.086680761099359</v>
      </c>
      <c r="S39" s="128">
        <v>51.187668463611871</v>
      </c>
      <c r="T39" s="128">
        <v>67.452268723515687</v>
      </c>
      <c r="U39" s="128">
        <v>2.298488664987405</v>
      </c>
      <c r="V39" s="128">
        <v>75.954869138999356</v>
      </c>
      <c r="W39" s="127">
        <v>10.269531409637615</v>
      </c>
      <c r="X39" s="128" t="s">
        <v>87</v>
      </c>
      <c r="Y39" s="128">
        <v>7.866322638938275</v>
      </c>
      <c r="Z39" s="128">
        <v>7.7293605716592149</v>
      </c>
      <c r="AA39" s="128" t="s">
        <v>87</v>
      </c>
      <c r="AB39" s="128">
        <v>7.9257724592599335</v>
      </c>
      <c r="AC39" s="128">
        <v>7.3676115250366561</v>
      </c>
      <c r="AD39" s="128" t="s">
        <v>87</v>
      </c>
      <c r="AE39" s="128" t="s">
        <v>87</v>
      </c>
      <c r="AF39" s="128" t="s">
        <v>87</v>
      </c>
      <c r="AG39" s="128">
        <v>8.5989965615325161</v>
      </c>
      <c r="AH39" s="128" t="s">
        <v>87</v>
      </c>
      <c r="AI39" s="128">
        <v>6.4754423663653986</v>
      </c>
      <c r="AJ39" s="128">
        <v>7.8615556198369543</v>
      </c>
      <c r="AK39" s="128">
        <v>7.7497809290863175</v>
      </c>
      <c r="AL39" s="128">
        <v>7.9594662972410033</v>
      </c>
      <c r="AM39" s="127">
        <v>10.35</v>
      </c>
      <c r="AN39" s="128" t="s">
        <v>87</v>
      </c>
      <c r="AO39" s="128">
        <v>8.1959999999999997</v>
      </c>
      <c r="AP39" s="128">
        <v>8.2799999999999994</v>
      </c>
      <c r="AQ39" s="128" t="s">
        <v>87</v>
      </c>
      <c r="AR39" s="128">
        <v>8.327</v>
      </c>
      <c r="AS39" s="128">
        <v>8.1989999999999998</v>
      </c>
      <c r="AT39" s="128" t="s">
        <v>87</v>
      </c>
      <c r="AU39" s="128" t="s">
        <v>87</v>
      </c>
      <c r="AV39" s="128" t="s">
        <v>87</v>
      </c>
      <c r="AW39" s="128">
        <v>8.77</v>
      </c>
      <c r="AX39" s="128" t="s">
        <v>87</v>
      </c>
      <c r="AY39" s="128">
        <v>8.1140000000000008</v>
      </c>
      <c r="AZ39" s="128">
        <v>7.9809999999999999</v>
      </c>
      <c r="BA39" s="128">
        <v>8.077</v>
      </c>
      <c r="BB39" s="128">
        <v>8.1630000000000003</v>
      </c>
      <c r="BC39" s="127">
        <v>83.086680761099359</v>
      </c>
      <c r="BD39" s="128" t="s">
        <v>87</v>
      </c>
      <c r="BE39" s="128">
        <v>46.808275251687128</v>
      </c>
      <c r="BF39" s="128">
        <v>28.14236371827602</v>
      </c>
      <c r="BG39" s="128" t="s">
        <v>87</v>
      </c>
      <c r="BH39" s="128">
        <v>39.69835026458022</v>
      </c>
      <c r="BI39" s="128">
        <v>14.743871089096491</v>
      </c>
      <c r="BJ39" s="128" t="s">
        <v>87</v>
      </c>
      <c r="BK39" s="128" t="s">
        <v>87</v>
      </c>
      <c r="BL39" s="128" t="s">
        <v>87</v>
      </c>
      <c r="BM39" s="128">
        <v>67.452268723515687</v>
      </c>
      <c r="BN39" s="128" t="s">
        <v>87</v>
      </c>
      <c r="BO39" s="128">
        <v>2.298488664987405</v>
      </c>
      <c r="BP39" s="128">
        <v>75.954869138999356</v>
      </c>
      <c r="BQ39" s="128">
        <v>47.073981148708214</v>
      </c>
      <c r="BR39" s="128">
        <v>62.584429434767152</v>
      </c>
    </row>
    <row r="40" spans="1:70" x14ac:dyDescent="0.2">
      <c r="A40" t="s">
        <v>275</v>
      </c>
      <c r="B40" t="s">
        <v>275</v>
      </c>
      <c r="C40" t="s">
        <v>835</v>
      </c>
      <c r="D40" t="s">
        <v>868</v>
      </c>
      <c r="E40" t="s">
        <v>87</v>
      </c>
      <c r="F40" t="s">
        <v>87</v>
      </c>
      <c r="G40" t="s">
        <v>857</v>
      </c>
      <c r="H40" s="127" t="s">
        <v>87</v>
      </c>
      <c r="I40" s="128">
        <v>9.70370755912157</v>
      </c>
      <c r="J40" s="128">
        <v>8.1733099918807461</v>
      </c>
      <c r="K40" s="128" t="s">
        <v>87</v>
      </c>
      <c r="L40" s="128">
        <v>8.2819510437427848</v>
      </c>
      <c r="M40" s="127" t="s">
        <v>87</v>
      </c>
      <c r="N40" s="128">
        <v>9.9849999999999994</v>
      </c>
      <c r="O40" s="128">
        <v>8.5</v>
      </c>
      <c r="P40" s="128" t="s">
        <v>87</v>
      </c>
      <c r="Q40" s="128">
        <v>8.6440000000000001</v>
      </c>
      <c r="R40" s="127" t="s">
        <v>87</v>
      </c>
      <c r="S40" s="128">
        <v>52.32479784366577</v>
      </c>
      <c r="T40" s="128">
        <v>47.131362186354323</v>
      </c>
      <c r="U40" s="128" t="s">
        <v>87</v>
      </c>
      <c r="V40" s="128">
        <v>43.446124635519091</v>
      </c>
      <c r="W40" s="127" t="s">
        <v>87</v>
      </c>
      <c r="X40" s="128" t="s">
        <v>87</v>
      </c>
      <c r="Y40" s="128">
        <v>9.3794604200966347</v>
      </c>
      <c r="Z40" s="128">
        <v>9.4560328416425179</v>
      </c>
      <c r="AA40" s="128" t="s">
        <v>87</v>
      </c>
      <c r="AB40" s="128">
        <v>9.4934129735859116</v>
      </c>
      <c r="AC40" s="128">
        <v>9.0241433383578542</v>
      </c>
      <c r="AD40" s="128" t="s">
        <v>87</v>
      </c>
      <c r="AE40" s="128" t="s">
        <v>87</v>
      </c>
      <c r="AF40" s="128" t="s">
        <v>87</v>
      </c>
      <c r="AG40" s="128">
        <v>8.1733099918807461</v>
      </c>
      <c r="AH40" s="128" t="s">
        <v>87</v>
      </c>
      <c r="AI40" s="128" t="s">
        <v>87</v>
      </c>
      <c r="AJ40" s="128">
        <v>7.5993658118929597</v>
      </c>
      <c r="AK40" s="128">
        <v>8.2819510437427848</v>
      </c>
      <c r="AL40" s="128">
        <v>7.5740743904587617</v>
      </c>
      <c r="AM40" s="127" t="s">
        <v>87</v>
      </c>
      <c r="AN40" s="128" t="s">
        <v>87</v>
      </c>
      <c r="AO40" s="128">
        <v>9.6950000000000003</v>
      </c>
      <c r="AP40" s="128">
        <v>9.9290000000000003</v>
      </c>
      <c r="AQ40" s="128" t="s">
        <v>87</v>
      </c>
      <c r="AR40" s="128">
        <v>9.8249999999999993</v>
      </c>
      <c r="AS40" s="128">
        <v>9.3659999999999997</v>
      </c>
      <c r="AT40" s="128" t="s">
        <v>87</v>
      </c>
      <c r="AU40" s="128" t="s">
        <v>87</v>
      </c>
      <c r="AV40" s="128" t="s">
        <v>87</v>
      </c>
      <c r="AW40" s="128">
        <v>8.5</v>
      </c>
      <c r="AX40" s="128" t="s">
        <v>87</v>
      </c>
      <c r="AY40" s="128" t="s">
        <v>87</v>
      </c>
      <c r="AZ40" s="128">
        <v>7.9770000000000003</v>
      </c>
      <c r="BA40" s="128">
        <v>8.6440000000000001</v>
      </c>
      <c r="BB40" s="128">
        <v>8.1790000000000003</v>
      </c>
      <c r="BC40" s="127" t="s">
        <v>87</v>
      </c>
      <c r="BD40" s="128" t="s">
        <v>87</v>
      </c>
      <c r="BE40" s="128">
        <v>48.357119150348488</v>
      </c>
      <c r="BF40" s="128">
        <v>33.653701757020578</v>
      </c>
      <c r="BG40" s="128" t="s">
        <v>87</v>
      </c>
      <c r="BH40" s="128">
        <v>46.602903307960048</v>
      </c>
      <c r="BI40" s="128">
        <v>45.513825318201768</v>
      </c>
      <c r="BJ40" s="128" t="s">
        <v>87</v>
      </c>
      <c r="BK40" s="128" t="s">
        <v>87</v>
      </c>
      <c r="BL40" s="128" t="s">
        <v>87</v>
      </c>
      <c r="BM40" s="128">
        <v>47.131362186354323</v>
      </c>
      <c r="BN40" s="128" t="s">
        <v>87</v>
      </c>
      <c r="BO40" s="128" t="s">
        <v>87</v>
      </c>
      <c r="BP40" s="128">
        <v>41.914646899387492</v>
      </c>
      <c r="BQ40" s="128">
        <v>43.446124635519091</v>
      </c>
      <c r="BR40" s="128">
        <v>24.835584784927121</v>
      </c>
    </row>
    <row r="41" spans="1:70" x14ac:dyDescent="0.2">
      <c r="A41" t="s">
        <v>277</v>
      </c>
      <c r="B41" t="s">
        <v>277</v>
      </c>
      <c r="C41" t="s">
        <v>833</v>
      </c>
      <c r="D41" t="s">
        <v>867</v>
      </c>
      <c r="E41" t="s">
        <v>87</v>
      </c>
      <c r="F41" t="s">
        <v>87</v>
      </c>
      <c r="G41" t="s">
        <v>857</v>
      </c>
      <c r="H41" s="127" t="s">
        <v>87</v>
      </c>
      <c r="I41" s="128">
        <v>8.5967001414132653</v>
      </c>
      <c r="J41" s="128" t="s">
        <v>87</v>
      </c>
      <c r="K41" s="128" t="s">
        <v>87</v>
      </c>
      <c r="L41" s="128" t="s">
        <v>87</v>
      </c>
      <c r="M41" s="127" t="s">
        <v>87</v>
      </c>
      <c r="N41" s="128">
        <v>9.1560000000000006</v>
      </c>
      <c r="O41" s="128" t="s">
        <v>87</v>
      </c>
      <c r="P41" s="128" t="s">
        <v>87</v>
      </c>
      <c r="Q41" s="128">
        <v>8.4420000000000002</v>
      </c>
      <c r="R41" s="127" t="s">
        <v>87</v>
      </c>
      <c r="S41" s="128">
        <v>36.818232105321378</v>
      </c>
      <c r="T41" s="128" t="s">
        <v>87</v>
      </c>
      <c r="U41" s="128" t="s">
        <v>87</v>
      </c>
      <c r="V41" s="128" t="s">
        <v>87</v>
      </c>
      <c r="W41" s="127" t="s">
        <v>87</v>
      </c>
      <c r="X41" s="128" t="s">
        <v>87</v>
      </c>
      <c r="Y41" s="128">
        <v>8.2690629312256672</v>
      </c>
      <c r="Z41" s="128">
        <v>8.5967001414132653</v>
      </c>
      <c r="AA41" s="128" t="s">
        <v>87</v>
      </c>
      <c r="AB41" s="128">
        <v>8.197136121619419</v>
      </c>
      <c r="AC41" s="128">
        <v>7.8377048646575194</v>
      </c>
      <c r="AD41" s="128" t="s">
        <v>87</v>
      </c>
      <c r="AE41" s="128" t="s">
        <v>87</v>
      </c>
      <c r="AF41" s="128" t="s">
        <v>87</v>
      </c>
      <c r="AG41" s="128" t="s">
        <v>87</v>
      </c>
      <c r="AH41" s="128" t="s">
        <v>87</v>
      </c>
      <c r="AI41" s="128" t="s">
        <v>87</v>
      </c>
      <c r="AJ41" s="128" t="s">
        <v>87</v>
      </c>
      <c r="AK41" s="128" t="s">
        <v>87</v>
      </c>
      <c r="AL41" s="128" t="s">
        <v>87</v>
      </c>
      <c r="AM41" s="127" t="s">
        <v>87</v>
      </c>
      <c r="AN41" s="128" t="s">
        <v>87</v>
      </c>
      <c r="AO41" s="128">
        <v>8.7029999999999994</v>
      </c>
      <c r="AP41" s="128">
        <v>9.1560000000000006</v>
      </c>
      <c r="AQ41" s="128" t="s">
        <v>87</v>
      </c>
      <c r="AR41" s="128">
        <v>8.6630000000000003</v>
      </c>
      <c r="AS41" s="128">
        <v>8.3829999999999991</v>
      </c>
      <c r="AT41" s="128" t="s">
        <v>87</v>
      </c>
      <c r="AU41" s="128" t="s">
        <v>87</v>
      </c>
      <c r="AV41" s="128" t="s">
        <v>87</v>
      </c>
      <c r="AW41" s="128" t="s">
        <v>87</v>
      </c>
      <c r="AX41" s="128" t="s">
        <v>87</v>
      </c>
      <c r="AY41" s="128" t="s">
        <v>87</v>
      </c>
      <c r="AZ41" s="128" t="s">
        <v>87</v>
      </c>
      <c r="BA41" s="128">
        <v>8.4420000000000002</v>
      </c>
      <c r="BB41" s="128" t="s">
        <v>87</v>
      </c>
      <c r="BC41" s="127" t="s">
        <v>87</v>
      </c>
      <c r="BD41" s="128" t="s">
        <v>87</v>
      </c>
      <c r="BE41" s="128">
        <v>36.818232105321378</v>
      </c>
      <c r="BF41" s="128">
        <v>27.586724733443464</v>
      </c>
      <c r="BG41" s="128" t="s">
        <v>87</v>
      </c>
      <c r="BH41" s="128">
        <v>34.208664648122472</v>
      </c>
      <c r="BI41" s="128">
        <v>28.490814471126711</v>
      </c>
      <c r="BJ41" s="128" t="s">
        <v>87</v>
      </c>
      <c r="BK41" s="128" t="s">
        <v>87</v>
      </c>
      <c r="BL41" s="128" t="s">
        <v>87</v>
      </c>
      <c r="BM41" s="128" t="s">
        <v>87</v>
      </c>
      <c r="BN41" s="128" t="s">
        <v>87</v>
      </c>
      <c r="BO41" s="128" t="s">
        <v>87</v>
      </c>
      <c r="BP41" s="128" t="s">
        <v>87</v>
      </c>
      <c r="BQ41" s="128">
        <v>0</v>
      </c>
      <c r="BR41" s="128" t="s">
        <v>87</v>
      </c>
    </row>
    <row r="42" spans="1:70" x14ac:dyDescent="0.2">
      <c r="A42" t="s">
        <v>278</v>
      </c>
      <c r="B42" t="s">
        <v>278</v>
      </c>
      <c r="C42" t="s">
        <v>834</v>
      </c>
      <c r="D42" t="s">
        <v>834</v>
      </c>
      <c r="E42" t="s">
        <v>87</v>
      </c>
      <c r="F42" t="s">
        <v>87</v>
      </c>
      <c r="G42" t="s">
        <v>857</v>
      </c>
      <c r="H42" s="127" t="s">
        <v>87</v>
      </c>
      <c r="I42" s="128">
        <v>8.4737372440296657</v>
      </c>
      <c r="J42" s="128" t="s">
        <v>87</v>
      </c>
      <c r="K42" s="128" t="s">
        <v>87</v>
      </c>
      <c r="L42" s="128">
        <v>6.7525931075001564</v>
      </c>
      <c r="M42" s="127" t="s">
        <v>87</v>
      </c>
      <c r="N42" s="128">
        <v>8.7170000000000005</v>
      </c>
      <c r="O42" s="128" t="s">
        <v>87</v>
      </c>
      <c r="P42" s="128">
        <v>7.4480000000000004</v>
      </c>
      <c r="Q42" s="128">
        <v>7.0039999999999996</v>
      </c>
      <c r="R42" s="127" t="s">
        <v>87</v>
      </c>
      <c r="S42" s="128">
        <v>100</v>
      </c>
      <c r="T42" s="128" t="s">
        <v>87</v>
      </c>
      <c r="U42" s="128" t="s">
        <v>87</v>
      </c>
      <c r="V42" s="128">
        <v>56.052257376466407</v>
      </c>
      <c r="W42" s="127" t="s">
        <v>87</v>
      </c>
      <c r="X42" s="128" t="s">
        <v>87</v>
      </c>
      <c r="Y42" s="128">
        <v>7.7303559849962378</v>
      </c>
      <c r="Z42" s="128">
        <v>7.7750000000000012</v>
      </c>
      <c r="AA42" s="128" t="s">
        <v>87</v>
      </c>
      <c r="AB42" s="128">
        <v>8.1760423523934378</v>
      </c>
      <c r="AC42" s="128">
        <v>8.4737372440296657</v>
      </c>
      <c r="AD42" s="128" t="s">
        <v>87</v>
      </c>
      <c r="AE42" s="128" t="s">
        <v>87</v>
      </c>
      <c r="AF42" s="128" t="s">
        <v>87</v>
      </c>
      <c r="AG42" s="128" t="s">
        <v>87</v>
      </c>
      <c r="AH42" s="128" t="s">
        <v>87</v>
      </c>
      <c r="AI42" s="128" t="s">
        <v>87</v>
      </c>
      <c r="AJ42" s="128">
        <v>6.4646036688191701</v>
      </c>
      <c r="AK42" s="128">
        <v>6.4996748309051178</v>
      </c>
      <c r="AL42" s="128">
        <v>6.7525931075001564</v>
      </c>
      <c r="AM42" s="127" t="s">
        <v>87</v>
      </c>
      <c r="AN42" s="128" t="s">
        <v>87</v>
      </c>
      <c r="AO42" s="128">
        <v>7.7859999999999996</v>
      </c>
      <c r="AP42" s="128">
        <v>7.7750000000000004</v>
      </c>
      <c r="AQ42" s="128" t="s">
        <v>87</v>
      </c>
      <c r="AR42" s="128">
        <v>8.3659999999999997</v>
      </c>
      <c r="AS42" s="128">
        <v>8.7170000000000005</v>
      </c>
      <c r="AT42" s="128" t="s">
        <v>87</v>
      </c>
      <c r="AU42" s="128" t="s">
        <v>87</v>
      </c>
      <c r="AV42" s="128" t="s">
        <v>87</v>
      </c>
      <c r="AW42" s="128" t="s">
        <v>87</v>
      </c>
      <c r="AX42" s="128" t="s">
        <v>87</v>
      </c>
      <c r="AY42" s="128">
        <v>7.4480000000000004</v>
      </c>
      <c r="AZ42" s="128">
        <v>6.81</v>
      </c>
      <c r="BA42" s="128">
        <v>6.8559999999999999</v>
      </c>
      <c r="BB42" s="128">
        <v>7.0039999999999996</v>
      </c>
      <c r="BC42" s="127" t="s">
        <v>87</v>
      </c>
      <c r="BD42" s="128" t="s">
        <v>87</v>
      </c>
      <c r="BE42" s="128">
        <v>87.974333443965037</v>
      </c>
      <c r="BF42" s="128">
        <v>100</v>
      </c>
      <c r="BG42" s="128" t="s">
        <v>87</v>
      </c>
      <c r="BH42" s="128">
        <v>64.571719629870685</v>
      </c>
      <c r="BI42" s="128">
        <v>57.113298639413124</v>
      </c>
      <c r="BJ42" s="128" t="s">
        <v>87</v>
      </c>
      <c r="BK42" s="128" t="s">
        <v>87</v>
      </c>
      <c r="BL42" s="128" t="s">
        <v>87</v>
      </c>
      <c r="BM42" s="128" t="s">
        <v>87</v>
      </c>
      <c r="BN42" s="128" t="s">
        <v>87</v>
      </c>
      <c r="BO42" s="128">
        <v>0</v>
      </c>
      <c r="BP42" s="128">
        <v>45.144377494326633</v>
      </c>
      <c r="BQ42" s="128">
        <v>44.022513053502408</v>
      </c>
      <c r="BR42" s="128">
        <v>56.052257376466407</v>
      </c>
    </row>
    <row r="43" spans="1:70" x14ac:dyDescent="0.2">
      <c r="A43" t="s">
        <v>392</v>
      </c>
      <c r="B43" t="s">
        <v>392</v>
      </c>
      <c r="C43" t="s">
        <v>87</v>
      </c>
      <c r="D43" t="s">
        <v>394</v>
      </c>
      <c r="E43" t="s">
        <v>87</v>
      </c>
      <c r="F43" t="s">
        <v>87</v>
      </c>
      <c r="G43" t="s">
        <v>857</v>
      </c>
      <c r="H43" s="127">
        <v>8.5243049436267224</v>
      </c>
      <c r="I43" s="128">
        <v>5.657110075177993</v>
      </c>
      <c r="J43" s="128">
        <v>7.4326350768657186</v>
      </c>
      <c r="K43" s="128" t="s">
        <v>87</v>
      </c>
      <c r="L43" s="128">
        <v>5.0980544810503163</v>
      </c>
      <c r="M43" s="127">
        <v>8.81</v>
      </c>
      <c r="N43" s="128">
        <v>5.9859999999999998</v>
      </c>
      <c r="O43" s="128">
        <v>7.657</v>
      </c>
      <c r="P43" s="128" t="s">
        <v>87</v>
      </c>
      <c r="Q43" s="128">
        <v>5.6360000000000001</v>
      </c>
      <c r="R43" s="127">
        <v>51.797040169133204</v>
      </c>
      <c r="S43" s="128">
        <v>46.893222145589064</v>
      </c>
      <c r="T43" s="128">
        <v>59.653382850069022</v>
      </c>
      <c r="U43" s="128" t="s">
        <v>87</v>
      </c>
      <c r="V43" s="128">
        <v>38.57109319978089</v>
      </c>
      <c r="W43" s="127">
        <v>8.5243049436267224</v>
      </c>
      <c r="X43" s="128" t="s">
        <v>87</v>
      </c>
      <c r="Y43" s="128" t="s">
        <v>87</v>
      </c>
      <c r="Z43" s="128" t="s">
        <v>87</v>
      </c>
      <c r="AA43" s="128" t="s">
        <v>87</v>
      </c>
      <c r="AB43" s="128" t="s">
        <v>87</v>
      </c>
      <c r="AC43" s="128">
        <v>5.657110075177993</v>
      </c>
      <c r="AD43" s="128" t="s">
        <v>87</v>
      </c>
      <c r="AE43" s="128" t="s">
        <v>87</v>
      </c>
      <c r="AF43" s="128" t="s">
        <v>87</v>
      </c>
      <c r="AG43" s="128">
        <v>7.4326350768657186</v>
      </c>
      <c r="AH43" s="128" t="s">
        <v>87</v>
      </c>
      <c r="AI43" s="128" t="s">
        <v>87</v>
      </c>
      <c r="AJ43" s="128">
        <v>4.8792619480157526</v>
      </c>
      <c r="AK43" s="128">
        <v>4.7036070355390986</v>
      </c>
      <c r="AL43" s="128">
        <v>5.0980544810503163</v>
      </c>
      <c r="AM43" s="127">
        <v>8.81</v>
      </c>
      <c r="AN43" s="128" t="s">
        <v>87</v>
      </c>
      <c r="AO43" s="128" t="s">
        <v>87</v>
      </c>
      <c r="AP43" s="128" t="s">
        <v>87</v>
      </c>
      <c r="AQ43" s="128" t="s">
        <v>87</v>
      </c>
      <c r="AR43" s="128" t="s">
        <v>87</v>
      </c>
      <c r="AS43" s="128">
        <v>5.9859999999999998</v>
      </c>
      <c r="AT43" s="128" t="s">
        <v>87</v>
      </c>
      <c r="AU43" s="128" t="s">
        <v>87</v>
      </c>
      <c r="AV43" s="128" t="s">
        <v>87</v>
      </c>
      <c r="AW43" s="128">
        <v>7.657</v>
      </c>
      <c r="AX43" s="128" t="s">
        <v>87</v>
      </c>
      <c r="AY43" s="128" t="s">
        <v>87</v>
      </c>
      <c r="AZ43" s="128">
        <v>5.2930000000000001</v>
      </c>
      <c r="BA43" s="128">
        <v>5.5629999999999997</v>
      </c>
      <c r="BB43" s="128">
        <v>5.6360000000000001</v>
      </c>
      <c r="BC43" s="127">
        <v>51.797040169133204</v>
      </c>
      <c r="BD43" s="128" t="s">
        <v>87</v>
      </c>
      <c r="BE43" s="128" t="s">
        <v>87</v>
      </c>
      <c r="BF43" s="128" t="s">
        <v>87</v>
      </c>
      <c r="BG43" s="128" t="s">
        <v>87</v>
      </c>
      <c r="BH43" s="128" t="s">
        <v>87</v>
      </c>
      <c r="BI43" s="128">
        <v>46.893222145589064</v>
      </c>
      <c r="BJ43" s="128" t="s">
        <v>87</v>
      </c>
      <c r="BK43" s="128" t="s">
        <v>87</v>
      </c>
      <c r="BL43" s="128" t="s">
        <v>87</v>
      </c>
      <c r="BM43" s="128">
        <v>59.653382850069022</v>
      </c>
      <c r="BN43" s="128" t="s">
        <v>87</v>
      </c>
      <c r="BO43" s="128" t="s">
        <v>87</v>
      </c>
      <c r="BP43" s="128">
        <v>38.57109319978089</v>
      </c>
      <c r="BQ43" s="128">
        <v>13.823150471282295</v>
      </c>
      <c r="BR43" s="128">
        <v>28.977070742979027</v>
      </c>
    </row>
    <row r="44" spans="1:70" x14ac:dyDescent="0.2">
      <c r="A44" t="s">
        <v>395</v>
      </c>
      <c r="B44" t="s">
        <v>395</v>
      </c>
      <c r="C44" t="s">
        <v>87</v>
      </c>
      <c r="D44" t="s">
        <v>394</v>
      </c>
      <c r="E44" t="s">
        <v>87</v>
      </c>
      <c r="F44" t="s">
        <v>87</v>
      </c>
      <c r="G44" t="s">
        <v>857</v>
      </c>
      <c r="H44" s="127" t="s">
        <v>87</v>
      </c>
      <c r="I44" s="128">
        <v>8.8941797646742788</v>
      </c>
      <c r="J44" s="128" t="s">
        <v>87</v>
      </c>
      <c r="K44" s="128" t="s">
        <v>87</v>
      </c>
      <c r="L44" s="128">
        <v>6.0676720374770516</v>
      </c>
      <c r="M44" s="127" t="s">
        <v>87</v>
      </c>
      <c r="N44" s="128">
        <v>9.0739999999999998</v>
      </c>
      <c r="O44" s="128" t="s">
        <v>87</v>
      </c>
      <c r="P44" s="128" t="s">
        <v>87</v>
      </c>
      <c r="Q44" s="128">
        <v>7.17</v>
      </c>
      <c r="R44" s="127" t="s">
        <v>87</v>
      </c>
      <c r="S44" s="128">
        <v>75.295939816351378</v>
      </c>
      <c r="T44" s="128" t="s">
        <v>87</v>
      </c>
      <c r="U44" s="128" t="s">
        <v>87</v>
      </c>
      <c r="V44" s="128">
        <v>7.9008176324209032</v>
      </c>
      <c r="W44" s="127" t="s">
        <v>87</v>
      </c>
      <c r="X44" s="128" t="s">
        <v>87</v>
      </c>
      <c r="Y44" s="128">
        <v>8.0207715583667731</v>
      </c>
      <c r="Z44" s="128">
        <v>7.6539309265663578</v>
      </c>
      <c r="AA44" s="128" t="s">
        <v>87</v>
      </c>
      <c r="AB44" s="128">
        <v>8.4176150177492381</v>
      </c>
      <c r="AC44" s="128">
        <v>7.7988700915213611</v>
      </c>
      <c r="AD44" s="128" t="s">
        <v>87</v>
      </c>
      <c r="AE44" s="128" t="s">
        <v>87</v>
      </c>
      <c r="AF44" s="128" t="s">
        <v>87</v>
      </c>
      <c r="AG44" s="128" t="s">
        <v>87</v>
      </c>
      <c r="AH44" s="128" t="s">
        <v>87</v>
      </c>
      <c r="AI44" s="128" t="s">
        <v>87</v>
      </c>
      <c r="AJ44" s="128">
        <v>5.333293636624143</v>
      </c>
      <c r="AK44" s="128">
        <v>5.5782463714073263</v>
      </c>
      <c r="AL44" s="128">
        <v>6.0676720374770516</v>
      </c>
      <c r="AM44" s="127" t="s">
        <v>87</v>
      </c>
      <c r="AN44" s="128" t="s">
        <v>87</v>
      </c>
      <c r="AO44" s="128">
        <v>8.1440000000000001</v>
      </c>
      <c r="AP44" s="128">
        <v>7.9160000000000004</v>
      </c>
      <c r="AQ44" s="128" t="s">
        <v>87</v>
      </c>
      <c r="AR44" s="128">
        <v>8.6170000000000009</v>
      </c>
      <c r="AS44" s="128">
        <v>8.2390000000000008</v>
      </c>
      <c r="AT44" s="128" t="s">
        <v>87</v>
      </c>
      <c r="AU44" s="128" t="s">
        <v>87</v>
      </c>
      <c r="AV44" s="128" t="s">
        <v>87</v>
      </c>
      <c r="AW44" s="128" t="s">
        <v>87</v>
      </c>
      <c r="AX44" s="128" t="s">
        <v>87</v>
      </c>
      <c r="AY44" s="128" t="s">
        <v>87</v>
      </c>
      <c r="AZ44" s="128">
        <v>6.8410000000000002</v>
      </c>
      <c r="BA44" s="128">
        <v>7.1310000000000002</v>
      </c>
      <c r="BB44" s="128">
        <v>7.17</v>
      </c>
      <c r="BC44" s="127" t="s">
        <v>87</v>
      </c>
      <c r="BD44" s="128" t="s">
        <v>87</v>
      </c>
      <c r="BE44" s="128">
        <v>75.295939816351378</v>
      </c>
      <c r="BF44" s="128">
        <v>54.692896831356066</v>
      </c>
      <c r="BG44" s="128" t="s">
        <v>87</v>
      </c>
      <c r="BH44" s="128">
        <v>63.185149551487029</v>
      </c>
      <c r="BI44" s="128">
        <v>36.296946517023009</v>
      </c>
      <c r="BJ44" s="128" t="s">
        <v>87</v>
      </c>
      <c r="BK44" s="128" t="s">
        <v>87</v>
      </c>
      <c r="BL44" s="128" t="s">
        <v>87</v>
      </c>
      <c r="BM44" s="128" t="s">
        <v>87</v>
      </c>
      <c r="BN44" s="128" t="s">
        <v>87</v>
      </c>
      <c r="BO44" s="128" t="s">
        <v>87</v>
      </c>
      <c r="BP44" s="128">
        <v>3.1066593630174508</v>
      </c>
      <c r="BQ44" s="128">
        <v>2.8005696073777715</v>
      </c>
      <c r="BR44" s="128">
        <v>7.9008176324209032</v>
      </c>
    </row>
    <row r="45" spans="1:70" x14ac:dyDescent="0.2">
      <c r="A45" t="s">
        <v>399</v>
      </c>
      <c r="B45" t="s">
        <v>399</v>
      </c>
      <c r="C45" t="s">
        <v>87</v>
      </c>
      <c r="D45" t="s">
        <v>394</v>
      </c>
      <c r="E45" t="s">
        <v>87</v>
      </c>
      <c r="F45" t="s">
        <v>87</v>
      </c>
      <c r="G45" t="s">
        <v>857</v>
      </c>
      <c r="H45" s="127">
        <v>8.3872927521335505</v>
      </c>
      <c r="I45" s="128">
        <v>6.0622879511826699</v>
      </c>
      <c r="J45" s="128">
        <v>7.7115288905071884</v>
      </c>
      <c r="K45" s="128" t="s">
        <v>87</v>
      </c>
      <c r="L45" s="128">
        <v>5.9834909211909366</v>
      </c>
      <c r="M45" s="127">
        <v>8.56</v>
      </c>
      <c r="N45" s="128">
        <v>6.8470000000000004</v>
      </c>
      <c r="O45" s="128">
        <v>7.8540000000000001</v>
      </c>
      <c r="P45" s="128" t="s">
        <v>87</v>
      </c>
      <c r="Q45" s="128">
        <v>6.9420000000000002</v>
      </c>
      <c r="R45" s="127">
        <v>67.188160676532775</v>
      </c>
      <c r="S45" s="128">
        <v>16.416778975741241</v>
      </c>
      <c r="T45" s="128">
        <v>72.032566776174818</v>
      </c>
      <c r="U45" s="128" t="s">
        <v>87</v>
      </c>
      <c r="V45" s="128">
        <v>17.094096137839781</v>
      </c>
      <c r="W45" s="127">
        <v>8.3872927521335505</v>
      </c>
      <c r="X45" s="128" t="s">
        <v>87</v>
      </c>
      <c r="Y45" s="128" t="s">
        <v>87</v>
      </c>
      <c r="Z45" s="128" t="s">
        <v>87</v>
      </c>
      <c r="AA45" s="128" t="s">
        <v>87</v>
      </c>
      <c r="AB45" s="128" t="s">
        <v>87</v>
      </c>
      <c r="AC45" s="128" t="s">
        <v>87</v>
      </c>
      <c r="AD45" s="128" t="s">
        <v>87</v>
      </c>
      <c r="AE45" s="128" t="s">
        <v>87</v>
      </c>
      <c r="AF45" s="128" t="s">
        <v>87</v>
      </c>
      <c r="AG45" s="128">
        <v>7.7115288905071884</v>
      </c>
      <c r="AH45" s="128" t="s">
        <v>87</v>
      </c>
      <c r="AI45" s="128" t="s">
        <v>87</v>
      </c>
      <c r="AJ45" s="128">
        <v>5.923846142118494</v>
      </c>
      <c r="AK45" s="128">
        <v>5.2375088335262676</v>
      </c>
      <c r="AL45" s="128">
        <v>5.9834909211909366</v>
      </c>
      <c r="AM45" s="127">
        <v>8.56</v>
      </c>
      <c r="AN45" s="128" t="s">
        <v>87</v>
      </c>
      <c r="AO45" s="128" t="s">
        <v>87</v>
      </c>
      <c r="AP45" s="128" t="s">
        <v>87</v>
      </c>
      <c r="AQ45" s="128" t="s">
        <v>87</v>
      </c>
      <c r="AR45" s="128" t="s">
        <v>87</v>
      </c>
      <c r="AS45" s="128" t="s">
        <v>87</v>
      </c>
      <c r="AT45" s="128" t="s">
        <v>87</v>
      </c>
      <c r="AU45" s="128" t="s">
        <v>87</v>
      </c>
      <c r="AV45" s="128" t="s">
        <v>87</v>
      </c>
      <c r="AW45" s="128">
        <v>7.8540000000000001</v>
      </c>
      <c r="AX45" s="128" t="s">
        <v>87</v>
      </c>
      <c r="AY45" s="128" t="s">
        <v>87</v>
      </c>
      <c r="AZ45" s="128">
        <v>6.6909999999999998</v>
      </c>
      <c r="BA45" s="128">
        <v>6.7530000000000001</v>
      </c>
      <c r="BB45" s="128">
        <v>6.9420000000000002</v>
      </c>
      <c r="BC45" s="127">
        <v>67.188160676532775</v>
      </c>
      <c r="BD45" s="128" t="s">
        <v>87</v>
      </c>
      <c r="BE45" s="128" t="s">
        <v>87</v>
      </c>
      <c r="BF45" s="128" t="s">
        <v>87</v>
      </c>
      <c r="BG45" s="128" t="s">
        <v>87</v>
      </c>
      <c r="BH45" s="128" t="s">
        <v>87</v>
      </c>
      <c r="BI45" s="128" t="s">
        <v>87</v>
      </c>
      <c r="BJ45" s="128" t="s">
        <v>87</v>
      </c>
      <c r="BK45" s="128" t="s">
        <v>87</v>
      </c>
      <c r="BL45" s="128" t="s">
        <v>87</v>
      </c>
      <c r="BM45" s="128">
        <v>72.032566776174818</v>
      </c>
      <c r="BN45" s="128" t="s">
        <v>87</v>
      </c>
      <c r="BO45" s="128" t="s">
        <v>87</v>
      </c>
      <c r="BP45" s="128">
        <v>17.094096137839781</v>
      </c>
      <c r="BQ45" s="128">
        <v>3.0514680952058044</v>
      </c>
      <c r="BR45" s="128">
        <v>11.002488446498401</v>
      </c>
    </row>
    <row r="46" spans="1:70" x14ac:dyDescent="0.2">
      <c r="A46" t="s">
        <v>401</v>
      </c>
      <c r="B46" t="s">
        <v>401</v>
      </c>
      <c r="C46" t="s">
        <v>87</v>
      </c>
      <c r="D46" t="s">
        <v>788</v>
      </c>
      <c r="E46" t="s">
        <v>87</v>
      </c>
      <c r="F46" t="s">
        <v>87</v>
      </c>
      <c r="G46" t="s">
        <v>857</v>
      </c>
      <c r="H46" s="127">
        <v>7.6014302373808507</v>
      </c>
      <c r="I46" s="128">
        <v>10.359665941819541</v>
      </c>
      <c r="J46" s="128">
        <v>9.6727384085509591</v>
      </c>
      <c r="K46" s="128">
        <v>10.157526646129416</v>
      </c>
      <c r="L46" s="128">
        <v>8.2177811887518661</v>
      </c>
      <c r="M46" s="127">
        <v>8.5730000000000004</v>
      </c>
      <c r="N46" s="128">
        <v>10.46</v>
      </c>
      <c r="O46" s="128">
        <v>9.8149999999999995</v>
      </c>
      <c r="P46" s="128">
        <v>10.85</v>
      </c>
      <c r="Q46" s="128">
        <v>8.5459999999999994</v>
      </c>
      <c r="R46" s="127">
        <v>10.676532769556028</v>
      </c>
      <c r="S46" s="128">
        <v>100</v>
      </c>
      <c r="T46" s="128">
        <v>83.317917915686948</v>
      </c>
      <c r="U46" s="128">
        <v>76.205469593378922</v>
      </c>
      <c r="V46" s="128">
        <v>68.672236046924994</v>
      </c>
      <c r="W46" s="127">
        <v>7.6014302373808507</v>
      </c>
      <c r="X46" s="128" t="s">
        <v>87</v>
      </c>
      <c r="Y46" s="128">
        <v>9.3292611125257814</v>
      </c>
      <c r="Z46" s="128">
        <v>9.3929106066322685</v>
      </c>
      <c r="AA46" s="128" t="s">
        <v>87</v>
      </c>
      <c r="AB46" s="128">
        <v>9.7600000000000016</v>
      </c>
      <c r="AC46" s="128">
        <v>10.359665941819541</v>
      </c>
      <c r="AD46" s="128">
        <v>9.6255848490498437</v>
      </c>
      <c r="AE46" s="128">
        <v>9.5464081926127768</v>
      </c>
      <c r="AF46" s="128">
        <v>9.6727384085509591</v>
      </c>
      <c r="AG46" s="128">
        <v>8.1909996404863659</v>
      </c>
      <c r="AH46" s="128">
        <v>10.157526646129416</v>
      </c>
      <c r="AI46" s="128">
        <v>9.198986143635846</v>
      </c>
      <c r="AJ46" s="128">
        <v>7.9990724556796691</v>
      </c>
      <c r="AK46" s="128">
        <v>7.5092895015385706</v>
      </c>
      <c r="AL46" s="128">
        <v>8.2177811887518661</v>
      </c>
      <c r="AM46" s="127">
        <v>8.5730000000000004</v>
      </c>
      <c r="AN46" s="128" t="s">
        <v>87</v>
      </c>
      <c r="AO46" s="128">
        <v>9.3729999999999993</v>
      </c>
      <c r="AP46" s="128">
        <v>9.65</v>
      </c>
      <c r="AQ46" s="128" t="s">
        <v>87</v>
      </c>
      <c r="AR46" s="128">
        <v>9.76</v>
      </c>
      <c r="AS46" s="128">
        <v>10.46</v>
      </c>
      <c r="AT46" s="128">
        <v>9.8149999999999995</v>
      </c>
      <c r="AU46" s="128">
        <v>9.6769999999999996</v>
      </c>
      <c r="AV46" s="128">
        <v>9.7520000000000007</v>
      </c>
      <c r="AW46" s="128">
        <v>8.6419999999999995</v>
      </c>
      <c r="AX46" s="128">
        <v>10.85</v>
      </c>
      <c r="AY46" s="128">
        <v>9.3170000000000002</v>
      </c>
      <c r="AZ46" s="128">
        <v>8.5459999999999994</v>
      </c>
      <c r="BA46" s="128">
        <v>8.2319999999999993</v>
      </c>
      <c r="BB46" s="128">
        <v>8.3810000000000002</v>
      </c>
      <c r="BC46" s="127">
        <v>10.676532769556028</v>
      </c>
      <c r="BD46" s="128" t="s">
        <v>87</v>
      </c>
      <c r="BE46" s="128">
        <v>90.419294169709048</v>
      </c>
      <c r="BF46" s="128">
        <v>55.323622165490313</v>
      </c>
      <c r="BG46" s="128" t="s">
        <v>87</v>
      </c>
      <c r="BH46" s="128">
        <v>100</v>
      </c>
      <c r="BI46" s="128">
        <v>79.371747444980883</v>
      </c>
      <c r="BJ46" s="128">
        <v>64.652429450751001</v>
      </c>
      <c r="BK46" s="128">
        <v>74.030075553288157</v>
      </c>
      <c r="BL46" s="128">
        <v>83.317917915686948</v>
      </c>
      <c r="BM46" s="128">
        <v>35.399704804075604</v>
      </c>
      <c r="BN46" s="128">
        <v>20.301430754271422</v>
      </c>
      <c r="BO46" s="128">
        <v>76.205469593378922</v>
      </c>
      <c r="BP46" s="128">
        <v>28.383925332043336</v>
      </c>
      <c r="BQ46" s="128">
        <v>18.93605479080491</v>
      </c>
      <c r="BR46" s="128">
        <v>68.672236046924994</v>
      </c>
    </row>
    <row r="47" spans="1:70" x14ac:dyDescent="0.2">
      <c r="A47" t="s">
        <v>413</v>
      </c>
      <c r="B47" t="s">
        <v>413</v>
      </c>
      <c r="C47" t="s">
        <v>803</v>
      </c>
      <c r="D47" t="s">
        <v>804</v>
      </c>
      <c r="E47" t="s">
        <v>87</v>
      </c>
      <c r="F47" t="s">
        <v>87</v>
      </c>
      <c r="G47" t="s">
        <v>857</v>
      </c>
      <c r="H47" s="127" t="s">
        <v>87</v>
      </c>
      <c r="I47" s="128">
        <v>4.2689482409484851</v>
      </c>
      <c r="J47" s="128">
        <v>3.9578070553186966</v>
      </c>
      <c r="K47" s="128" t="s">
        <v>87</v>
      </c>
      <c r="L47" s="128" t="s">
        <v>87</v>
      </c>
      <c r="M47" s="127" t="s">
        <v>87</v>
      </c>
      <c r="N47" s="128">
        <v>4.6500000000000004</v>
      </c>
      <c r="O47" s="128">
        <v>5.2009999999999996</v>
      </c>
      <c r="P47" s="128" t="s">
        <v>87</v>
      </c>
      <c r="Q47" s="128" t="s">
        <v>87</v>
      </c>
      <c r="R47" s="127" t="s">
        <v>87</v>
      </c>
      <c r="S47" s="128">
        <v>48.523066710919352</v>
      </c>
      <c r="T47" s="128">
        <v>58.733378721985254</v>
      </c>
      <c r="U47" s="128" t="s">
        <v>87</v>
      </c>
      <c r="V47" s="128" t="s">
        <v>87</v>
      </c>
      <c r="W47" s="127" t="s">
        <v>87</v>
      </c>
      <c r="X47" s="128" t="s">
        <v>87</v>
      </c>
      <c r="Y47" s="128">
        <v>4.2689482409484851</v>
      </c>
      <c r="Z47" s="128">
        <v>4.192266125563374</v>
      </c>
      <c r="AA47" s="128" t="s">
        <v>87</v>
      </c>
      <c r="AB47" s="128" t="s">
        <v>87</v>
      </c>
      <c r="AC47" s="128" t="s">
        <v>87</v>
      </c>
      <c r="AD47" s="128">
        <v>3.8638849849755514</v>
      </c>
      <c r="AE47" s="128">
        <v>3.919492834164656</v>
      </c>
      <c r="AF47" s="128">
        <v>3.9578070553186966</v>
      </c>
      <c r="AG47" s="128" t="s">
        <v>87</v>
      </c>
      <c r="AH47" s="128" t="s">
        <v>87</v>
      </c>
      <c r="AI47" s="128" t="s">
        <v>87</v>
      </c>
      <c r="AJ47" s="128" t="s">
        <v>87</v>
      </c>
      <c r="AK47" s="128" t="s">
        <v>87</v>
      </c>
      <c r="AL47" s="128" t="s">
        <v>87</v>
      </c>
      <c r="AM47" s="127" t="s">
        <v>87</v>
      </c>
      <c r="AN47" s="128" t="s">
        <v>87</v>
      </c>
      <c r="AO47" s="128">
        <v>4.5830000000000002</v>
      </c>
      <c r="AP47" s="128">
        <v>4.6500000000000004</v>
      </c>
      <c r="AQ47" s="128" t="s">
        <v>87</v>
      </c>
      <c r="AR47" s="128" t="s">
        <v>87</v>
      </c>
      <c r="AS47" s="128" t="s">
        <v>87</v>
      </c>
      <c r="AT47" s="128">
        <v>4.0949999999999998</v>
      </c>
      <c r="AU47" s="128">
        <v>4.4729999999999999</v>
      </c>
      <c r="AV47" s="128">
        <v>5.2009999999999996</v>
      </c>
      <c r="AW47" s="128" t="s">
        <v>87</v>
      </c>
      <c r="AX47" s="128" t="s">
        <v>87</v>
      </c>
      <c r="AY47" s="128" t="s">
        <v>87</v>
      </c>
      <c r="AZ47" s="128" t="s">
        <v>87</v>
      </c>
      <c r="BA47" s="128" t="s">
        <v>87</v>
      </c>
      <c r="BB47" s="128" t="s">
        <v>87</v>
      </c>
      <c r="BC47" s="127" t="s">
        <v>87</v>
      </c>
      <c r="BD47" s="128" t="s">
        <v>87</v>
      </c>
      <c r="BE47" s="128">
        <v>48.523066710919352</v>
      </c>
      <c r="BF47" s="128">
        <v>34.855083345847731</v>
      </c>
      <c r="BG47" s="128" t="s">
        <v>87</v>
      </c>
      <c r="BH47" s="128" t="s">
        <v>87</v>
      </c>
      <c r="BI47" s="128" t="s">
        <v>87</v>
      </c>
      <c r="BJ47" s="128">
        <v>58.733378721985254</v>
      </c>
      <c r="BK47" s="128">
        <v>27.957145980613664</v>
      </c>
      <c r="BL47" s="128">
        <v>5.7122480136398579</v>
      </c>
      <c r="BM47" s="128" t="s">
        <v>87</v>
      </c>
      <c r="BN47" s="128" t="s">
        <v>87</v>
      </c>
      <c r="BO47" s="128" t="s">
        <v>87</v>
      </c>
      <c r="BP47" s="128" t="s">
        <v>87</v>
      </c>
      <c r="BQ47" s="128" t="s">
        <v>87</v>
      </c>
      <c r="BR47" s="128" t="s">
        <v>87</v>
      </c>
    </row>
    <row r="48" spans="1:70" x14ac:dyDescent="0.2">
      <c r="A48" t="s">
        <v>415</v>
      </c>
      <c r="B48" t="s">
        <v>415</v>
      </c>
      <c r="C48" t="s">
        <v>803</v>
      </c>
      <c r="D48" t="s">
        <v>804</v>
      </c>
      <c r="E48" t="s">
        <v>87</v>
      </c>
      <c r="F48" t="s">
        <v>87</v>
      </c>
      <c r="G48" t="s">
        <v>857</v>
      </c>
      <c r="H48" s="127" t="s">
        <v>87</v>
      </c>
      <c r="I48" s="128">
        <v>5.2162414862583004</v>
      </c>
      <c r="J48" s="128" t="s">
        <v>87</v>
      </c>
      <c r="K48" s="128" t="s">
        <v>87</v>
      </c>
      <c r="L48" s="128" t="s">
        <v>87</v>
      </c>
      <c r="M48" s="127" t="s">
        <v>87</v>
      </c>
      <c r="N48" s="128">
        <v>5.6550000000000002</v>
      </c>
      <c r="O48" s="128" t="s">
        <v>87</v>
      </c>
      <c r="P48" s="128" t="s">
        <v>87</v>
      </c>
      <c r="Q48" s="128" t="s">
        <v>87</v>
      </c>
      <c r="R48" s="127" t="s">
        <v>87</v>
      </c>
      <c r="S48" s="128">
        <v>41.030785629193048</v>
      </c>
      <c r="T48" s="128" t="s">
        <v>87</v>
      </c>
      <c r="U48" s="128" t="s">
        <v>87</v>
      </c>
      <c r="V48" s="128" t="s">
        <v>87</v>
      </c>
      <c r="W48" s="127" t="s">
        <v>87</v>
      </c>
      <c r="X48" s="128" t="s">
        <v>87</v>
      </c>
      <c r="Y48" s="128">
        <v>4.8345843969177436</v>
      </c>
      <c r="Z48" s="128">
        <v>5.044964715666544</v>
      </c>
      <c r="AA48" s="128" t="s">
        <v>87</v>
      </c>
      <c r="AB48" s="128">
        <v>5.2018802109775395</v>
      </c>
      <c r="AC48" s="128">
        <v>4.7861098326178233</v>
      </c>
      <c r="AD48" s="128" t="s">
        <v>87</v>
      </c>
      <c r="AE48" s="128" t="s">
        <v>87</v>
      </c>
      <c r="AF48" s="128" t="s">
        <v>87</v>
      </c>
      <c r="AG48" s="128" t="s">
        <v>87</v>
      </c>
      <c r="AH48" s="128" t="s">
        <v>87</v>
      </c>
      <c r="AI48" s="128" t="s">
        <v>87</v>
      </c>
      <c r="AJ48" s="128" t="s">
        <v>87</v>
      </c>
      <c r="AK48" s="128" t="s">
        <v>87</v>
      </c>
      <c r="AL48" s="128" t="s">
        <v>87</v>
      </c>
      <c r="AM48" s="127" t="s">
        <v>87</v>
      </c>
      <c r="AN48" s="128" t="s">
        <v>87</v>
      </c>
      <c r="AO48" s="128">
        <v>5.25</v>
      </c>
      <c r="AP48" s="128">
        <v>5.5229999999999997</v>
      </c>
      <c r="AQ48" s="128" t="s">
        <v>87</v>
      </c>
      <c r="AR48" s="128">
        <v>5.6550000000000002</v>
      </c>
      <c r="AS48" s="128">
        <v>5.173</v>
      </c>
      <c r="AT48" s="128" t="s">
        <v>87</v>
      </c>
      <c r="AU48" s="128" t="s">
        <v>87</v>
      </c>
      <c r="AV48" s="128" t="s">
        <v>87</v>
      </c>
      <c r="AW48" s="128" t="s">
        <v>87</v>
      </c>
      <c r="AX48" s="128" t="s">
        <v>87</v>
      </c>
      <c r="AY48" s="128" t="s">
        <v>87</v>
      </c>
      <c r="AZ48" s="128" t="s">
        <v>87</v>
      </c>
      <c r="BA48" s="128" t="s">
        <v>87</v>
      </c>
      <c r="BB48" s="128" t="s">
        <v>87</v>
      </c>
      <c r="BC48" s="127" t="s">
        <v>87</v>
      </c>
      <c r="BD48" s="128" t="s">
        <v>87</v>
      </c>
      <c r="BE48" s="128">
        <v>38.422391857506355</v>
      </c>
      <c r="BF48" s="128">
        <v>33.263252740651751</v>
      </c>
      <c r="BG48" s="128" t="s">
        <v>87</v>
      </c>
      <c r="BH48" s="128">
        <v>35.227369195506384</v>
      </c>
      <c r="BI48" s="128">
        <v>41.030785629193048</v>
      </c>
      <c r="BJ48" s="128" t="s">
        <v>87</v>
      </c>
      <c r="BK48" s="128" t="s">
        <v>87</v>
      </c>
      <c r="BL48" s="128" t="s">
        <v>87</v>
      </c>
      <c r="BM48" s="128" t="s">
        <v>87</v>
      </c>
      <c r="BN48" s="128" t="s">
        <v>87</v>
      </c>
      <c r="BO48" s="128" t="s">
        <v>87</v>
      </c>
      <c r="BP48" s="128" t="s">
        <v>87</v>
      </c>
      <c r="BQ48" s="128" t="s">
        <v>87</v>
      </c>
      <c r="BR48" s="128" t="s">
        <v>87</v>
      </c>
    </row>
    <row r="49" spans="1:70" x14ac:dyDescent="0.2">
      <c r="A49" t="s">
        <v>417</v>
      </c>
      <c r="B49" t="s">
        <v>417</v>
      </c>
      <c r="C49" t="s">
        <v>87</v>
      </c>
      <c r="D49" t="s">
        <v>827</v>
      </c>
      <c r="E49" t="s">
        <v>87</v>
      </c>
      <c r="F49" t="s">
        <v>87</v>
      </c>
      <c r="G49" t="s">
        <v>857</v>
      </c>
      <c r="H49" s="127" t="s">
        <v>87</v>
      </c>
      <c r="I49" s="128">
        <v>4.7068972459386691</v>
      </c>
      <c r="J49" s="128">
        <v>5.1732300611359898</v>
      </c>
      <c r="K49" s="128" t="s">
        <v>87</v>
      </c>
      <c r="L49" s="128">
        <v>4.7809364475612419</v>
      </c>
      <c r="M49" s="127" t="s">
        <v>87</v>
      </c>
      <c r="N49" s="128">
        <v>6.3109999999999999</v>
      </c>
      <c r="O49" s="128">
        <v>5.5330000000000004</v>
      </c>
      <c r="P49" s="128" t="s">
        <v>87</v>
      </c>
      <c r="Q49" s="128">
        <v>4.9429999999999996</v>
      </c>
      <c r="R49" s="127" t="s">
        <v>87</v>
      </c>
      <c r="S49" s="128">
        <v>12.849825971306489</v>
      </c>
      <c r="T49" s="128">
        <v>43.674713136218628</v>
      </c>
      <c r="U49" s="128" t="s">
        <v>87</v>
      </c>
      <c r="V49" s="128">
        <v>68.855152985366615</v>
      </c>
      <c r="W49" s="127" t="s">
        <v>87</v>
      </c>
      <c r="X49" s="128" t="s">
        <v>87</v>
      </c>
      <c r="Y49" s="128">
        <v>4.3664565403618294</v>
      </c>
      <c r="Z49" s="128">
        <v>4.151291910497104</v>
      </c>
      <c r="AA49" s="128" t="s">
        <v>87</v>
      </c>
      <c r="AB49" s="128">
        <v>4.7068972459386691</v>
      </c>
      <c r="AC49" s="128" t="s">
        <v>87</v>
      </c>
      <c r="AD49" s="128">
        <v>4.466983288395487</v>
      </c>
      <c r="AE49" s="128">
        <v>4.5772003223394568</v>
      </c>
      <c r="AF49" s="128">
        <v>4.9841475544953271</v>
      </c>
      <c r="AG49" s="128">
        <v>5.1732300611359898</v>
      </c>
      <c r="AH49" s="128" t="s">
        <v>87</v>
      </c>
      <c r="AI49" s="128" t="s">
        <v>87</v>
      </c>
      <c r="AJ49" s="128">
        <v>4.7809364475612419</v>
      </c>
      <c r="AK49" s="128">
        <v>4.2519161552663869</v>
      </c>
      <c r="AL49" s="128">
        <v>4.4995919998343279</v>
      </c>
      <c r="AM49" s="127" t="s">
        <v>87</v>
      </c>
      <c r="AN49" s="128" t="s">
        <v>87</v>
      </c>
      <c r="AO49" s="128">
        <v>6.1219999999999999</v>
      </c>
      <c r="AP49" s="128">
        <v>6.3109999999999999</v>
      </c>
      <c r="AQ49" s="128" t="s">
        <v>87</v>
      </c>
      <c r="AR49" s="128">
        <v>5.5979999999999999</v>
      </c>
      <c r="AS49" s="128" t="s">
        <v>87</v>
      </c>
      <c r="AT49" s="128">
        <v>5.0970000000000004</v>
      </c>
      <c r="AU49" s="128">
        <v>5.0750000000000002</v>
      </c>
      <c r="AV49" s="128">
        <v>5.5049999999999999</v>
      </c>
      <c r="AW49" s="128">
        <v>5.5330000000000004</v>
      </c>
      <c r="AX49" s="128" t="s">
        <v>87</v>
      </c>
      <c r="AY49" s="128" t="s">
        <v>87</v>
      </c>
      <c r="AZ49" s="128">
        <v>4.9429999999999996</v>
      </c>
      <c r="BA49" s="128">
        <v>4.6970000000000001</v>
      </c>
      <c r="BB49" s="128">
        <v>4.8680000000000003</v>
      </c>
      <c r="BC49" s="127" t="s">
        <v>87</v>
      </c>
      <c r="BD49" s="128" t="s">
        <v>87</v>
      </c>
      <c r="BE49" s="128">
        <v>1.7557251908396945</v>
      </c>
      <c r="BF49" s="128">
        <v>0.69229614056164579</v>
      </c>
      <c r="BG49" s="128" t="s">
        <v>87</v>
      </c>
      <c r="BH49" s="128">
        <v>12.849825971306489</v>
      </c>
      <c r="BI49" s="128" t="s">
        <v>87</v>
      </c>
      <c r="BJ49" s="128">
        <v>23.441386113851419</v>
      </c>
      <c r="BK49" s="128">
        <v>31.783397711537063</v>
      </c>
      <c r="BL49" s="128">
        <v>30.140298873374409</v>
      </c>
      <c r="BM49" s="128">
        <v>43.674713136218628</v>
      </c>
      <c r="BN49" s="128" t="s">
        <v>87</v>
      </c>
      <c r="BO49" s="128" t="s">
        <v>87</v>
      </c>
      <c r="BP49" s="128">
        <v>68.855152985366615</v>
      </c>
      <c r="BQ49" s="128">
        <v>35.885264799620266</v>
      </c>
      <c r="BR49" s="128">
        <v>42.814610735869181</v>
      </c>
    </row>
    <row r="50" spans="1:70" x14ac:dyDescent="0.2">
      <c r="A50" t="s">
        <v>441</v>
      </c>
      <c r="B50" t="s">
        <v>441</v>
      </c>
      <c r="C50" t="s">
        <v>87</v>
      </c>
      <c r="D50" t="s">
        <v>442</v>
      </c>
      <c r="E50" t="s">
        <v>87</v>
      </c>
      <c r="F50" t="s">
        <v>87</v>
      </c>
      <c r="G50" t="s">
        <v>857</v>
      </c>
      <c r="H50" s="127" t="s">
        <v>87</v>
      </c>
      <c r="I50" s="128">
        <v>8.6141599459177947</v>
      </c>
      <c r="J50" s="128">
        <v>8.4016966095485195</v>
      </c>
      <c r="K50" s="128">
        <v>8.8389321262780189</v>
      </c>
      <c r="L50" s="128">
        <v>7.8139254597022774</v>
      </c>
      <c r="M50" s="127" t="s">
        <v>87</v>
      </c>
      <c r="N50" s="128">
        <v>9.0869999999999997</v>
      </c>
      <c r="O50" s="128">
        <v>9.6</v>
      </c>
      <c r="P50" s="128">
        <v>9.1560000000000006</v>
      </c>
      <c r="Q50" s="128">
        <v>8.7799999999999994</v>
      </c>
      <c r="R50" s="127" t="s">
        <v>87</v>
      </c>
      <c r="S50" s="128">
        <v>37.163072776280323</v>
      </c>
      <c r="T50" s="128">
        <v>27.343236346211715</v>
      </c>
      <c r="U50" s="128">
        <v>63.453580424613179</v>
      </c>
      <c r="V50" s="128">
        <v>10.812483549004403</v>
      </c>
      <c r="W50" s="127" t="s">
        <v>87</v>
      </c>
      <c r="X50" s="128" t="s">
        <v>87</v>
      </c>
      <c r="Y50" s="128">
        <v>7.8837980639210405</v>
      </c>
      <c r="Z50" s="128">
        <v>7.7189868373641701</v>
      </c>
      <c r="AA50" s="128" t="s">
        <v>87</v>
      </c>
      <c r="AB50" s="128">
        <v>8.2445251749033073</v>
      </c>
      <c r="AC50" s="128">
        <v>8.6141599459177947</v>
      </c>
      <c r="AD50" s="128">
        <v>8.4016966095485195</v>
      </c>
      <c r="AE50" s="128">
        <v>8.0037772893728985</v>
      </c>
      <c r="AF50" s="128">
        <v>8.3338499163809949</v>
      </c>
      <c r="AG50" s="128">
        <v>8.221668661794391</v>
      </c>
      <c r="AH50" s="128">
        <v>8.8389321262780189</v>
      </c>
      <c r="AI50" s="128">
        <v>8.314456132573854</v>
      </c>
      <c r="AJ50" s="128">
        <v>7.8139254597022774</v>
      </c>
      <c r="AK50" s="128">
        <v>6.3682099668269583</v>
      </c>
      <c r="AL50" s="128">
        <v>7.289845079207665</v>
      </c>
      <c r="AM50" s="127" t="s">
        <v>87</v>
      </c>
      <c r="AN50" s="128" t="s">
        <v>87</v>
      </c>
      <c r="AO50" s="128">
        <v>8.5820000000000007</v>
      </c>
      <c r="AP50" s="128">
        <v>8.6140000000000008</v>
      </c>
      <c r="AQ50" s="128" t="s">
        <v>87</v>
      </c>
      <c r="AR50" s="128">
        <v>8.7949999999999999</v>
      </c>
      <c r="AS50" s="128">
        <v>9.0869999999999997</v>
      </c>
      <c r="AT50" s="128">
        <v>9.282</v>
      </c>
      <c r="AU50" s="128">
        <v>9.6</v>
      </c>
      <c r="AV50" s="128">
        <v>8.8970000000000002</v>
      </c>
      <c r="AW50" s="128">
        <v>9.2170000000000005</v>
      </c>
      <c r="AX50" s="128">
        <v>9.1560000000000006</v>
      </c>
      <c r="AY50" s="128">
        <v>8.5120000000000005</v>
      </c>
      <c r="AZ50" s="128">
        <v>8.7799999999999994</v>
      </c>
      <c r="BA50" s="128">
        <v>8.2490000000000006</v>
      </c>
      <c r="BB50" s="128">
        <v>8.5150000000000006</v>
      </c>
      <c r="BC50" s="127" t="s">
        <v>87</v>
      </c>
      <c r="BD50" s="128" t="s">
        <v>87</v>
      </c>
      <c r="BE50" s="128">
        <v>20.035402146255116</v>
      </c>
      <c r="BF50" s="128">
        <v>12.734644841567802</v>
      </c>
      <c r="BG50" s="128" t="s">
        <v>87</v>
      </c>
      <c r="BH50" s="128">
        <v>28.153032060895892</v>
      </c>
      <c r="BI50" s="128">
        <v>33.663552573829072</v>
      </c>
      <c r="BJ50" s="128">
        <v>13.173361492823499</v>
      </c>
      <c r="BK50" s="128">
        <v>2.5338289240337195</v>
      </c>
      <c r="BL50" s="128">
        <v>27.343236346211715</v>
      </c>
      <c r="BM50" s="128">
        <v>10.108079798124077</v>
      </c>
      <c r="BN50" s="128">
        <v>48.187248228920673</v>
      </c>
      <c r="BO50" s="128">
        <v>63.453580424613179</v>
      </c>
      <c r="BP50" s="128">
        <v>10.812483549004403</v>
      </c>
      <c r="BQ50" s="128">
        <v>1.3158608530548586</v>
      </c>
      <c r="BR50" s="128">
        <v>5.9544969783149657</v>
      </c>
    </row>
    <row r="51" spans="1:70" x14ac:dyDescent="0.2">
      <c r="A51" t="s">
        <v>445</v>
      </c>
      <c r="B51" t="s">
        <v>445</v>
      </c>
      <c r="C51" t="s">
        <v>812</v>
      </c>
      <c r="D51" t="s">
        <v>859</v>
      </c>
      <c r="E51" t="s">
        <v>87</v>
      </c>
      <c r="F51" t="s">
        <v>87</v>
      </c>
      <c r="G51" t="s">
        <v>857</v>
      </c>
      <c r="H51" s="127">
        <v>10.356836391916183</v>
      </c>
      <c r="I51" s="128">
        <v>8.9334294486383801</v>
      </c>
      <c r="J51" s="128">
        <v>8.8213467405839605</v>
      </c>
      <c r="K51" s="128" t="s">
        <v>87</v>
      </c>
      <c r="L51" s="128">
        <v>7.0339595107508606</v>
      </c>
      <c r="M51" s="127">
        <v>10.47</v>
      </c>
      <c r="N51" s="128">
        <v>9.2899999999999991</v>
      </c>
      <c r="O51" s="128">
        <v>9.0860000000000003</v>
      </c>
      <c r="P51" s="128" t="s">
        <v>87</v>
      </c>
      <c r="Q51" s="128">
        <v>8.4369999999999994</v>
      </c>
      <c r="R51" s="127">
        <v>77.061310782241023</v>
      </c>
      <c r="S51" s="128">
        <v>52.051044474393528</v>
      </c>
      <c r="T51" s="128">
        <v>54.368423558539249</v>
      </c>
      <c r="U51" s="128" t="s">
        <v>87</v>
      </c>
      <c r="V51" s="128">
        <v>4.3147884820476357</v>
      </c>
      <c r="W51" s="127">
        <v>10.356836391916183</v>
      </c>
      <c r="X51" s="128" t="s">
        <v>87</v>
      </c>
      <c r="Y51" s="128">
        <v>8.1224656385121374</v>
      </c>
      <c r="Z51" s="128">
        <v>8.4891393577444347</v>
      </c>
      <c r="AA51" s="128" t="s">
        <v>87</v>
      </c>
      <c r="AB51" s="128">
        <v>8.5486441309839094</v>
      </c>
      <c r="AC51" s="128">
        <v>8.8171599459177941</v>
      </c>
      <c r="AD51" s="128" t="s">
        <v>87</v>
      </c>
      <c r="AE51" s="128" t="s">
        <v>87</v>
      </c>
      <c r="AF51" s="128" t="s">
        <v>87</v>
      </c>
      <c r="AG51" s="128">
        <v>8.8213467405839605</v>
      </c>
      <c r="AH51" s="128" t="s">
        <v>87</v>
      </c>
      <c r="AI51" s="128" t="s">
        <v>87</v>
      </c>
      <c r="AJ51" s="128">
        <v>5.6835621255290185</v>
      </c>
      <c r="AK51" s="128">
        <v>5.5021910322317629</v>
      </c>
      <c r="AL51" s="128">
        <v>7.0339595107508606</v>
      </c>
      <c r="AM51" s="127">
        <v>10.47</v>
      </c>
      <c r="AN51" s="128" t="s">
        <v>87</v>
      </c>
      <c r="AO51" s="128">
        <v>8.8680000000000003</v>
      </c>
      <c r="AP51" s="128">
        <v>9.0519999999999996</v>
      </c>
      <c r="AQ51" s="128" t="s">
        <v>87</v>
      </c>
      <c r="AR51" s="128">
        <v>9.0820000000000007</v>
      </c>
      <c r="AS51" s="128">
        <v>9.2899999999999991</v>
      </c>
      <c r="AT51" s="128" t="s">
        <v>87</v>
      </c>
      <c r="AU51" s="128" t="s">
        <v>87</v>
      </c>
      <c r="AV51" s="128" t="s">
        <v>87</v>
      </c>
      <c r="AW51" s="128">
        <v>9.0860000000000003</v>
      </c>
      <c r="AX51" s="128" t="s">
        <v>87</v>
      </c>
      <c r="AY51" s="128" t="s">
        <v>87</v>
      </c>
      <c r="AZ51" s="128">
        <v>8.4369999999999994</v>
      </c>
      <c r="BA51" s="128">
        <v>7.3849999999999998</v>
      </c>
      <c r="BB51" s="128">
        <v>8.3989999999999991</v>
      </c>
      <c r="BC51" s="127">
        <v>77.061310782241023</v>
      </c>
      <c r="BD51" s="128" t="s">
        <v>87</v>
      </c>
      <c r="BE51" s="128">
        <v>17.966589224471736</v>
      </c>
      <c r="BF51" s="128">
        <v>27.361465685538374</v>
      </c>
      <c r="BG51" s="128" t="s">
        <v>87</v>
      </c>
      <c r="BH51" s="128">
        <v>29.284926002433568</v>
      </c>
      <c r="BI51" s="128">
        <v>33.663552573829072</v>
      </c>
      <c r="BJ51" s="128" t="s">
        <v>87</v>
      </c>
      <c r="BK51" s="128" t="s">
        <v>87</v>
      </c>
      <c r="BL51" s="128" t="s">
        <v>87</v>
      </c>
      <c r="BM51" s="128">
        <v>54.368423558539249</v>
      </c>
      <c r="BN51" s="128" t="s">
        <v>87</v>
      </c>
      <c r="BO51" s="128" t="s">
        <v>87</v>
      </c>
      <c r="BP51" s="128">
        <v>0.176425812234561</v>
      </c>
      <c r="BQ51" s="128">
        <v>1.3097579168644469</v>
      </c>
      <c r="BR51" s="128">
        <v>4.3147884820476357</v>
      </c>
    </row>
    <row r="52" spans="1:70" x14ac:dyDescent="0.2">
      <c r="A52" t="s">
        <v>446</v>
      </c>
      <c r="B52" t="s">
        <v>446</v>
      </c>
      <c r="C52" t="s">
        <v>842</v>
      </c>
      <c r="D52" t="s">
        <v>882</v>
      </c>
      <c r="E52" t="s">
        <v>87</v>
      </c>
      <c r="F52" t="s">
        <v>87</v>
      </c>
      <c r="G52" t="s">
        <v>857</v>
      </c>
      <c r="H52" s="127">
        <v>10.571068351978484</v>
      </c>
      <c r="I52" s="128">
        <v>8.3527507839900359</v>
      </c>
      <c r="J52" s="128">
        <v>8.2019072331544862</v>
      </c>
      <c r="K52" s="128" t="s">
        <v>87</v>
      </c>
      <c r="L52" s="128">
        <v>8.0543485056270878</v>
      </c>
      <c r="M52" s="127">
        <v>10.62</v>
      </c>
      <c r="N52" s="128">
        <v>8.843</v>
      </c>
      <c r="O52" s="128">
        <v>8.577</v>
      </c>
      <c r="P52" s="128" t="s">
        <v>87</v>
      </c>
      <c r="Q52" s="128">
        <v>8.4559999999999995</v>
      </c>
      <c r="R52" s="127">
        <v>89.344608879492611</v>
      </c>
      <c r="S52" s="128">
        <v>32.340801886792448</v>
      </c>
      <c r="T52" s="128">
        <v>42.160643717564156</v>
      </c>
      <c r="U52" s="128" t="s">
        <v>87</v>
      </c>
      <c r="V52" s="128">
        <v>45.108807774118048</v>
      </c>
      <c r="W52" s="127">
        <v>10.571068351978484</v>
      </c>
      <c r="X52" s="128" t="s">
        <v>87</v>
      </c>
      <c r="Y52" s="128">
        <v>6.8160410165329468</v>
      </c>
      <c r="Z52" s="128" t="s">
        <v>87</v>
      </c>
      <c r="AA52" s="128" t="s">
        <v>87</v>
      </c>
      <c r="AB52" s="128">
        <v>7.8271842794927586</v>
      </c>
      <c r="AC52" s="128" t="s">
        <v>87</v>
      </c>
      <c r="AD52" s="128" t="s">
        <v>87</v>
      </c>
      <c r="AE52" s="128" t="s">
        <v>87</v>
      </c>
      <c r="AF52" s="128" t="s">
        <v>87</v>
      </c>
      <c r="AG52" s="128">
        <v>8.2019072331544862</v>
      </c>
      <c r="AH52" s="128" t="s">
        <v>87</v>
      </c>
      <c r="AI52" s="128" t="s">
        <v>87</v>
      </c>
      <c r="AJ52" s="128">
        <v>7.7772613488453475</v>
      </c>
      <c r="AK52" s="128">
        <v>7.581653418264068</v>
      </c>
      <c r="AL52" s="128">
        <v>8.0543485056270878</v>
      </c>
      <c r="AM52" s="127">
        <v>10.62</v>
      </c>
      <c r="AN52" s="128" t="s">
        <v>87</v>
      </c>
      <c r="AO52" s="128">
        <v>8.3450000000000006</v>
      </c>
      <c r="AP52" s="128">
        <v>8.4260000000000002</v>
      </c>
      <c r="AQ52" s="128" t="s">
        <v>87</v>
      </c>
      <c r="AR52" s="128">
        <v>8.516</v>
      </c>
      <c r="AS52" s="128" t="s">
        <v>87</v>
      </c>
      <c r="AT52" s="128" t="s">
        <v>87</v>
      </c>
      <c r="AU52" s="128" t="s">
        <v>87</v>
      </c>
      <c r="AV52" s="128" t="s">
        <v>87</v>
      </c>
      <c r="AW52" s="128">
        <v>8.577</v>
      </c>
      <c r="AX52" s="128" t="s">
        <v>87</v>
      </c>
      <c r="AY52" s="128" t="s">
        <v>87</v>
      </c>
      <c r="AZ52" s="128">
        <v>8.1229999999999993</v>
      </c>
      <c r="BA52" s="128">
        <v>8.3290000000000006</v>
      </c>
      <c r="BB52" s="128">
        <v>8.4559999999999995</v>
      </c>
      <c r="BC52" s="127">
        <v>89.344608879492611</v>
      </c>
      <c r="BD52" s="128" t="s">
        <v>87</v>
      </c>
      <c r="BE52" s="128">
        <v>2.9582918464431911</v>
      </c>
      <c r="BF52" s="128">
        <v>0</v>
      </c>
      <c r="BG52" s="128" t="s">
        <v>87</v>
      </c>
      <c r="BH52" s="128">
        <v>20.47313166756275</v>
      </c>
      <c r="BI52" s="128" t="s">
        <v>87</v>
      </c>
      <c r="BJ52" s="128" t="s">
        <v>87</v>
      </c>
      <c r="BK52" s="128" t="s">
        <v>87</v>
      </c>
      <c r="BL52" s="128" t="s">
        <v>87</v>
      </c>
      <c r="BM52" s="128">
        <v>42.160643717564156</v>
      </c>
      <c r="BN52" s="128" t="s">
        <v>87</v>
      </c>
      <c r="BO52" s="128" t="s">
        <v>87</v>
      </c>
      <c r="BP52" s="128">
        <v>45.108807774118048</v>
      </c>
      <c r="BQ52" s="128">
        <v>17.891774598223364</v>
      </c>
      <c r="BR52" s="128">
        <v>39.659616068254536</v>
      </c>
    </row>
    <row r="53" spans="1:70" x14ac:dyDescent="0.2">
      <c r="A53" t="s">
        <v>448</v>
      </c>
      <c r="B53" t="s">
        <v>448</v>
      </c>
      <c r="C53" t="s">
        <v>843</v>
      </c>
      <c r="D53" t="s">
        <v>881</v>
      </c>
      <c r="E53" t="s">
        <v>87</v>
      </c>
      <c r="F53" t="s">
        <v>87</v>
      </c>
      <c r="G53" t="s">
        <v>857</v>
      </c>
      <c r="H53" s="127">
        <v>10.081141179945147</v>
      </c>
      <c r="I53" s="128">
        <v>8.787081819971398</v>
      </c>
      <c r="J53" s="128">
        <v>7.5803820772024304</v>
      </c>
      <c r="K53" s="128" t="s">
        <v>87</v>
      </c>
      <c r="L53" s="128">
        <v>8.070218409204978</v>
      </c>
      <c r="M53" s="127">
        <v>10.1</v>
      </c>
      <c r="N53" s="128">
        <v>9.2349999999999994</v>
      </c>
      <c r="O53" s="128">
        <v>8.24</v>
      </c>
      <c r="P53" s="128" t="s">
        <v>87</v>
      </c>
      <c r="Q53" s="128">
        <v>8.7720000000000002</v>
      </c>
      <c r="R53" s="127">
        <v>95.750528541226231</v>
      </c>
      <c r="S53" s="128">
        <v>37.099898921832882</v>
      </c>
      <c r="T53" s="128">
        <v>21.896871875446365</v>
      </c>
      <c r="U53" s="128" t="s">
        <v>87</v>
      </c>
      <c r="V53" s="128">
        <v>29.323675790970494</v>
      </c>
      <c r="W53" s="127">
        <v>10.081141179945147</v>
      </c>
      <c r="X53" s="128" t="s">
        <v>87</v>
      </c>
      <c r="Y53" s="128">
        <v>7.6807310724955284</v>
      </c>
      <c r="Z53" s="128">
        <v>7.2494556774872221</v>
      </c>
      <c r="AA53" s="128" t="s">
        <v>87</v>
      </c>
      <c r="AB53" s="128">
        <v>8.787081819971398</v>
      </c>
      <c r="AC53" s="128">
        <v>7.8586344256516183</v>
      </c>
      <c r="AD53" s="128" t="s">
        <v>87</v>
      </c>
      <c r="AE53" s="128" t="s">
        <v>87</v>
      </c>
      <c r="AF53" s="128" t="s">
        <v>87</v>
      </c>
      <c r="AG53" s="128">
        <v>7.5803820772024304</v>
      </c>
      <c r="AH53" s="128" t="s">
        <v>87</v>
      </c>
      <c r="AI53" s="128" t="s">
        <v>87</v>
      </c>
      <c r="AJ53" s="128">
        <v>7.4063575531310857</v>
      </c>
      <c r="AK53" s="128">
        <v>8.0629149436683001</v>
      </c>
      <c r="AL53" s="128">
        <v>8.070218409204978</v>
      </c>
      <c r="AM53" s="127">
        <v>10.1</v>
      </c>
      <c r="AN53" s="128" t="s">
        <v>87</v>
      </c>
      <c r="AO53" s="128">
        <v>8.6859999999999999</v>
      </c>
      <c r="AP53" s="128">
        <v>8.6219999999999999</v>
      </c>
      <c r="AQ53" s="128" t="s">
        <v>87</v>
      </c>
      <c r="AR53" s="128">
        <v>9.2349999999999994</v>
      </c>
      <c r="AS53" s="128">
        <v>9.0329999999999995</v>
      </c>
      <c r="AT53" s="128" t="s">
        <v>87</v>
      </c>
      <c r="AU53" s="128" t="s">
        <v>87</v>
      </c>
      <c r="AV53" s="128" t="s">
        <v>87</v>
      </c>
      <c r="AW53" s="128">
        <v>8.24</v>
      </c>
      <c r="AX53" s="128" t="s">
        <v>87</v>
      </c>
      <c r="AY53" s="128" t="s">
        <v>87</v>
      </c>
      <c r="AZ53" s="128">
        <v>8.2439999999999998</v>
      </c>
      <c r="BA53" s="128">
        <v>8.7720000000000002</v>
      </c>
      <c r="BB53" s="128">
        <v>8.6029999999999998</v>
      </c>
      <c r="BC53" s="127">
        <v>95.750528541226231</v>
      </c>
      <c r="BD53" s="128" t="s">
        <v>87</v>
      </c>
      <c r="BE53" s="128">
        <v>9.8794114393185097</v>
      </c>
      <c r="BF53" s="128">
        <v>4.2408770085598437</v>
      </c>
      <c r="BG53" s="128" t="s">
        <v>87</v>
      </c>
      <c r="BH53" s="128">
        <v>35.65182942358301</v>
      </c>
      <c r="BI53" s="128">
        <v>6.6932096056179073</v>
      </c>
      <c r="BJ53" s="128" t="s">
        <v>87</v>
      </c>
      <c r="BK53" s="128" t="s">
        <v>87</v>
      </c>
      <c r="BL53" s="128" t="s">
        <v>87</v>
      </c>
      <c r="BM53" s="128">
        <v>21.896871875446365</v>
      </c>
      <c r="BN53" s="128" t="s">
        <v>87</v>
      </c>
      <c r="BO53" s="128" t="s">
        <v>87</v>
      </c>
      <c r="BP53" s="128">
        <v>14.533076282821957</v>
      </c>
      <c r="BQ53" s="128">
        <v>19.539567369634501</v>
      </c>
      <c r="BR53" s="128">
        <v>29.323675790970494</v>
      </c>
    </row>
    <row r="54" spans="1:70" x14ac:dyDescent="0.2">
      <c r="A54" t="s">
        <v>451</v>
      </c>
      <c r="B54" t="s">
        <v>450</v>
      </c>
      <c r="C54" t="s">
        <v>87</v>
      </c>
      <c r="D54" t="s">
        <v>844</v>
      </c>
      <c r="E54" t="s">
        <v>87</v>
      </c>
      <c r="F54" t="s">
        <v>87</v>
      </c>
      <c r="G54" t="s">
        <v>857</v>
      </c>
      <c r="H54" s="127">
        <v>10.877998195058041</v>
      </c>
      <c r="I54" s="128">
        <v>8.9044604798078097</v>
      </c>
      <c r="J54" s="128">
        <v>8.8710482544887359</v>
      </c>
      <c r="K54" s="128" t="s">
        <v>87</v>
      </c>
      <c r="L54" s="128">
        <v>7.8016559617881116</v>
      </c>
      <c r="M54" s="127">
        <v>11.1</v>
      </c>
      <c r="N54" s="128">
        <v>9.0220000000000002</v>
      </c>
      <c r="O54" s="128">
        <v>9.1219999999999999</v>
      </c>
      <c r="P54" s="128" t="s">
        <v>87</v>
      </c>
      <c r="Q54" s="128">
        <v>8.2170000000000005</v>
      </c>
      <c r="R54" s="127">
        <v>59.978858350951384</v>
      </c>
      <c r="S54" s="128">
        <v>76.288746630727772</v>
      </c>
      <c r="T54" s="128">
        <v>56.111031757367989</v>
      </c>
      <c r="U54" s="128" t="s">
        <v>87</v>
      </c>
      <c r="V54" s="128">
        <v>44.091513776152638</v>
      </c>
      <c r="W54" s="127">
        <v>10.877998195058041</v>
      </c>
      <c r="X54" s="128" t="s">
        <v>87</v>
      </c>
      <c r="Y54" s="128">
        <v>7.934833567390128</v>
      </c>
      <c r="Z54" s="128">
        <v>7.7356021996860287</v>
      </c>
      <c r="AA54" s="128" t="s">
        <v>87</v>
      </c>
      <c r="AB54" s="128">
        <v>8.5795717031912311</v>
      </c>
      <c r="AC54" s="128">
        <v>8.3381230755364673</v>
      </c>
      <c r="AD54" s="128">
        <v>6.2499596004627662</v>
      </c>
      <c r="AE54" s="128">
        <v>5.9924797136699004</v>
      </c>
      <c r="AF54" s="128">
        <v>5.9698901424633561</v>
      </c>
      <c r="AG54" s="128">
        <v>8.8710482544887359</v>
      </c>
      <c r="AH54" s="128" t="s">
        <v>87</v>
      </c>
      <c r="AI54" s="128" t="s">
        <v>87</v>
      </c>
      <c r="AJ54" s="128">
        <v>7.2963550095395071</v>
      </c>
      <c r="AK54" s="128">
        <v>7.012478701204321</v>
      </c>
      <c r="AL54" s="128">
        <v>7.8016559617881116</v>
      </c>
      <c r="AM54" s="127">
        <v>11.1</v>
      </c>
      <c r="AN54" s="128" t="s">
        <v>87</v>
      </c>
      <c r="AO54" s="128">
        <v>8.1539999999999999</v>
      </c>
      <c r="AP54" s="128">
        <v>8.0739999999999998</v>
      </c>
      <c r="AQ54" s="128" t="s">
        <v>87</v>
      </c>
      <c r="AR54" s="128">
        <v>8.8450000000000006</v>
      </c>
      <c r="AS54" s="128">
        <v>8.6120000000000001</v>
      </c>
      <c r="AT54" s="128">
        <v>7.3239999999999998</v>
      </c>
      <c r="AU54" s="128">
        <v>7.4690000000000003</v>
      </c>
      <c r="AV54" s="128">
        <v>7.4240000000000004</v>
      </c>
      <c r="AW54" s="128">
        <v>9.1219999999999999</v>
      </c>
      <c r="AX54" s="128" t="s">
        <v>87</v>
      </c>
      <c r="AY54" s="128" t="s">
        <v>87</v>
      </c>
      <c r="AZ54" s="128">
        <v>7.6520000000000001</v>
      </c>
      <c r="BA54" s="128">
        <v>7.5060000000000002</v>
      </c>
      <c r="BB54" s="128">
        <v>8.2170000000000005</v>
      </c>
      <c r="BC54" s="127">
        <v>59.978858350951384</v>
      </c>
      <c r="BD54" s="128" t="s">
        <v>87</v>
      </c>
      <c r="BE54" s="128">
        <v>60.371722535678721</v>
      </c>
      <c r="BF54" s="128">
        <v>45.87775942333684</v>
      </c>
      <c r="BG54" s="128" t="s">
        <v>87</v>
      </c>
      <c r="BH54" s="128">
        <v>54.271484761877822</v>
      </c>
      <c r="BI54" s="128">
        <v>53.22590758041256</v>
      </c>
      <c r="BJ54" s="128">
        <v>8.432563115699379</v>
      </c>
      <c r="BK54" s="128">
        <v>3.337949129072225</v>
      </c>
      <c r="BL54" s="128">
        <v>3.5147152233749734</v>
      </c>
      <c r="BM54" s="128">
        <v>56.111031757367989</v>
      </c>
      <c r="BN54" s="128" t="s">
        <v>87</v>
      </c>
      <c r="BO54" s="128" t="s">
        <v>87</v>
      </c>
      <c r="BP54" s="128">
        <v>44.091513776152638</v>
      </c>
      <c r="BQ54" s="128">
        <v>32.098053841459276</v>
      </c>
      <c r="BR54" s="128">
        <v>38.428723782438674</v>
      </c>
    </row>
    <row r="55" spans="1:70" x14ac:dyDescent="0.2">
      <c r="A55" t="s">
        <v>457</v>
      </c>
      <c r="B55" t="s">
        <v>457</v>
      </c>
      <c r="C55" t="s">
        <v>871</v>
      </c>
      <c r="D55" t="s">
        <v>870</v>
      </c>
      <c r="E55" t="s">
        <v>87</v>
      </c>
      <c r="F55" t="s">
        <v>87</v>
      </c>
      <c r="G55" t="s">
        <v>857</v>
      </c>
      <c r="H55" s="127" t="s">
        <v>87</v>
      </c>
      <c r="I55" s="128" t="s">
        <v>87</v>
      </c>
      <c r="J55" s="128">
        <v>9.0204947978836287</v>
      </c>
      <c r="K55" s="128" t="s">
        <v>87</v>
      </c>
      <c r="L55" s="128" t="s">
        <v>87</v>
      </c>
      <c r="M55" s="127" t="s">
        <v>87</v>
      </c>
      <c r="N55" s="128" t="s">
        <v>87</v>
      </c>
      <c r="O55" s="128">
        <v>9.4740000000000002</v>
      </c>
      <c r="P55" s="128" t="s">
        <v>87</v>
      </c>
      <c r="Q55" s="128" t="s">
        <v>87</v>
      </c>
      <c r="R55" s="127" t="s">
        <v>87</v>
      </c>
      <c r="S55" s="128" t="s">
        <v>87</v>
      </c>
      <c r="T55" s="128">
        <v>44.294633530112002</v>
      </c>
      <c r="U55" s="128" t="s">
        <v>87</v>
      </c>
      <c r="V55" s="128" t="s">
        <v>87</v>
      </c>
      <c r="W55" s="127" t="s">
        <v>87</v>
      </c>
      <c r="X55" s="128" t="s">
        <v>87</v>
      </c>
      <c r="Y55" s="128" t="s">
        <v>87</v>
      </c>
      <c r="Z55" s="128" t="s">
        <v>87</v>
      </c>
      <c r="AA55" s="128" t="s">
        <v>87</v>
      </c>
      <c r="AB55" s="128" t="s">
        <v>87</v>
      </c>
      <c r="AC55" s="128" t="s">
        <v>87</v>
      </c>
      <c r="AD55" s="128">
        <v>9.0204947978836287</v>
      </c>
      <c r="AE55" s="128">
        <v>8.9423511129175086</v>
      </c>
      <c r="AF55" s="128">
        <v>8.2178016339406472</v>
      </c>
      <c r="AG55" s="128">
        <v>8.3119375865335439</v>
      </c>
      <c r="AH55" s="128" t="s">
        <v>87</v>
      </c>
      <c r="AI55" s="128" t="s">
        <v>87</v>
      </c>
      <c r="AJ55" s="128" t="s">
        <v>87</v>
      </c>
      <c r="AK55" s="128" t="s">
        <v>87</v>
      </c>
      <c r="AL55" s="128" t="s">
        <v>87</v>
      </c>
      <c r="AM55" s="127" t="s">
        <v>87</v>
      </c>
      <c r="AN55" s="128" t="s">
        <v>87</v>
      </c>
      <c r="AO55" s="128" t="s">
        <v>87</v>
      </c>
      <c r="AP55" s="128" t="s">
        <v>87</v>
      </c>
      <c r="AQ55" s="128" t="s">
        <v>87</v>
      </c>
      <c r="AR55" s="128" t="s">
        <v>87</v>
      </c>
      <c r="AS55" s="128" t="s">
        <v>87</v>
      </c>
      <c r="AT55" s="128">
        <v>9.4740000000000002</v>
      </c>
      <c r="AU55" s="128">
        <v>9.2959999999999994</v>
      </c>
      <c r="AV55" s="128">
        <v>8.9600000000000009</v>
      </c>
      <c r="AW55" s="128">
        <v>8.9390000000000001</v>
      </c>
      <c r="AX55" s="128" t="s">
        <v>87</v>
      </c>
      <c r="AY55" s="128" t="s">
        <v>87</v>
      </c>
      <c r="AZ55" s="128" t="s">
        <v>87</v>
      </c>
      <c r="BA55" s="128" t="s">
        <v>87</v>
      </c>
      <c r="BB55" s="128" t="s">
        <v>87</v>
      </c>
      <c r="BC55" s="127" t="s">
        <v>87</v>
      </c>
      <c r="BD55" s="128" t="s">
        <v>87</v>
      </c>
      <c r="BE55" s="128" t="s">
        <v>87</v>
      </c>
      <c r="BF55" s="128" t="s">
        <v>87</v>
      </c>
      <c r="BG55" s="128" t="s">
        <v>87</v>
      </c>
      <c r="BH55" s="128" t="s">
        <v>87</v>
      </c>
      <c r="BI55" s="128" t="s">
        <v>87</v>
      </c>
      <c r="BJ55" s="128">
        <v>35.196120659710168</v>
      </c>
      <c r="BK55" s="128">
        <v>44.294633530112002</v>
      </c>
      <c r="BL55" s="128">
        <v>18.105129433789852</v>
      </c>
      <c r="BM55" s="128">
        <v>23.601390277579391</v>
      </c>
      <c r="BN55" s="128" t="s">
        <v>87</v>
      </c>
      <c r="BO55" s="128" t="s">
        <v>87</v>
      </c>
      <c r="BP55" s="128" t="s">
        <v>87</v>
      </c>
      <c r="BQ55" s="128" t="s">
        <v>87</v>
      </c>
      <c r="BR55" s="128" t="s">
        <v>87</v>
      </c>
    </row>
    <row r="56" spans="1:70" x14ac:dyDescent="0.2">
      <c r="A56" t="s">
        <v>312</v>
      </c>
      <c r="B56" t="s">
        <v>311</v>
      </c>
      <c r="C56" t="s">
        <v>87</v>
      </c>
      <c r="D56" t="s">
        <v>781</v>
      </c>
      <c r="E56" t="s">
        <v>87</v>
      </c>
      <c r="F56" t="s">
        <v>87</v>
      </c>
      <c r="G56" t="s">
        <v>857</v>
      </c>
      <c r="H56" s="127" t="s">
        <v>87</v>
      </c>
      <c r="I56" s="128">
        <v>9.30285312995764</v>
      </c>
      <c r="J56" s="128">
        <v>6.8136986574583709</v>
      </c>
      <c r="K56" s="128" t="s">
        <v>87</v>
      </c>
      <c r="L56" s="128">
        <v>8.5108561413304002</v>
      </c>
      <c r="M56" s="127" t="s">
        <v>87</v>
      </c>
      <c r="N56" s="128">
        <v>9.7539999999999996</v>
      </c>
      <c r="O56" s="128">
        <v>8.5079999999999991</v>
      </c>
      <c r="P56" s="128" t="s">
        <v>87</v>
      </c>
      <c r="Q56" s="128">
        <v>8.9450000000000003</v>
      </c>
      <c r="R56" s="127" t="s">
        <v>87</v>
      </c>
      <c r="S56" s="128">
        <v>41.650867313732704</v>
      </c>
      <c r="T56" s="128">
        <v>2.0216159596248149</v>
      </c>
      <c r="U56" s="128" t="s">
        <v>87</v>
      </c>
      <c r="V56" s="128">
        <v>36.800705228182004</v>
      </c>
      <c r="W56" s="127" t="s">
        <v>87</v>
      </c>
      <c r="X56" s="128" t="s">
        <v>87</v>
      </c>
      <c r="Y56" s="128">
        <v>8.848064231238352</v>
      </c>
      <c r="Z56" s="128">
        <v>9.0278482948008758</v>
      </c>
      <c r="AA56" s="128" t="s">
        <v>87</v>
      </c>
      <c r="AB56" s="128">
        <v>8.7786240493357592</v>
      </c>
      <c r="AC56" s="128">
        <v>8.6390221640631815</v>
      </c>
      <c r="AD56" s="128" t="s">
        <v>87</v>
      </c>
      <c r="AE56" s="128" t="s">
        <v>87</v>
      </c>
      <c r="AF56" s="128" t="s">
        <v>87</v>
      </c>
      <c r="AG56" s="128">
        <v>6.8136986574583709</v>
      </c>
      <c r="AH56" s="128" t="s">
        <v>87</v>
      </c>
      <c r="AI56" s="128" t="s">
        <v>87</v>
      </c>
      <c r="AJ56" s="128">
        <v>7.7616197189413585</v>
      </c>
      <c r="AK56" s="128">
        <v>8.5108561413304002</v>
      </c>
      <c r="AL56" s="128">
        <v>8.1748762848395344</v>
      </c>
      <c r="AM56" s="127" t="s">
        <v>87</v>
      </c>
      <c r="AN56" s="128" t="s">
        <v>87</v>
      </c>
      <c r="AO56" s="128">
        <v>9.7449999999999992</v>
      </c>
      <c r="AP56" s="128">
        <v>9.7539999999999996</v>
      </c>
      <c r="AQ56" s="128" t="s">
        <v>87</v>
      </c>
      <c r="AR56" s="128">
        <v>9.1590000000000007</v>
      </c>
      <c r="AS56" s="128">
        <v>9.157</v>
      </c>
      <c r="AT56" s="128" t="s">
        <v>87</v>
      </c>
      <c r="AU56" s="128" t="s">
        <v>87</v>
      </c>
      <c r="AV56" s="128" t="s">
        <v>87</v>
      </c>
      <c r="AW56" s="128">
        <v>8.5079999999999991</v>
      </c>
      <c r="AX56" s="128" t="s">
        <v>87</v>
      </c>
      <c r="AY56" s="128" t="s">
        <v>87</v>
      </c>
      <c r="AZ56" s="128">
        <v>8.2309999999999999</v>
      </c>
      <c r="BA56" s="128">
        <v>8.9450000000000003</v>
      </c>
      <c r="BB56" s="128">
        <v>8.7970000000000006</v>
      </c>
      <c r="BC56" s="127" t="s">
        <v>87</v>
      </c>
      <c r="BD56" s="128" t="s">
        <v>87</v>
      </c>
      <c r="BE56" s="128">
        <v>12.678393627613675</v>
      </c>
      <c r="BF56" s="128">
        <v>18.786604595284579</v>
      </c>
      <c r="BG56" s="128" t="s">
        <v>87</v>
      </c>
      <c r="BH56" s="128">
        <v>41.650867313732704</v>
      </c>
      <c r="BI56" s="128">
        <v>30.340460216941501</v>
      </c>
      <c r="BJ56" s="128" t="s">
        <v>87</v>
      </c>
      <c r="BK56" s="128" t="s">
        <v>87</v>
      </c>
      <c r="BL56" s="128" t="s">
        <v>87</v>
      </c>
      <c r="BM56" s="128">
        <v>2.0216159596248149</v>
      </c>
      <c r="BN56" s="128" t="s">
        <v>87</v>
      </c>
      <c r="BO56" s="128" t="s">
        <v>87</v>
      </c>
      <c r="BP56" s="128">
        <v>33.932801684581946</v>
      </c>
      <c r="BQ56" s="128">
        <v>36.800705228182004</v>
      </c>
      <c r="BR56" s="128">
        <v>23.87131176679701</v>
      </c>
    </row>
    <row r="57" spans="1:70" x14ac:dyDescent="0.2">
      <c r="A57" t="s">
        <v>1285</v>
      </c>
      <c r="B57" t="s">
        <v>219</v>
      </c>
      <c r="C57" t="s">
        <v>87</v>
      </c>
      <c r="D57" t="s">
        <v>836</v>
      </c>
      <c r="E57" t="s">
        <v>87</v>
      </c>
      <c r="F57" t="s">
        <v>87</v>
      </c>
      <c r="G57" t="s">
        <v>857</v>
      </c>
      <c r="H57" s="127">
        <v>5.9140000000000006</v>
      </c>
      <c r="I57" s="128" t="s">
        <v>87</v>
      </c>
      <c r="J57" s="128" t="s">
        <v>87</v>
      </c>
      <c r="K57" s="128" t="s">
        <v>87</v>
      </c>
      <c r="L57" s="128" t="s">
        <v>87</v>
      </c>
      <c r="M57" s="127">
        <v>5.9139999999999997</v>
      </c>
      <c r="N57" s="128" t="s">
        <v>87</v>
      </c>
      <c r="O57" s="128" t="s">
        <v>87</v>
      </c>
      <c r="P57" s="128" t="s">
        <v>87</v>
      </c>
      <c r="Q57" s="128" t="s">
        <v>87</v>
      </c>
      <c r="R57" s="127">
        <v>100</v>
      </c>
      <c r="S57" s="128" t="s">
        <v>87</v>
      </c>
      <c r="T57" s="128" t="s">
        <v>87</v>
      </c>
      <c r="U57" s="128" t="s">
        <v>87</v>
      </c>
      <c r="V57" s="128" t="s">
        <v>87</v>
      </c>
      <c r="W57" s="127">
        <v>5.9140000000000006</v>
      </c>
      <c r="X57" s="128" t="s">
        <v>87</v>
      </c>
      <c r="Y57" s="128" t="s">
        <v>87</v>
      </c>
      <c r="Z57" s="128" t="s">
        <v>87</v>
      </c>
      <c r="AA57" s="128" t="s">
        <v>87</v>
      </c>
      <c r="AB57" s="128" t="s">
        <v>87</v>
      </c>
      <c r="AC57" s="128" t="s">
        <v>87</v>
      </c>
      <c r="AD57" s="128" t="s">
        <v>87</v>
      </c>
      <c r="AE57" s="128" t="s">
        <v>87</v>
      </c>
      <c r="AF57" s="128" t="s">
        <v>87</v>
      </c>
      <c r="AG57" s="128" t="s">
        <v>87</v>
      </c>
      <c r="AH57" s="128" t="s">
        <v>87</v>
      </c>
      <c r="AI57" s="128" t="s">
        <v>87</v>
      </c>
      <c r="AJ57" s="128" t="s">
        <v>87</v>
      </c>
      <c r="AK57" s="128" t="s">
        <v>87</v>
      </c>
      <c r="AL57" s="128" t="s">
        <v>87</v>
      </c>
      <c r="AM57" s="127">
        <v>5.9139999999999997</v>
      </c>
      <c r="AN57" s="128" t="s">
        <v>87</v>
      </c>
      <c r="AO57" s="128" t="s">
        <v>87</v>
      </c>
      <c r="AP57" s="128" t="s">
        <v>87</v>
      </c>
      <c r="AQ57" s="128" t="s">
        <v>87</v>
      </c>
      <c r="AR57" s="128" t="s">
        <v>87</v>
      </c>
      <c r="AS57" s="128" t="s">
        <v>87</v>
      </c>
      <c r="AT57" s="128" t="s">
        <v>87</v>
      </c>
      <c r="AU57" s="128" t="s">
        <v>87</v>
      </c>
      <c r="AV57" s="128" t="s">
        <v>87</v>
      </c>
      <c r="AW57" s="128" t="s">
        <v>87</v>
      </c>
      <c r="AX57" s="128" t="s">
        <v>87</v>
      </c>
      <c r="AY57" s="128" t="s">
        <v>87</v>
      </c>
      <c r="AZ57" s="128" t="s">
        <v>87</v>
      </c>
      <c r="BA57" s="128" t="s">
        <v>87</v>
      </c>
      <c r="BB57" s="128" t="s">
        <v>87</v>
      </c>
      <c r="BC57" s="127">
        <v>100</v>
      </c>
      <c r="BD57" s="128" t="s">
        <v>87</v>
      </c>
      <c r="BE57" s="128" t="s">
        <v>87</v>
      </c>
      <c r="BF57" s="128" t="s">
        <v>87</v>
      </c>
      <c r="BG57" s="128" t="s">
        <v>87</v>
      </c>
      <c r="BH57" s="128" t="s">
        <v>87</v>
      </c>
      <c r="BI57" s="128" t="s">
        <v>87</v>
      </c>
      <c r="BJ57" s="128" t="s">
        <v>87</v>
      </c>
      <c r="BK57" s="128" t="s">
        <v>87</v>
      </c>
      <c r="BL57" s="128" t="s">
        <v>87</v>
      </c>
      <c r="BM57" s="128" t="s">
        <v>87</v>
      </c>
      <c r="BN57" s="128" t="s">
        <v>87</v>
      </c>
      <c r="BO57" s="128" t="s">
        <v>87</v>
      </c>
      <c r="BP57" s="128" t="s">
        <v>87</v>
      </c>
      <c r="BQ57" s="128" t="s">
        <v>87</v>
      </c>
      <c r="BR57" s="128" t="s">
        <v>87</v>
      </c>
    </row>
    <row r="58" spans="1:70" x14ac:dyDescent="0.2">
      <c r="A58" t="s">
        <v>331</v>
      </c>
      <c r="B58" t="s">
        <v>331</v>
      </c>
      <c r="C58" t="s">
        <v>840</v>
      </c>
      <c r="D58" t="s">
        <v>878</v>
      </c>
      <c r="E58" t="s">
        <v>87</v>
      </c>
      <c r="F58" t="s">
        <v>87</v>
      </c>
      <c r="G58" t="s">
        <v>857</v>
      </c>
      <c r="H58" s="127" t="s">
        <v>87</v>
      </c>
      <c r="I58" s="128">
        <v>3.8190758637854216</v>
      </c>
      <c r="J58" s="128">
        <v>3.565119833322143</v>
      </c>
      <c r="K58" s="128">
        <v>3.9760191434665808</v>
      </c>
      <c r="L58" s="128">
        <v>2.4397343192527332</v>
      </c>
      <c r="M58" s="127" t="s">
        <v>87</v>
      </c>
      <c r="N58" s="128">
        <v>4.2469999999999999</v>
      </c>
      <c r="O58" s="128">
        <v>4.476</v>
      </c>
      <c r="P58" s="128">
        <v>4.8840000000000003</v>
      </c>
      <c r="Q58" s="128">
        <v>4.0270000000000001</v>
      </c>
      <c r="R58" s="127" t="s">
        <v>87</v>
      </c>
      <c r="S58" s="128">
        <v>37.331536388140165</v>
      </c>
      <c r="T58" s="128">
        <v>20.423013918450582</v>
      </c>
      <c r="U58" s="128">
        <v>30.550557754587981</v>
      </c>
      <c r="V58" s="128">
        <v>2.5866300535679985</v>
      </c>
      <c r="W58" s="127" t="s">
        <v>87</v>
      </c>
      <c r="X58" s="128" t="s">
        <v>87</v>
      </c>
      <c r="Y58" s="128">
        <v>3.5115777061825577</v>
      </c>
      <c r="Z58" s="128">
        <v>3.1641718524756111</v>
      </c>
      <c r="AA58" s="128" t="s">
        <v>87</v>
      </c>
      <c r="AB58" s="128">
        <v>3.681958866641085</v>
      </c>
      <c r="AC58" s="128" t="s">
        <v>87</v>
      </c>
      <c r="AD58" s="128">
        <v>3.5426561840634894</v>
      </c>
      <c r="AE58" s="128">
        <v>3.338718429088873</v>
      </c>
      <c r="AF58" s="128">
        <v>3.565119833322143</v>
      </c>
      <c r="AG58" s="128">
        <v>2.6768119982551348</v>
      </c>
      <c r="AH58" s="128">
        <v>3.8953722648307854</v>
      </c>
      <c r="AI58" s="128">
        <v>3.9760191434665808</v>
      </c>
      <c r="AJ58" s="128">
        <v>2.4397343192527332</v>
      </c>
      <c r="AK58" s="128" t="s">
        <v>87</v>
      </c>
      <c r="AL58" s="128">
        <v>1.4361531279552555</v>
      </c>
      <c r="AM58" s="127" t="s">
        <v>87</v>
      </c>
      <c r="AN58" s="128" t="s">
        <v>87</v>
      </c>
      <c r="AO58" s="128">
        <v>4.0970000000000004</v>
      </c>
      <c r="AP58" s="128">
        <v>4.194</v>
      </c>
      <c r="AQ58" s="128" t="s">
        <v>87</v>
      </c>
      <c r="AR58" s="128">
        <v>4.1580000000000004</v>
      </c>
      <c r="AS58" s="128" t="s">
        <v>87</v>
      </c>
      <c r="AT58" s="128">
        <v>4.476</v>
      </c>
      <c r="AU58" s="128">
        <v>4.2149999999999999</v>
      </c>
      <c r="AV58" s="128">
        <v>4.2549999999999999</v>
      </c>
      <c r="AW58" s="128">
        <v>4.38</v>
      </c>
      <c r="AX58" s="128">
        <v>4.8840000000000003</v>
      </c>
      <c r="AY58" s="128">
        <v>4.4909999999999997</v>
      </c>
      <c r="AZ58" s="128">
        <v>4.0270000000000001</v>
      </c>
      <c r="BA58" s="128" t="s">
        <v>87</v>
      </c>
      <c r="BB58" s="128">
        <v>4.0220000000000002</v>
      </c>
      <c r="BC58" s="127" t="s">
        <v>87</v>
      </c>
      <c r="BD58" s="128" t="s">
        <v>87</v>
      </c>
      <c r="BE58" s="128">
        <v>25.976324814691893</v>
      </c>
      <c r="BF58" s="128">
        <v>9.3362366721729995</v>
      </c>
      <c r="BG58" s="128" t="s">
        <v>87</v>
      </c>
      <c r="BH58" s="128">
        <v>33.416338889046095</v>
      </c>
      <c r="BI58" s="128" t="s">
        <v>87</v>
      </c>
      <c r="BJ58" s="128">
        <v>11.658862597435078</v>
      </c>
      <c r="BK58" s="128">
        <v>13.295921094186527</v>
      </c>
      <c r="BL58" s="128">
        <v>20.423013918450582</v>
      </c>
      <c r="BM58" s="128">
        <v>1.9806694281769268</v>
      </c>
      <c r="BN58" s="128">
        <v>10.265314627031531</v>
      </c>
      <c r="BO58" s="128">
        <v>30.550557754587981</v>
      </c>
      <c r="BP58" s="128">
        <v>2.5866300535679985</v>
      </c>
      <c r="BQ58" s="128" t="s">
        <v>87</v>
      </c>
      <c r="BR58" s="128">
        <v>0.25950942054745807</v>
      </c>
    </row>
    <row r="59" spans="1:70" x14ac:dyDescent="0.2">
      <c r="A59" t="s">
        <v>332</v>
      </c>
      <c r="B59" t="s">
        <v>332</v>
      </c>
      <c r="C59" t="s">
        <v>87</v>
      </c>
      <c r="D59" t="s">
        <v>839</v>
      </c>
      <c r="E59" t="s">
        <v>87</v>
      </c>
      <c r="F59" t="s">
        <v>87</v>
      </c>
      <c r="G59" t="s">
        <v>857</v>
      </c>
      <c r="H59" s="127">
        <v>7.6567715466162545</v>
      </c>
      <c r="I59" s="128" t="s">
        <v>87</v>
      </c>
      <c r="J59" s="128">
        <v>5.9604296816451043</v>
      </c>
      <c r="K59" s="128">
        <v>7.5504863681869159</v>
      </c>
      <c r="L59" s="128">
        <v>6.0083428148846068</v>
      </c>
      <c r="M59" s="127">
        <v>7.9130000000000003</v>
      </c>
      <c r="N59" s="128" t="s">
        <v>87</v>
      </c>
      <c r="O59" s="128">
        <v>6.7279999999999998</v>
      </c>
      <c r="P59" s="128">
        <v>7.7389999999999999</v>
      </c>
      <c r="Q59" s="128">
        <v>7.657</v>
      </c>
      <c r="R59" s="127">
        <v>55.433403805496837</v>
      </c>
      <c r="S59" s="128" t="s">
        <v>87</v>
      </c>
      <c r="T59" s="128">
        <v>17.077711856164292</v>
      </c>
      <c r="U59" s="128">
        <v>64.786775941102931</v>
      </c>
      <c r="V59" s="128">
        <v>10.527925787335757</v>
      </c>
      <c r="W59" s="127">
        <v>7.6567715466162545</v>
      </c>
      <c r="X59" s="128" t="s">
        <v>87</v>
      </c>
      <c r="Y59" s="128" t="s">
        <v>87</v>
      </c>
      <c r="Z59" s="128" t="s">
        <v>87</v>
      </c>
      <c r="AA59" s="128" t="s">
        <v>87</v>
      </c>
      <c r="AB59" s="128" t="s">
        <v>87</v>
      </c>
      <c r="AC59" s="128" t="s">
        <v>87</v>
      </c>
      <c r="AD59" s="128">
        <v>5.9604296816451043</v>
      </c>
      <c r="AE59" s="128">
        <v>5.8674735386247114</v>
      </c>
      <c r="AF59" s="128">
        <v>4.8444765051806886</v>
      </c>
      <c r="AG59" s="128">
        <v>5.5421829402497389</v>
      </c>
      <c r="AH59" s="128">
        <v>7.5504863681869159</v>
      </c>
      <c r="AI59" s="128">
        <v>6.8732270522657419</v>
      </c>
      <c r="AJ59" s="128">
        <v>6.0083428148846068</v>
      </c>
      <c r="AK59" s="128">
        <v>5.2584116145380264</v>
      </c>
      <c r="AL59" s="128" t="s">
        <v>87</v>
      </c>
      <c r="AM59" s="127">
        <v>7.9130000000000003</v>
      </c>
      <c r="AN59" s="128" t="s">
        <v>87</v>
      </c>
      <c r="AO59" s="128" t="s">
        <v>87</v>
      </c>
      <c r="AP59" s="128" t="s">
        <v>87</v>
      </c>
      <c r="AQ59" s="128" t="s">
        <v>87</v>
      </c>
      <c r="AR59" s="128" t="s">
        <v>87</v>
      </c>
      <c r="AS59" s="128" t="s">
        <v>87</v>
      </c>
      <c r="AT59" s="128">
        <v>6.7279999999999998</v>
      </c>
      <c r="AU59" s="128">
        <v>6.6420000000000003</v>
      </c>
      <c r="AV59" s="128">
        <v>6.2590000000000003</v>
      </c>
      <c r="AW59" s="128">
        <v>6.5910000000000002</v>
      </c>
      <c r="AX59" s="128">
        <v>7.7389999999999999</v>
      </c>
      <c r="AY59" s="128">
        <v>7.1749999999999998</v>
      </c>
      <c r="AZ59" s="128">
        <v>6.9859999999999998</v>
      </c>
      <c r="BA59" s="128">
        <v>7.657</v>
      </c>
      <c r="BB59" s="128" t="s">
        <v>87</v>
      </c>
      <c r="BC59" s="127">
        <v>55.433403805496837</v>
      </c>
      <c r="BD59" s="128" t="s">
        <v>87</v>
      </c>
      <c r="BE59" s="128" t="s">
        <v>87</v>
      </c>
      <c r="BF59" s="128" t="s">
        <v>87</v>
      </c>
      <c r="BG59" s="128" t="s">
        <v>87</v>
      </c>
      <c r="BH59" s="128" t="s">
        <v>87</v>
      </c>
      <c r="BI59" s="128" t="s">
        <v>87</v>
      </c>
      <c r="BJ59" s="128">
        <v>17.077711856164292</v>
      </c>
      <c r="BK59" s="128">
        <v>16.806355221922605</v>
      </c>
      <c r="BL59" s="128">
        <v>3.850139853126358</v>
      </c>
      <c r="BM59" s="128">
        <v>8.9368185497309884</v>
      </c>
      <c r="BN59" s="128">
        <v>64.786775941102931</v>
      </c>
      <c r="BO59" s="128">
        <v>49.91453760345447</v>
      </c>
      <c r="BP59" s="128">
        <v>10.527925787335757</v>
      </c>
      <c r="BQ59" s="128">
        <v>0.39940326846138202</v>
      </c>
      <c r="BR59" s="128" t="s">
        <v>87</v>
      </c>
    </row>
    <row r="60" spans="1:70" x14ac:dyDescent="0.2">
      <c r="A60" t="s">
        <v>343</v>
      </c>
      <c r="B60" t="s">
        <v>343</v>
      </c>
      <c r="C60" t="s">
        <v>823</v>
      </c>
      <c r="D60" t="s">
        <v>824</v>
      </c>
      <c r="E60" t="s">
        <v>87</v>
      </c>
      <c r="F60" t="s">
        <v>87</v>
      </c>
      <c r="G60" t="s">
        <v>857</v>
      </c>
      <c r="H60" s="127" t="s">
        <v>87</v>
      </c>
      <c r="I60" s="128">
        <v>3.7908223212523597</v>
      </c>
      <c r="J60" s="128" t="s">
        <v>87</v>
      </c>
      <c r="K60" s="128">
        <v>3.3661931715926166</v>
      </c>
      <c r="L60" s="128" t="s">
        <v>87</v>
      </c>
      <c r="M60" s="127" t="s">
        <v>87</v>
      </c>
      <c r="N60" s="128">
        <v>5.1749999999999998</v>
      </c>
      <c r="O60" s="128" t="s">
        <v>87</v>
      </c>
      <c r="P60" s="128">
        <v>5.0490000000000004</v>
      </c>
      <c r="Q60" s="128" t="s">
        <v>87</v>
      </c>
      <c r="R60" s="127" t="s">
        <v>87</v>
      </c>
      <c r="S60" s="128">
        <v>14.337869233322269</v>
      </c>
      <c r="T60" s="128" t="s">
        <v>87</v>
      </c>
      <c r="U60" s="128">
        <v>2.075836631881971</v>
      </c>
      <c r="V60" s="128" t="s">
        <v>87</v>
      </c>
      <c r="W60" s="127" t="s">
        <v>87</v>
      </c>
      <c r="X60" s="128" t="s">
        <v>87</v>
      </c>
      <c r="Y60" s="128">
        <v>3.2824846151415561</v>
      </c>
      <c r="Z60" s="128">
        <v>3.1361074700400233</v>
      </c>
      <c r="AA60" s="128" t="s">
        <v>87</v>
      </c>
      <c r="AB60" s="128" t="s">
        <v>87</v>
      </c>
      <c r="AC60" s="128">
        <v>3.7908223212523597</v>
      </c>
      <c r="AD60" s="128" t="s">
        <v>87</v>
      </c>
      <c r="AE60" s="128" t="s">
        <v>87</v>
      </c>
      <c r="AF60" s="128" t="s">
        <v>87</v>
      </c>
      <c r="AG60" s="128" t="s">
        <v>87</v>
      </c>
      <c r="AH60" s="128" t="s">
        <v>87</v>
      </c>
      <c r="AI60" s="128">
        <v>3.3661931715926166</v>
      </c>
      <c r="AJ60" s="128" t="s">
        <v>87</v>
      </c>
      <c r="AK60" s="128" t="s">
        <v>87</v>
      </c>
      <c r="AL60" s="128" t="s">
        <v>87</v>
      </c>
      <c r="AM60" s="127" t="s">
        <v>87</v>
      </c>
      <c r="AN60" s="128" t="s">
        <v>87</v>
      </c>
      <c r="AO60" s="128">
        <v>4.1260000000000003</v>
      </c>
      <c r="AP60" s="128">
        <v>4.0190000000000001</v>
      </c>
      <c r="AQ60" s="128" t="s">
        <v>87</v>
      </c>
      <c r="AR60" s="128" t="s">
        <v>87</v>
      </c>
      <c r="AS60" s="128">
        <v>5.1749999999999998</v>
      </c>
      <c r="AT60" s="128" t="s">
        <v>87</v>
      </c>
      <c r="AU60" s="128" t="s">
        <v>87</v>
      </c>
      <c r="AV60" s="128" t="s">
        <v>87</v>
      </c>
      <c r="AW60" s="128" t="s">
        <v>87</v>
      </c>
      <c r="AX60" s="128" t="s">
        <v>87</v>
      </c>
      <c r="AY60" s="128">
        <v>5.0490000000000004</v>
      </c>
      <c r="AZ60" s="128" t="s">
        <v>87</v>
      </c>
      <c r="BA60" s="128" t="s">
        <v>87</v>
      </c>
      <c r="BB60" s="128" t="s">
        <v>87</v>
      </c>
      <c r="BC60" s="127" t="s">
        <v>87</v>
      </c>
      <c r="BD60" s="128" t="s">
        <v>87</v>
      </c>
      <c r="BE60" s="128">
        <v>14.337869233322269</v>
      </c>
      <c r="BF60" s="128">
        <v>13.095059318215949</v>
      </c>
      <c r="BG60" s="128" t="s">
        <v>87</v>
      </c>
      <c r="BH60" s="128" t="s">
        <v>87</v>
      </c>
      <c r="BI60" s="128">
        <v>4.1287855037933419</v>
      </c>
      <c r="BJ60" s="128" t="s">
        <v>87</v>
      </c>
      <c r="BK60" s="128" t="s">
        <v>87</v>
      </c>
      <c r="BL60" s="128" t="s">
        <v>87</v>
      </c>
      <c r="BM60" s="128" t="s">
        <v>87</v>
      </c>
      <c r="BN60" s="128" t="s">
        <v>87</v>
      </c>
      <c r="BO60" s="128">
        <v>2.075836631881971</v>
      </c>
      <c r="BP60" s="128" t="s">
        <v>87</v>
      </c>
      <c r="BQ60" s="128" t="s">
        <v>87</v>
      </c>
      <c r="BR60" s="128" t="s">
        <v>87</v>
      </c>
    </row>
    <row r="61" spans="1:70" x14ac:dyDescent="0.2">
      <c r="A61" t="s">
        <v>526</v>
      </c>
      <c r="B61" t="s">
        <v>526</v>
      </c>
      <c r="C61" t="s">
        <v>87</v>
      </c>
      <c r="D61" t="s">
        <v>847</v>
      </c>
      <c r="E61" t="s">
        <v>87</v>
      </c>
      <c r="F61" t="s">
        <v>87</v>
      </c>
      <c r="G61" t="s">
        <v>857</v>
      </c>
      <c r="H61" s="127" t="s">
        <v>87</v>
      </c>
      <c r="I61" s="128">
        <v>5.2872081756266232</v>
      </c>
      <c r="J61" s="128">
        <v>4.7715203917504185</v>
      </c>
      <c r="K61" s="128" t="s">
        <v>87</v>
      </c>
      <c r="L61" s="128" t="s">
        <v>87</v>
      </c>
      <c r="M61" s="127" t="s">
        <v>87</v>
      </c>
      <c r="N61" s="128">
        <v>6.085</v>
      </c>
      <c r="O61" s="128">
        <v>4.9850000000000003</v>
      </c>
      <c r="P61" s="128" t="s">
        <v>87</v>
      </c>
      <c r="Q61" s="128" t="s">
        <v>87</v>
      </c>
      <c r="R61" s="127" t="s">
        <v>87</v>
      </c>
      <c r="S61" s="128">
        <v>44.230556477486445</v>
      </c>
      <c r="T61" s="128">
        <v>61.167452268723508</v>
      </c>
      <c r="U61" s="128" t="s">
        <v>87</v>
      </c>
      <c r="V61" s="128" t="s">
        <v>87</v>
      </c>
      <c r="W61" s="127" t="s">
        <v>87</v>
      </c>
      <c r="X61" s="128" t="s">
        <v>87</v>
      </c>
      <c r="Y61" s="128">
        <v>5.0577224033890786</v>
      </c>
      <c r="Z61" s="128">
        <v>4.679098156517119</v>
      </c>
      <c r="AA61" s="128" t="s">
        <v>87</v>
      </c>
      <c r="AB61" s="128">
        <v>5.2872081756266232</v>
      </c>
      <c r="AC61" s="128">
        <v>4.4368308081304066</v>
      </c>
      <c r="AD61" s="128" t="s">
        <v>87</v>
      </c>
      <c r="AE61" s="128" t="s">
        <v>87</v>
      </c>
      <c r="AF61" s="128" t="s">
        <v>87</v>
      </c>
      <c r="AG61" s="128">
        <v>4.7715203917504185</v>
      </c>
      <c r="AH61" s="128" t="s">
        <v>87</v>
      </c>
      <c r="AI61" s="128" t="s">
        <v>87</v>
      </c>
      <c r="AJ61" s="128" t="s">
        <v>87</v>
      </c>
      <c r="AK61" s="128" t="s">
        <v>87</v>
      </c>
      <c r="AL61" s="128" t="s">
        <v>87</v>
      </c>
      <c r="AM61" s="127" t="s">
        <v>87</v>
      </c>
      <c r="AN61" s="128" t="s">
        <v>87</v>
      </c>
      <c r="AO61" s="128">
        <v>5.4119999999999999</v>
      </c>
      <c r="AP61" s="128">
        <v>5.3570000000000002</v>
      </c>
      <c r="AQ61" s="128" t="s">
        <v>87</v>
      </c>
      <c r="AR61" s="128">
        <v>5.9649999999999999</v>
      </c>
      <c r="AS61" s="128">
        <v>5.5</v>
      </c>
      <c r="AT61" s="128" t="s">
        <v>87</v>
      </c>
      <c r="AU61" s="128" t="s">
        <v>87</v>
      </c>
      <c r="AV61" s="128" t="s">
        <v>87</v>
      </c>
      <c r="AW61" s="128">
        <v>4.9850000000000003</v>
      </c>
      <c r="AX61" s="128" t="s">
        <v>87</v>
      </c>
      <c r="AY61" s="128" t="s">
        <v>87</v>
      </c>
      <c r="AZ61" s="128" t="s">
        <v>87</v>
      </c>
      <c r="BA61" s="128" t="s">
        <v>87</v>
      </c>
      <c r="BB61" s="128" t="s">
        <v>87</v>
      </c>
      <c r="BC61" s="127" t="s">
        <v>87</v>
      </c>
      <c r="BD61" s="128" t="s">
        <v>87</v>
      </c>
      <c r="BE61" s="128">
        <v>44.230556477486445</v>
      </c>
      <c r="BF61" s="128">
        <v>20.99414326475447</v>
      </c>
      <c r="BG61" s="128" t="s">
        <v>87</v>
      </c>
      <c r="BH61" s="128">
        <v>20.999462350377769</v>
      </c>
      <c r="BI61" s="128">
        <v>8.6463101134867379</v>
      </c>
      <c r="BJ61" s="128" t="s">
        <v>87</v>
      </c>
      <c r="BK61" s="128" t="s">
        <v>87</v>
      </c>
      <c r="BL61" s="128" t="s">
        <v>87</v>
      </c>
      <c r="BM61" s="128">
        <v>61.167452268723508</v>
      </c>
      <c r="BN61" s="128" t="s">
        <v>87</v>
      </c>
      <c r="BO61" s="128" t="s">
        <v>87</v>
      </c>
      <c r="BP61" s="128" t="s">
        <v>87</v>
      </c>
      <c r="BQ61" s="128" t="s">
        <v>87</v>
      </c>
      <c r="BR61" s="128" t="s">
        <v>87</v>
      </c>
    </row>
    <row r="62" spans="1:70" x14ac:dyDescent="0.2">
      <c r="A62" t="s">
        <v>529</v>
      </c>
      <c r="B62" t="s">
        <v>529</v>
      </c>
      <c r="C62" t="s">
        <v>87</v>
      </c>
      <c r="D62" t="s">
        <v>847</v>
      </c>
      <c r="E62" t="s">
        <v>87</v>
      </c>
      <c r="F62" t="s">
        <v>87</v>
      </c>
      <c r="G62" t="s">
        <v>857</v>
      </c>
      <c r="H62" s="127" t="s">
        <v>87</v>
      </c>
      <c r="I62" s="128">
        <v>4.3935871531752078</v>
      </c>
      <c r="J62" s="128" t="s">
        <v>87</v>
      </c>
      <c r="K62" s="128" t="s">
        <v>87</v>
      </c>
      <c r="L62" s="128" t="s">
        <v>87</v>
      </c>
      <c r="M62" s="127" t="s">
        <v>87</v>
      </c>
      <c r="N62" s="128">
        <v>5.2519999999999998</v>
      </c>
      <c r="O62" s="128" t="s">
        <v>87</v>
      </c>
      <c r="P62" s="128" t="s">
        <v>87</v>
      </c>
      <c r="Q62" s="128" t="s">
        <v>87</v>
      </c>
      <c r="R62" s="127" t="s">
        <v>87</v>
      </c>
      <c r="S62" s="128">
        <v>25.391677897574123</v>
      </c>
      <c r="T62" s="128" t="s">
        <v>87</v>
      </c>
      <c r="U62" s="128" t="s">
        <v>87</v>
      </c>
      <c r="V62" s="128" t="s">
        <v>87</v>
      </c>
      <c r="W62" s="127" t="s">
        <v>87</v>
      </c>
      <c r="X62" s="128" t="s">
        <v>87</v>
      </c>
      <c r="Y62" s="128">
        <v>3.493639208389391</v>
      </c>
      <c r="Z62" s="128" t="s">
        <v>87</v>
      </c>
      <c r="AA62" s="128" t="s">
        <v>87</v>
      </c>
      <c r="AB62" s="128">
        <v>4.3935871531752078</v>
      </c>
      <c r="AC62" s="128" t="s">
        <v>87</v>
      </c>
      <c r="AD62" s="128" t="s">
        <v>87</v>
      </c>
      <c r="AE62" s="128" t="s">
        <v>87</v>
      </c>
      <c r="AF62" s="128" t="s">
        <v>87</v>
      </c>
      <c r="AG62" s="128" t="s">
        <v>87</v>
      </c>
      <c r="AH62" s="128" t="s">
        <v>87</v>
      </c>
      <c r="AI62" s="128" t="s">
        <v>87</v>
      </c>
      <c r="AJ62" s="128" t="s">
        <v>87</v>
      </c>
      <c r="AK62" s="128" t="s">
        <v>87</v>
      </c>
      <c r="AL62" s="128" t="s">
        <v>87</v>
      </c>
      <c r="AM62" s="127" t="s">
        <v>87</v>
      </c>
      <c r="AN62" s="128" t="s">
        <v>87</v>
      </c>
      <c r="AO62" s="128">
        <v>4.58</v>
      </c>
      <c r="AP62" s="128" t="s">
        <v>87</v>
      </c>
      <c r="AQ62" s="128" t="s">
        <v>87</v>
      </c>
      <c r="AR62" s="128">
        <v>5.2519999999999998</v>
      </c>
      <c r="AS62" s="128" t="s">
        <v>87</v>
      </c>
      <c r="AT62" s="128" t="s">
        <v>87</v>
      </c>
      <c r="AU62" s="128" t="s">
        <v>87</v>
      </c>
      <c r="AV62" s="128" t="s">
        <v>87</v>
      </c>
      <c r="AW62" s="128" t="s">
        <v>87</v>
      </c>
      <c r="AX62" s="128" t="s">
        <v>87</v>
      </c>
      <c r="AY62" s="128" t="s">
        <v>87</v>
      </c>
      <c r="AZ62" s="128" t="s">
        <v>87</v>
      </c>
      <c r="BA62" s="128" t="s">
        <v>87</v>
      </c>
      <c r="BB62" s="128" t="s">
        <v>87</v>
      </c>
      <c r="BC62" s="127" t="s">
        <v>87</v>
      </c>
      <c r="BD62" s="128" t="s">
        <v>87</v>
      </c>
      <c r="BE62" s="128">
        <v>8.1967031751299935</v>
      </c>
      <c r="BF62" s="128" t="s">
        <v>87</v>
      </c>
      <c r="BG62" s="128" t="s">
        <v>87</v>
      </c>
      <c r="BH62" s="128">
        <v>13.854381844421177</v>
      </c>
      <c r="BI62" s="128" t="s">
        <v>87</v>
      </c>
      <c r="BJ62" s="128" t="s">
        <v>87</v>
      </c>
      <c r="BK62" s="128" t="s">
        <v>87</v>
      </c>
      <c r="BL62" s="128" t="s">
        <v>87</v>
      </c>
      <c r="BM62" s="128" t="s">
        <v>87</v>
      </c>
      <c r="BN62" s="128" t="s">
        <v>87</v>
      </c>
      <c r="BO62" s="128" t="s">
        <v>87</v>
      </c>
      <c r="BP62" s="128" t="s">
        <v>87</v>
      </c>
      <c r="BQ62" s="128" t="s">
        <v>87</v>
      </c>
      <c r="BR62" s="128" t="s">
        <v>87</v>
      </c>
    </row>
    <row r="63" spans="1:70" x14ac:dyDescent="0.2">
      <c r="A63" t="s">
        <v>0</v>
      </c>
      <c r="B63" t="s">
        <v>0</v>
      </c>
      <c r="C63" t="s">
        <v>87</v>
      </c>
      <c r="D63" t="s">
        <v>847</v>
      </c>
      <c r="E63" t="s">
        <v>87</v>
      </c>
      <c r="F63" t="s">
        <v>87</v>
      </c>
      <c r="G63" t="s">
        <v>857</v>
      </c>
      <c r="H63" s="127" t="s">
        <v>87</v>
      </c>
      <c r="I63" s="128">
        <v>5.3550819180744407</v>
      </c>
      <c r="J63" s="128">
        <v>5.8227659945763577</v>
      </c>
      <c r="K63" s="128" t="s">
        <v>87</v>
      </c>
      <c r="L63" s="128" t="s">
        <v>87</v>
      </c>
      <c r="M63" s="127" t="s">
        <v>87</v>
      </c>
      <c r="N63" s="128">
        <v>5.7560000000000002</v>
      </c>
      <c r="O63" s="128">
        <v>6.343</v>
      </c>
      <c r="P63" s="128" t="s">
        <v>87</v>
      </c>
      <c r="Q63" s="128" t="s">
        <v>87</v>
      </c>
      <c r="R63" s="127" t="s">
        <v>87</v>
      </c>
      <c r="S63" s="128">
        <v>52.328797433344398</v>
      </c>
      <c r="T63" s="128">
        <v>45.369709089177732</v>
      </c>
      <c r="U63" s="128" t="s">
        <v>87</v>
      </c>
      <c r="V63" s="128" t="s">
        <v>87</v>
      </c>
      <c r="W63" s="127" t="s">
        <v>87</v>
      </c>
      <c r="X63" s="128" t="s">
        <v>87</v>
      </c>
      <c r="Y63" s="128">
        <v>5.2797407543447923</v>
      </c>
      <c r="Z63" s="128">
        <v>5.1098958481556167</v>
      </c>
      <c r="AA63" s="128" t="s">
        <v>87</v>
      </c>
      <c r="AB63" s="128">
        <v>5.3550819180744407</v>
      </c>
      <c r="AC63" s="128">
        <v>5.0479321458774926</v>
      </c>
      <c r="AD63" s="128">
        <v>5.6155645716681777</v>
      </c>
      <c r="AE63" s="128">
        <v>5.6542720418278822</v>
      </c>
      <c r="AF63" s="128">
        <v>4.8999093029725449</v>
      </c>
      <c r="AG63" s="128">
        <v>5.8227659945763577</v>
      </c>
      <c r="AH63" s="128" t="s">
        <v>87</v>
      </c>
      <c r="AI63" s="128" t="s">
        <v>87</v>
      </c>
      <c r="AJ63" s="128" t="s">
        <v>87</v>
      </c>
      <c r="AK63" s="128" t="s">
        <v>87</v>
      </c>
      <c r="AL63" s="128" t="s">
        <v>87</v>
      </c>
      <c r="AM63" s="127" t="s">
        <v>87</v>
      </c>
      <c r="AN63" s="128" t="s">
        <v>87</v>
      </c>
      <c r="AO63" s="128">
        <v>5.5609999999999999</v>
      </c>
      <c r="AP63" s="128">
        <v>5.585</v>
      </c>
      <c r="AQ63" s="128" t="s">
        <v>87</v>
      </c>
      <c r="AR63" s="128">
        <v>5.7560000000000002</v>
      </c>
      <c r="AS63" s="128">
        <v>5.5990000000000002</v>
      </c>
      <c r="AT63" s="128">
        <v>6.343</v>
      </c>
      <c r="AU63" s="128">
        <v>6.1989999999999998</v>
      </c>
      <c r="AV63" s="128">
        <v>5.5060000000000002</v>
      </c>
      <c r="AW63" s="128">
        <v>6.1660000000000004</v>
      </c>
      <c r="AX63" s="128" t="s">
        <v>87</v>
      </c>
      <c r="AY63" s="128" t="s">
        <v>87</v>
      </c>
      <c r="AZ63" s="128" t="s">
        <v>87</v>
      </c>
      <c r="BA63" s="128" t="s">
        <v>87</v>
      </c>
      <c r="BB63" s="128" t="s">
        <v>87</v>
      </c>
      <c r="BC63" s="127" t="s">
        <v>87</v>
      </c>
      <c r="BD63" s="128" t="s">
        <v>87</v>
      </c>
      <c r="BE63" s="128">
        <v>52.328797433344398</v>
      </c>
      <c r="BF63" s="128">
        <v>33.488511788556842</v>
      </c>
      <c r="BG63" s="128" t="s">
        <v>87</v>
      </c>
      <c r="BH63" s="128">
        <v>39.726647613118651</v>
      </c>
      <c r="BI63" s="128">
        <v>28.11461533638473</v>
      </c>
      <c r="BJ63" s="128">
        <v>18.731155604340639</v>
      </c>
      <c r="BK63" s="128">
        <v>28.528047032529212</v>
      </c>
      <c r="BL63" s="128">
        <v>24.769047327189455</v>
      </c>
      <c r="BM63" s="128">
        <v>45.369709089177732</v>
      </c>
      <c r="BN63" s="128" t="s">
        <v>87</v>
      </c>
      <c r="BO63" s="128" t="s">
        <v>87</v>
      </c>
      <c r="BP63" s="128" t="s">
        <v>87</v>
      </c>
      <c r="BQ63" s="128" t="s">
        <v>87</v>
      </c>
      <c r="BR63" s="128" t="s">
        <v>87</v>
      </c>
    </row>
    <row r="64" spans="1:70" x14ac:dyDescent="0.2">
      <c r="A64" t="s">
        <v>532</v>
      </c>
      <c r="B64" t="s">
        <v>532</v>
      </c>
      <c r="C64" t="s">
        <v>87</v>
      </c>
      <c r="D64" t="s">
        <v>847</v>
      </c>
      <c r="E64" t="s">
        <v>87</v>
      </c>
      <c r="F64" t="s">
        <v>87</v>
      </c>
      <c r="G64" t="s">
        <v>857</v>
      </c>
      <c r="H64" s="127" t="s">
        <v>87</v>
      </c>
      <c r="I64" s="128">
        <v>4.7256855445424568</v>
      </c>
      <c r="J64" s="128" t="s">
        <v>87</v>
      </c>
      <c r="K64" s="128" t="s">
        <v>87</v>
      </c>
      <c r="L64" s="128" t="s">
        <v>87</v>
      </c>
      <c r="M64" s="127" t="s">
        <v>87</v>
      </c>
      <c r="N64" s="128">
        <v>5.2850000000000001</v>
      </c>
      <c r="O64" s="128" t="s">
        <v>87</v>
      </c>
      <c r="P64" s="128" t="s">
        <v>87</v>
      </c>
      <c r="Q64" s="128" t="s">
        <v>87</v>
      </c>
      <c r="R64" s="127" t="s">
        <v>87</v>
      </c>
      <c r="S64" s="128">
        <v>35.822546741896218</v>
      </c>
      <c r="T64" s="128" t="s">
        <v>87</v>
      </c>
      <c r="U64" s="128" t="s">
        <v>87</v>
      </c>
      <c r="V64" s="128" t="s">
        <v>87</v>
      </c>
      <c r="W64" s="127" t="s">
        <v>87</v>
      </c>
      <c r="X64" s="128" t="s">
        <v>87</v>
      </c>
      <c r="Y64" s="128">
        <v>4.2131564580243355</v>
      </c>
      <c r="Z64" s="128">
        <v>3.948368758772177</v>
      </c>
      <c r="AA64" s="128" t="s">
        <v>87</v>
      </c>
      <c r="AB64" s="128">
        <v>4.663036730922566</v>
      </c>
      <c r="AC64" s="128">
        <v>3.9684944047283532</v>
      </c>
      <c r="AD64" s="128" t="s">
        <v>87</v>
      </c>
      <c r="AE64" s="128" t="s">
        <v>87</v>
      </c>
      <c r="AF64" s="128" t="s">
        <v>87</v>
      </c>
      <c r="AG64" s="128" t="s">
        <v>87</v>
      </c>
      <c r="AH64" s="128" t="s">
        <v>87</v>
      </c>
      <c r="AI64" s="128" t="s">
        <v>87</v>
      </c>
      <c r="AJ64" s="128" t="s">
        <v>87</v>
      </c>
      <c r="AK64" s="128" t="s">
        <v>87</v>
      </c>
      <c r="AL64" s="128" t="s">
        <v>87</v>
      </c>
      <c r="AM64" s="127" t="s">
        <v>87</v>
      </c>
      <c r="AN64" s="128" t="s">
        <v>87</v>
      </c>
      <c r="AO64" s="128">
        <v>4.6589999999999998</v>
      </c>
      <c r="AP64" s="128">
        <v>4.4630000000000001</v>
      </c>
      <c r="AQ64" s="128" t="s">
        <v>87</v>
      </c>
      <c r="AR64" s="128">
        <v>5.2850000000000001</v>
      </c>
      <c r="AS64" s="128">
        <v>4.5720000000000001</v>
      </c>
      <c r="AT64" s="128" t="s">
        <v>87</v>
      </c>
      <c r="AU64" s="128" t="s">
        <v>87</v>
      </c>
      <c r="AV64" s="128" t="s">
        <v>87</v>
      </c>
      <c r="AW64" s="128" t="s">
        <v>87</v>
      </c>
      <c r="AX64" s="128" t="s">
        <v>87</v>
      </c>
      <c r="AY64" s="128" t="s">
        <v>87</v>
      </c>
      <c r="AZ64" s="128" t="s">
        <v>87</v>
      </c>
      <c r="BA64" s="128" t="s">
        <v>87</v>
      </c>
      <c r="BB64" s="128" t="s">
        <v>87</v>
      </c>
      <c r="BC64" s="127" t="s">
        <v>87</v>
      </c>
      <c r="BD64" s="128" t="s">
        <v>87</v>
      </c>
      <c r="BE64" s="128">
        <v>35.822546741896218</v>
      </c>
      <c r="BF64" s="128">
        <v>30.575161435651005</v>
      </c>
      <c r="BG64" s="128" t="s">
        <v>87</v>
      </c>
      <c r="BH64" s="128">
        <v>23.880132431591161</v>
      </c>
      <c r="BI64" s="128">
        <v>24.916922691077804</v>
      </c>
      <c r="BJ64" s="128" t="s">
        <v>87</v>
      </c>
      <c r="BK64" s="128" t="s">
        <v>87</v>
      </c>
      <c r="BL64" s="128" t="s">
        <v>87</v>
      </c>
      <c r="BM64" s="128" t="s">
        <v>87</v>
      </c>
      <c r="BN64" s="128" t="s">
        <v>87</v>
      </c>
      <c r="BO64" s="128" t="s">
        <v>87</v>
      </c>
      <c r="BP64" s="128" t="s">
        <v>87</v>
      </c>
      <c r="BQ64" s="128" t="s">
        <v>87</v>
      </c>
      <c r="BR64" s="128" t="s">
        <v>87</v>
      </c>
    </row>
    <row r="65" spans="1:70" x14ac:dyDescent="0.2">
      <c r="A65" t="s">
        <v>535</v>
      </c>
      <c r="B65" t="s">
        <v>535</v>
      </c>
      <c r="C65" t="s">
        <v>87</v>
      </c>
      <c r="D65" t="s">
        <v>847</v>
      </c>
      <c r="E65" t="s">
        <v>87</v>
      </c>
      <c r="F65" t="s">
        <v>87</v>
      </c>
      <c r="G65" t="s">
        <v>857</v>
      </c>
      <c r="H65" s="127" t="s">
        <v>87</v>
      </c>
      <c r="I65" s="128">
        <v>5.249900638271126</v>
      </c>
      <c r="J65" s="128" t="s">
        <v>87</v>
      </c>
      <c r="K65" s="128" t="s">
        <v>87</v>
      </c>
      <c r="L65" s="128" t="s">
        <v>87</v>
      </c>
      <c r="M65" s="127" t="s">
        <v>87</v>
      </c>
      <c r="N65" s="128">
        <v>6.0670000000000002</v>
      </c>
      <c r="O65" s="128" t="s">
        <v>87</v>
      </c>
      <c r="P65" s="128" t="s">
        <v>87</v>
      </c>
      <c r="Q65" s="128" t="s">
        <v>87</v>
      </c>
      <c r="R65" s="127" t="s">
        <v>87</v>
      </c>
      <c r="S65" s="128">
        <v>45.071357451045472</v>
      </c>
      <c r="T65" s="128" t="s">
        <v>87</v>
      </c>
      <c r="U65" s="128" t="s">
        <v>87</v>
      </c>
      <c r="V65" s="128" t="s">
        <v>87</v>
      </c>
      <c r="W65" s="127" t="s">
        <v>87</v>
      </c>
      <c r="X65" s="128" t="s">
        <v>87</v>
      </c>
      <c r="Y65" s="128">
        <v>5.249900638271126</v>
      </c>
      <c r="Z65" s="128">
        <v>4.9435642514692626</v>
      </c>
      <c r="AA65" s="128" t="s">
        <v>87</v>
      </c>
      <c r="AB65" s="128">
        <v>5.2369151494290103</v>
      </c>
      <c r="AC65" s="128">
        <v>5.0002992410203113</v>
      </c>
      <c r="AD65" s="128" t="s">
        <v>87</v>
      </c>
      <c r="AE65" s="128" t="s">
        <v>87</v>
      </c>
      <c r="AF65" s="128" t="s">
        <v>87</v>
      </c>
      <c r="AG65" s="128" t="s">
        <v>87</v>
      </c>
      <c r="AH65" s="128" t="s">
        <v>87</v>
      </c>
      <c r="AI65" s="128" t="s">
        <v>87</v>
      </c>
      <c r="AJ65" s="128" t="s">
        <v>87</v>
      </c>
      <c r="AK65" s="128" t="s">
        <v>87</v>
      </c>
      <c r="AL65" s="128" t="s">
        <v>87</v>
      </c>
      <c r="AM65" s="127" t="s">
        <v>87</v>
      </c>
      <c r="AN65" s="128" t="s">
        <v>87</v>
      </c>
      <c r="AO65" s="128">
        <v>5.5960000000000001</v>
      </c>
      <c r="AP65" s="128">
        <v>5.5190000000000001</v>
      </c>
      <c r="AQ65" s="128" t="s">
        <v>87</v>
      </c>
      <c r="AR65" s="128">
        <v>6.0670000000000002</v>
      </c>
      <c r="AS65" s="128">
        <v>5.4930000000000003</v>
      </c>
      <c r="AT65" s="128" t="s">
        <v>87</v>
      </c>
      <c r="AU65" s="128" t="s">
        <v>87</v>
      </c>
      <c r="AV65" s="128" t="s">
        <v>87</v>
      </c>
      <c r="AW65" s="128" t="s">
        <v>87</v>
      </c>
      <c r="AX65" s="128" t="s">
        <v>87</v>
      </c>
      <c r="AY65" s="128" t="s">
        <v>87</v>
      </c>
      <c r="AZ65" s="128" t="s">
        <v>87</v>
      </c>
      <c r="BA65" s="128" t="s">
        <v>87</v>
      </c>
      <c r="BB65" s="128" t="s">
        <v>87</v>
      </c>
      <c r="BC65" s="127" t="s">
        <v>87</v>
      </c>
      <c r="BD65" s="128" t="s">
        <v>87</v>
      </c>
      <c r="BE65" s="128">
        <v>45.071357451045472</v>
      </c>
      <c r="BF65" s="128">
        <v>26.580567652800724</v>
      </c>
      <c r="BG65" s="128" t="s">
        <v>87</v>
      </c>
      <c r="BH65" s="128">
        <v>14.788194346189766</v>
      </c>
      <c r="BI65" s="128">
        <v>32.158756034861128</v>
      </c>
      <c r="BJ65" s="128" t="s">
        <v>87</v>
      </c>
      <c r="BK65" s="128" t="s">
        <v>87</v>
      </c>
      <c r="BL65" s="128" t="s">
        <v>87</v>
      </c>
      <c r="BM65" s="128" t="s">
        <v>87</v>
      </c>
      <c r="BN65" s="128" t="s">
        <v>87</v>
      </c>
      <c r="BO65" s="128" t="s">
        <v>87</v>
      </c>
      <c r="BP65" s="128" t="s">
        <v>87</v>
      </c>
      <c r="BQ65" s="128" t="s">
        <v>87</v>
      </c>
      <c r="BR65" s="128" t="s">
        <v>87</v>
      </c>
    </row>
    <row r="66" spans="1:70" x14ac:dyDescent="0.2">
      <c r="A66" t="s">
        <v>475</v>
      </c>
      <c r="B66" t="s">
        <v>475</v>
      </c>
      <c r="C66" t="s">
        <v>87</v>
      </c>
      <c r="D66" t="s">
        <v>837</v>
      </c>
      <c r="E66" t="s">
        <v>87</v>
      </c>
      <c r="F66" t="s">
        <v>87</v>
      </c>
      <c r="G66" t="s">
        <v>857</v>
      </c>
      <c r="H66" s="127" t="s">
        <v>87</v>
      </c>
      <c r="I66" s="128">
        <v>6.8914581605113687</v>
      </c>
      <c r="J66" s="128" t="s">
        <v>87</v>
      </c>
      <c r="K66" s="128" t="s">
        <v>87</v>
      </c>
      <c r="L66" s="128">
        <v>5.4137132944786739</v>
      </c>
      <c r="M66" s="127" t="s">
        <v>87</v>
      </c>
      <c r="N66" s="128">
        <v>7.7380000000000004</v>
      </c>
      <c r="O66" s="128" t="s">
        <v>87</v>
      </c>
      <c r="P66" s="128" t="s">
        <v>87</v>
      </c>
      <c r="Q66" s="128">
        <v>6.3090000000000002</v>
      </c>
      <c r="R66" s="127" t="s">
        <v>87</v>
      </c>
      <c r="S66" s="128">
        <v>36.547745940184342</v>
      </c>
      <c r="T66" s="128" t="s">
        <v>87</v>
      </c>
      <c r="U66" s="128" t="s">
        <v>87</v>
      </c>
      <c r="V66" s="128">
        <v>12.726626377532883</v>
      </c>
      <c r="W66" s="127" t="s">
        <v>87</v>
      </c>
      <c r="X66" s="128" t="s">
        <v>87</v>
      </c>
      <c r="Y66" s="128">
        <v>6.8914581605113687</v>
      </c>
      <c r="Z66" s="128">
        <v>6.7603481897980098</v>
      </c>
      <c r="AA66" s="128" t="s">
        <v>87</v>
      </c>
      <c r="AB66" s="128">
        <v>6.8824952207649845</v>
      </c>
      <c r="AC66" s="128">
        <v>6.795860597274002</v>
      </c>
      <c r="AD66" s="128" t="s">
        <v>87</v>
      </c>
      <c r="AE66" s="128" t="s">
        <v>87</v>
      </c>
      <c r="AF66" s="128" t="s">
        <v>87</v>
      </c>
      <c r="AG66" s="128" t="s">
        <v>87</v>
      </c>
      <c r="AH66" s="128" t="s">
        <v>87</v>
      </c>
      <c r="AI66" s="128" t="s">
        <v>87</v>
      </c>
      <c r="AJ66" s="128">
        <v>4.8562848240743373</v>
      </c>
      <c r="AK66" s="128">
        <v>4.4271781979990825</v>
      </c>
      <c r="AL66" s="128">
        <v>5.4137132944786739</v>
      </c>
      <c r="AM66" s="127" t="s">
        <v>87</v>
      </c>
      <c r="AN66" s="128" t="s">
        <v>87</v>
      </c>
      <c r="AO66" s="128">
        <v>7.7380000000000004</v>
      </c>
      <c r="AP66" s="128">
        <v>7.556</v>
      </c>
      <c r="AQ66" s="128" t="s">
        <v>87</v>
      </c>
      <c r="AR66" s="128">
        <v>7.3479999999999999</v>
      </c>
      <c r="AS66" s="128">
        <v>7.2329999999999997</v>
      </c>
      <c r="AT66" s="128" t="s">
        <v>87</v>
      </c>
      <c r="AU66" s="128" t="s">
        <v>87</v>
      </c>
      <c r="AV66" s="128" t="s">
        <v>87</v>
      </c>
      <c r="AW66" s="128" t="s">
        <v>87</v>
      </c>
      <c r="AX66" s="128" t="s">
        <v>87</v>
      </c>
      <c r="AY66" s="128" t="s">
        <v>87</v>
      </c>
      <c r="AZ66" s="128">
        <v>5.851</v>
      </c>
      <c r="BA66" s="128">
        <v>6.0519999999999996</v>
      </c>
      <c r="BB66" s="128">
        <v>6.3090000000000002</v>
      </c>
      <c r="BC66" s="127" t="s">
        <v>87</v>
      </c>
      <c r="BD66" s="128" t="s">
        <v>87</v>
      </c>
      <c r="BE66" s="128">
        <v>14.238300696979756</v>
      </c>
      <c r="BF66" s="128">
        <v>16.00840967112179</v>
      </c>
      <c r="BG66" s="128" t="s">
        <v>87</v>
      </c>
      <c r="BH66" s="128">
        <v>34.236961996660916</v>
      </c>
      <c r="BI66" s="128">
        <v>36.547745940184342</v>
      </c>
      <c r="BJ66" s="128" t="s">
        <v>87</v>
      </c>
      <c r="BK66" s="128" t="s">
        <v>87</v>
      </c>
      <c r="BL66" s="128" t="s">
        <v>87</v>
      </c>
      <c r="BM66" s="128" t="s">
        <v>87</v>
      </c>
      <c r="BN66" s="128" t="s">
        <v>87</v>
      </c>
      <c r="BO66" s="128" t="s">
        <v>87</v>
      </c>
      <c r="BP66" s="128">
        <v>10.122430976957935</v>
      </c>
      <c r="BQ66" s="128">
        <v>2.3723469180172239</v>
      </c>
      <c r="BR66" s="128">
        <v>12.726626377532883</v>
      </c>
    </row>
    <row r="67" spans="1:70" x14ac:dyDescent="0.2">
      <c r="A67" t="s">
        <v>477</v>
      </c>
      <c r="B67" t="s">
        <v>477</v>
      </c>
      <c r="C67" t="s">
        <v>830</v>
      </c>
      <c r="D67" t="s">
        <v>861</v>
      </c>
      <c r="E67" t="s">
        <v>87</v>
      </c>
      <c r="F67" t="s">
        <v>87</v>
      </c>
      <c r="G67" t="s">
        <v>857</v>
      </c>
      <c r="H67" s="127" t="s">
        <v>87</v>
      </c>
      <c r="I67" s="128">
        <v>5.27579408480951</v>
      </c>
      <c r="J67" s="128" t="s">
        <v>87</v>
      </c>
      <c r="K67" s="128" t="s">
        <v>87</v>
      </c>
      <c r="L67" s="128">
        <v>2.7825379846290055</v>
      </c>
      <c r="M67" s="127" t="s">
        <v>87</v>
      </c>
      <c r="N67" s="128">
        <v>5.7140000000000004</v>
      </c>
      <c r="O67" s="128" t="s">
        <v>87</v>
      </c>
      <c r="P67" s="128" t="s">
        <v>87</v>
      </c>
      <c r="Q67" s="128">
        <v>3.524</v>
      </c>
      <c r="R67" s="127" t="s">
        <v>87</v>
      </c>
      <c r="S67" s="128">
        <v>62.66425202156335</v>
      </c>
      <c r="T67" s="128" t="s">
        <v>87</v>
      </c>
      <c r="U67" s="128" t="s">
        <v>87</v>
      </c>
      <c r="V67" s="128">
        <v>20.063099893352295</v>
      </c>
      <c r="W67" s="127" t="s">
        <v>87</v>
      </c>
      <c r="X67" s="128" t="s">
        <v>87</v>
      </c>
      <c r="Y67" s="128">
        <v>5.27579408480951</v>
      </c>
      <c r="Z67" s="128">
        <v>5.125108268620143</v>
      </c>
      <c r="AA67" s="128" t="s">
        <v>87</v>
      </c>
      <c r="AB67" s="128">
        <v>5.1820924572191291</v>
      </c>
      <c r="AC67" s="128">
        <v>4.9247371347583355</v>
      </c>
      <c r="AD67" s="128" t="s">
        <v>87</v>
      </c>
      <c r="AE67" s="128" t="s">
        <v>87</v>
      </c>
      <c r="AF67" s="128" t="s">
        <v>87</v>
      </c>
      <c r="AG67" s="128" t="s">
        <v>87</v>
      </c>
      <c r="AH67" s="128" t="s">
        <v>87</v>
      </c>
      <c r="AI67" s="128" t="s">
        <v>87</v>
      </c>
      <c r="AJ67" s="128">
        <v>2.3298218251303586</v>
      </c>
      <c r="AK67" s="128">
        <v>2.7825379846290055</v>
      </c>
      <c r="AL67" s="128">
        <v>2.776398035492381</v>
      </c>
      <c r="AM67" s="127" t="s">
        <v>87</v>
      </c>
      <c r="AN67" s="128" t="s">
        <v>87</v>
      </c>
      <c r="AO67" s="128">
        <v>5.6340000000000003</v>
      </c>
      <c r="AP67" s="128">
        <v>5.7140000000000004</v>
      </c>
      <c r="AQ67" s="128" t="s">
        <v>87</v>
      </c>
      <c r="AR67" s="128">
        <v>5.5030000000000001</v>
      </c>
      <c r="AS67" s="128">
        <v>5.2469999999999999</v>
      </c>
      <c r="AT67" s="128" t="s">
        <v>87</v>
      </c>
      <c r="AU67" s="128" t="s">
        <v>87</v>
      </c>
      <c r="AV67" s="128" t="s">
        <v>87</v>
      </c>
      <c r="AW67" s="128" t="s">
        <v>87</v>
      </c>
      <c r="AX67" s="128" t="s">
        <v>87</v>
      </c>
      <c r="AY67" s="128" t="s">
        <v>87</v>
      </c>
      <c r="AZ67" s="128">
        <v>3.524</v>
      </c>
      <c r="BA67" s="128">
        <v>3.492</v>
      </c>
      <c r="BB67" s="128">
        <v>3.4740000000000002</v>
      </c>
      <c r="BC67" s="127" t="s">
        <v>87</v>
      </c>
      <c r="BD67" s="128" t="s">
        <v>87</v>
      </c>
      <c r="BE67" s="128">
        <v>43.832282332116385</v>
      </c>
      <c r="BF67" s="128">
        <v>25.769635080342397</v>
      </c>
      <c r="BG67" s="128" t="s">
        <v>87</v>
      </c>
      <c r="BH67" s="128">
        <v>47.763094598036169</v>
      </c>
      <c r="BI67" s="128">
        <v>47.614270487177876</v>
      </c>
      <c r="BJ67" s="128" t="s">
        <v>87</v>
      </c>
      <c r="BK67" s="128" t="s">
        <v>87</v>
      </c>
      <c r="BL67" s="128" t="s">
        <v>87</v>
      </c>
      <c r="BM67" s="128" t="s">
        <v>87</v>
      </c>
      <c r="BN67" s="128" t="s">
        <v>87</v>
      </c>
      <c r="BO67" s="128" t="s">
        <v>87</v>
      </c>
      <c r="BP67" s="128">
        <v>6.3947242990986624</v>
      </c>
      <c r="BQ67" s="128">
        <v>19.52261476910558</v>
      </c>
      <c r="BR67" s="128">
        <v>20.063099893352295</v>
      </c>
    </row>
    <row r="68" spans="1:70" x14ac:dyDescent="0.2">
      <c r="A68" t="s">
        <v>465</v>
      </c>
      <c r="B68" t="s">
        <v>465</v>
      </c>
      <c r="C68" t="s">
        <v>87</v>
      </c>
      <c r="D68" t="s">
        <v>467</v>
      </c>
      <c r="E68" t="s">
        <v>87</v>
      </c>
      <c r="F68" t="s">
        <v>87</v>
      </c>
      <c r="G68" t="s">
        <v>857</v>
      </c>
      <c r="H68" s="127">
        <v>5.2952583847780357</v>
      </c>
      <c r="I68" s="128">
        <v>7.1930000000000005</v>
      </c>
      <c r="J68" s="128">
        <v>8.12972293912566</v>
      </c>
      <c r="K68" s="128">
        <v>4.5572210572175731</v>
      </c>
      <c r="L68" s="128">
        <v>5.1705863344877523</v>
      </c>
      <c r="M68" s="127">
        <v>5.8159999999999998</v>
      </c>
      <c r="N68" s="128">
        <v>7.1929999999999996</v>
      </c>
      <c r="O68" s="128">
        <v>8.6039999999999992</v>
      </c>
      <c r="P68" s="128">
        <v>5.4429999999999996</v>
      </c>
      <c r="Q68" s="128">
        <v>5.5309999999999997</v>
      </c>
      <c r="R68" s="127">
        <v>30.147991543340385</v>
      </c>
      <c r="S68" s="128">
        <v>100</v>
      </c>
      <c r="T68" s="128">
        <v>61.616014381847769</v>
      </c>
      <c r="U68" s="128">
        <v>76.24670093068481</v>
      </c>
      <c r="V68" s="128">
        <v>67.176262191521602</v>
      </c>
      <c r="W68" s="127">
        <v>5.2952583847780357</v>
      </c>
      <c r="X68" s="128" t="s">
        <v>87</v>
      </c>
      <c r="Y68" s="128">
        <v>6.407</v>
      </c>
      <c r="Z68" s="128">
        <v>6.2032533165494916</v>
      </c>
      <c r="AA68" s="128" t="s">
        <v>87</v>
      </c>
      <c r="AB68" s="128">
        <v>6.3516039448436175</v>
      </c>
      <c r="AC68" s="128">
        <v>7.1930000000000005</v>
      </c>
      <c r="AD68" s="128">
        <v>7.6614520136453459</v>
      </c>
      <c r="AE68" s="128">
        <v>7.8136936026477226</v>
      </c>
      <c r="AF68" s="128">
        <v>7.804512623043701</v>
      </c>
      <c r="AG68" s="128">
        <v>8.12972293912566</v>
      </c>
      <c r="AH68" s="128">
        <v>4.5572210572175731</v>
      </c>
      <c r="AI68" s="128">
        <v>4.1852198330358332</v>
      </c>
      <c r="AJ68" s="128">
        <v>4.390215835249057</v>
      </c>
      <c r="AK68" s="128">
        <v>3.3940561742797239</v>
      </c>
      <c r="AL68" s="128">
        <v>5.1705863344877523</v>
      </c>
      <c r="AM68" s="127">
        <v>5.8159999999999998</v>
      </c>
      <c r="AN68" s="128" t="s">
        <v>87</v>
      </c>
      <c r="AO68" s="128">
        <v>6.407</v>
      </c>
      <c r="AP68" s="128">
        <v>6.3840000000000003</v>
      </c>
      <c r="AQ68" s="128" t="s">
        <v>87</v>
      </c>
      <c r="AR68" s="128">
        <v>6.4160000000000004</v>
      </c>
      <c r="AS68" s="128">
        <v>7.1929999999999996</v>
      </c>
      <c r="AT68" s="128">
        <v>7.8719999999999999</v>
      </c>
      <c r="AU68" s="128">
        <v>8.0239999999999991</v>
      </c>
      <c r="AV68" s="128">
        <v>8.1560000000000006</v>
      </c>
      <c r="AW68" s="128">
        <v>8.6039999999999992</v>
      </c>
      <c r="AX68" s="128">
        <v>4.6749999999999998</v>
      </c>
      <c r="AY68" s="128">
        <v>5.4429999999999996</v>
      </c>
      <c r="AZ68" s="128">
        <v>4.5629999999999997</v>
      </c>
      <c r="BA68" s="128">
        <v>4.3109999999999999</v>
      </c>
      <c r="BB68" s="128">
        <v>5.5309999999999997</v>
      </c>
      <c r="BC68" s="127">
        <v>30.147991543340385</v>
      </c>
      <c r="BD68" s="128" t="s">
        <v>87</v>
      </c>
      <c r="BE68" s="128">
        <v>100</v>
      </c>
      <c r="BF68" s="128">
        <v>65.95584922661061</v>
      </c>
      <c r="BG68" s="128" t="s">
        <v>87</v>
      </c>
      <c r="BH68" s="128">
        <v>86.219191261778775</v>
      </c>
      <c r="BI68" s="128">
        <v>100</v>
      </c>
      <c r="BJ68" s="128">
        <v>61.581748204137774</v>
      </c>
      <c r="BK68" s="128">
        <v>61.616014381847769</v>
      </c>
      <c r="BL68" s="128">
        <v>44.515640148433754</v>
      </c>
      <c r="BM68" s="128">
        <v>33.552349664333661</v>
      </c>
      <c r="BN68" s="128">
        <v>76.24670093068481</v>
      </c>
      <c r="BO68" s="128">
        <v>5.52356962936308</v>
      </c>
      <c r="BP68" s="128">
        <v>67.176262191521602</v>
      </c>
      <c r="BQ68" s="128">
        <v>12.107547297755474</v>
      </c>
      <c r="BR68" s="128">
        <v>43.610024884464984</v>
      </c>
    </row>
    <row r="69" spans="1:70" x14ac:dyDescent="0.2">
      <c r="A69" t="s">
        <v>468</v>
      </c>
      <c r="B69" t="s">
        <v>468</v>
      </c>
      <c r="C69" t="s">
        <v>87</v>
      </c>
      <c r="D69" t="s">
        <v>467</v>
      </c>
      <c r="E69" t="s">
        <v>87</v>
      </c>
      <c r="F69" t="s">
        <v>87</v>
      </c>
      <c r="G69" t="s">
        <v>857</v>
      </c>
      <c r="H69" s="127">
        <v>6.9626699198976008</v>
      </c>
      <c r="I69" s="128">
        <v>4.1091986322340412</v>
      </c>
      <c r="J69" s="128">
        <v>6.4994086612138462</v>
      </c>
      <c r="K69" s="128" t="s">
        <v>87</v>
      </c>
      <c r="L69" s="128">
        <v>4.4820021305353901</v>
      </c>
      <c r="M69" s="127">
        <v>7.109</v>
      </c>
      <c r="N69" s="128">
        <v>5.3570000000000002</v>
      </c>
      <c r="O69" s="128">
        <v>6.6929999999999996</v>
      </c>
      <c r="P69" s="128" t="s">
        <v>87</v>
      </c>
      <c r="Q69" s="128">
        <v>5.2469999999999999</v>
      </c>
      <c r="R69" s="127">
        <v>71.395348837209298</v>
      </c>
      <c r="S69" s="128">
        <v>17.010470875916983</v>
      </c>
      <c r="T69" s="128">
        <v>64.033709470075692</v>
      </c>
      <c r="U69" s="128" t="s">
        <v>87</v>
      </c>
      <c r="V69" s="128">
        <v>17.17916814788482</v>
      </c>
      <c r="W69" s="127">
        <v>6.9626699198976008</v>
      </c>
      <c r="X69" s="128" t="s">
        <v>87</v>
      </c>
      <c r="Y69" s="128" t="s">
        <v>87</v>
      </c>
      <c r="Z69" s="128" t="s">
        <v>87</v>
      </c>
      <c r="AA69" s="128" t="s">
        <v>87</v>
      </c>
      <c r="AB69" s="128" t="s">
        <v>87</v>
      </c>
      <c r="AC69" s="128">
        <v>3.4847163357161528</v>
      </c>
      <c r="AD69" s="128" t="s">
        <v>87</v>
      </c>
      <c r="AE69" s="128" t="s">
        <v>87</v>
      </c>
      <c r="AF69" s="128" t="s">
        <v>87</v>
      </c>
      <c r="AG69" s="128">
        <v>6.4994086612138462</v>
      </c>
      <c r="AH69" s="128" t="s">
        <v>87</v>
      </c>
      <c r="AI69" s="128" t="s">
        <v>87</v>
      </c>
      <c r="AJ69" s="128" t="s">
        <v>87</v>
      </c>
      <c r="AK69" s="128">
        <v>3.9795211007716564</v>
      </c>
      <c r="AL69" s="128">
        <v>4.4820021305353901</v>
      </c>
      <c r="AM69" s="127">
        <v>7.109</v>
      </c>
      <c r="AN69" s="128" t="s">
        <v>87</v>
      </c>
      <c r="AO69" s="128" t="s">
        <v>87</v>
      </c>
      <c r="AP69" s="128" t="s">
        <v>87</v>
      </c>
      <c r="AQ69" s="128" t="s">
        <v>87</v>
      </c>
      <c r="AR69" s="128" t="s">
        <v>87</v>
      </c>
      <c r="AS69" s="128">
        <v>4.2539999999999996</v>
      </c>
      <c r="AT69" s="128" t="s">
        <v>87</v>
      </c>
      <c r="AU69" s="128" t="s">
        <v>87</v>
      </c>
      <c r="AV69" s="128" t="s">
        <v>87</v>
      </c>
      <c r="AW69" s="128">
        <v>6.6929999999999996</v>
      </c>
      <c r="AX69" s="128" t="s">
        <v>87</v>
      </c>
      <c r="AY69" s="128" t="s">
        <v>87</v>
      </c>
      <c r="AZ69" s="128" t="s">
        <v>87</v>
      </c>
      <c r="BA69" s="128">
        <v>4.8170000000000002</v>
      </c>
      <c r="BB69" s="128">
        <v>5.2469999999999999</v>
      </c>
      <c r="BC69" s="127">
        <v>71.395348837209298</v>
      </c>
      <c r="BD69" s="128" t="s">
        <v>87</v>
      </c>
      <c r="BE69" s="128" t="s">
        <v>87</v>
      </c>
      <c r="BF69" s="128" t="s">
        <v>87</v>
      </c>
      <c r="BG69" s="128" t="s">
        <v>87</v>
      </c>
      <c r="BH69" s="128" t="s">
        <v>87</v>
      </c>
      <c r="BI69" s="128">
        <v>17.010470875916983</v>
      </c>
      <c r="BJ69" s="128" t="s">
        <v>87</v>
      </c>
      <c r="BK69" s="128" t="s">
        <v>87</v>
      </c>
      <c r="BL69" s="128" t="s">
        <v>87</v>
      </c>
      <c r="BM69" s="128">
        <v>64.033709470075692</v>
      </c>
      <c r="BN69" s="128" t="s">
        <v>87</v>
      </c>
      <c r="BO69" s="128" t="s">
        <v>87</v>
      </c>
      <c r="BP69" s="128" t="s">
        <v>87</v>
      </c>
      <c r="BQ69" s="128">
        <v>14.538550213602763</v>
      </c>
      <c r="BR69" s="128">
        <v>17.17916814788482</v>
      </c>
    </row>
    <row r="70" spans="1:70" x14ac:dyDescent="0.2">
      <c r="A70" t="s">
        <v>494</v>
      </c>
      <c r="B70" t="s">
        <v>494</v>
      </c>
      <c r="C70" t="s">
        <v>795</v>
      </c>
      <c r="D70" t="s">
        <v>796</v>
      </c>
      <c r="E70" t="s">
        <v>87</v>
      </c>
      <c r="F70" t="s">
        <v>87</v>
      </c>
      <c r="G70" t="s">
        <v>857</v>
      </c>
      <c r="H70" s="127" t="s">
        <v>87</v>
      </c>
      <c r="I70" s="128">
        <v>8.2858111597561397</v>
      </c>
      <c r="J70" s="128">
        <v>5.7519083609385522</v>
      </c>
      <c r="K70" s="128">
        <v>7.1740823675011027</v>
      </c>
      <c r="L70" s="128">
        <v>6.4729054708239513</v>
      </c>
      <c r="M70" s="127" t="s">
        <v>87</v>
      </c>
      <c r="N70" s="128">
        <v>9.1969999999999992</v>
      </c>
      <c r="O70" s="128">
        <v>7.5149999999999997</v>
      </c>
      <c r="P70" s="128">
        <v>7.9269999999999996</v>
      </c>
      <c r="Q70" s="128">
        <v>7.5279999999999996</v>
      </c>
      <c r="R70" s="127" t="s">
        <v>87</v>
      </c>
      <c r="S70" s="128">
        <v>24.700755539205979</v>
      </c>
      <c r="T70" s="128">
        <v>27.791267914107504</v>
      </c>
      <c r="U70" s="128">
        <v>17.663727959697727</v>
      </c>
      <c r="V70" s="128">
        <v>26.007868022110138</v>
      </c>
      <c r="W70" s="127" t="s">
        <v>87</v>
      </c>
      <c r="X70" s="128" t="s">
        <v>87</v>
      </c>
      <c r="Y70" s="128">
        <v>8.2858111597561397</v>
      </c>
      <c r="Z70" s="128" t="s">
        <v>87</v>
      </c>
      <c r="AA70" s="128" t="s">
        <v>87</v>
      </c>
      <c r="AB70" s="128">
        <v>8.2797102375305034</v>
      </c>
      <c r="AC70" s="128" t="s">
        <v>87</v>
      </c>
      <c r="AD70" s="128">
        <v>5.6802708341577857</v>
      </c>
      <c r="AE70" s="128">
        <v>5.2585585711314184</v>
      </c>
      <c r="AF70" s="128">
        <v>4.552650369504744</v>
      </c>
      <c r="AG70" s="128">
        <v>5.7519083609385522</v>
      </c>
      <c r="AH70" s="128" t="s">
        <v>87</v>
      </c>
      <c r="AI70" s="128">
        <v>7.1740823675011027</v>
      </c>
      <c r="AJ70" s="128">
        <v>5.9931047526502237</v>
      </c>
      <c r="AK70" s="128">
        <v>6.4729054708239513</v>
      </c>
      <c r="AL70" s="128">
        <v>6.4048817642937879</v>
      </c>
      <c r="AM70" s="127" t="s">
        <v>87</v>
      </c>
      <c r="AN70" s="128" t="s">
        <v>87</v>
      </c>
      <c r="AO70" s="128">
        <v>9.1969999999999992</v>
      </c>
      <c r="AP70" s="128" t="s">
        <v>87</v>
      </c>
      <c r="AQ70" s="128" t="s">
        <v>87</v>
      </c>
      <c r="AR70" s="128">
        <v>8.8870000000000005</v>
      </c>
      <c r="AS70" s="128" t="s">
        <v>87</v>
      </c>
      <c r="AT70" s="128">
        <v>7.5149999999999997</v>
      </c>
      <c r="AU70" s="128">
        <v>6.9210000000000003</v>
      </c>
      <c r="AV70" s="128">
        <v>5.6289999999999996</v>
      </c>
      <c r="AW70" s="128">
        <v>6.3079999999999998</v>
      </c>
      <c r="AX70" s="128" t="s">
        <v>87</v>
      </c>
      <c r="AY70" s="128">
        <v>7.9269999999999996</v>
      </c>
      <c r="AZ70" s="128">
        <v>6.5780000000000003</v>
      </c>
      <c r="BA70" s="128">
        <v>7.5279999999999996</v>
      </c>
      <c r="BB70" s="128">
        <v>7.4640000000000004</v>
      </c>
      <c r="BC70" s="127" t="s">
        <v>87</v>
      </c>
      <c r="BD70" s="128" t="s">
        <v>87</v>
      </c>
      <c r="BE70" s="128">
        <v>12.269056311538888</v>
      </c>
      <c r="BF70" s="128" t="s">
        <v>87</v>
      </c>
      <c r="BG70" s="128" t="s">
        <v>87</v>
      </c>
      <c r="BH70" s="128">
        <v>24.700755539205979</v>
      </c>
      <c r="BI70" s="128" t="s">
        <v>87</v>
      </c>
      <c r="BJ70" s="128">
        <v>1.4630892998568865</v>
      </c>
      <c r="BK70" s="128">
        <v>2.1754974127250195</v>
      </c>
      <c r="BL70" s="128">
        <v>8.3878444788660182</v>
      </c>
      <c r="BM70" s="128">
        <v>27.791267914107504</v>
      </c>
      <c r="BN70" s="128" t="s">
        <v>87</v>
      </c>
      <c r="BO70" s="128">
        <v>17.663727959697727</v>
      </c>
      <c r="BP70" s="128">
        <v>26.007868022110138</v>
      </c>
      <c r="BQ70" s="128">
        <v>8.8085712348274203</v>
      </c>
      <c r="BR70" s="128">
        <v>8.7273373622467112</v>
      </c>
    </row>
    <row r="71" spans="1:70" x14ac:dyDescent="0.2">
      <c r="A71" t="s">
        <v>496</v>
      </c>
      <c r="B71" t="s">
        <v>496</v>
      </c>
      <c r="C71" t="s">
        <v>795</v>
      </c>
      <c r="D71" t="s">
        <v>796</v>
      </c>
      <c r="E71" t="s">
        <v>87</v>
      </c>
      <c r="F71" t="s">
        <v>87</v>
      </c>
      <c r="G71" t="s">
        <v>857</v>
      </c>
      <c r="H71" s="127" t="s">
        <v>87</v>
      </c>
      <c r="I71" s="128">
        <v>8.7074459770941335</v>
      </c>
      <c r="J71" s="128">
        <v>6.8895368665000731</v>
      </c>
      <c r="K71" s="128">
        <v>7.4038551828506236</v>
      </c>
      <c r="L71" s="128">
        <v>6.6815722910752777</v>
      </c>
      <c r="M71" s="127" t="s">
        <v>87</v>
      </c>
      <c r="N71" s="128">
        <v>9.0289999999999999</v>
      </c>
      <c r="O71" s="128">
        <v>7.3540000000000001</v>
      </c>
      <c r="P71" s="128">
        <v>8.3460000000000001</v>
      </c>
      <c r="Q71" s="128">
        <v>7.0780000000000003</v>
      </c>
      <c r="R71" s="127" t="s">
        <v>87</v>
      </c>
      <c r="S71" s="128">
        <v>52.347265061263762</v>
      </c>
      <c r="T71" s="128">
        <v>46.019483516750483</v>
      </c>
      <c r="U71" s="128">
        <v>11.424973011874776</v>
      </c>
      <c r="V71" s="128">
        <v>40.139530750088866</v>
      </c>
      <c r="W71" s="127" t="s">
        <v>87</v>
      </c>
      <c r="X71" s="128" t="s">
        <v>87</v>
      </c>
      <c r="Y71" s="128">
        <v>7.9442269440191389</v>
      </c>
      <c r="Z71" s="128">
        <v>8.1656753455726019</v>
      </c>
      <c r="AA71" s="128" t="s">
        <v>87</v>
      </c>
      <c r="AB71" s="128">
        <v>8.0608939964288258</v>
      </c>
      <c r="AC71" s="128" t="s">
        <v>87</v>
      </c>
      <c r="AD71" s="128">
        <v>6.852025787366995</v>
      </c>
      <c r="AE71" s="128">
        <v>6.7159417402108534</v>
      </c>
      <c r="AF71" s="128">
        <v>6.8895368665000731</v>
      </c>
      <c r="AG71" s="128">
        <v>6.1333895482532039</v>
      </c>
      <c r="AH71" s="128" t="s">
        <v>87</v>
      </c>
      <c r="AI71" s="128">
        <v>7.4038551828506236</v>
      </c>
      <c r="AJ71" s="128">
        <v>6.1462377731921389</v>
      </c>
      <c r="AK71" s="128">
        <v>6.1393371330020843</v>
      </c>
      <c r="AL71" s="128">
        <v>6.6815722910752777</v>
      </c>
      <c r="AM71" s="127" t="s">
        <v>87</v>
      </c>
      <c r="AN71" s="128" t="s">
        <v>87</v>
      </c>
      <c r="AO71" s="128">
        <v>8.4320000000000004</v>
      </c>
      <c r="AP71" s="128">
        <v>8.4760000000000009</v>
      </c>
      <c r="AQ71" s="128" t="s">
        <v>87</v>
      </c>
      <c r="AR71" s="128">
        <v>8.3420000000000005</v>
      </c>
      <c r="AS71" s="128" t="s">
        <v>87</v>
      </c>
      <c r="AT71" s="128">
        <v>7.2770000000000001</v>
      </c>
      <c r="AU71" s="128">
        <v>7.0529999999999999</v>
      </c>
      <c r="AV71" s="128">
        <v>7.3540000000000001</v>
      </c>
      <c r="AW71" s="128">
        <v>6.4790000000000001</v>
      </c>
      <c r="AX71" s="128" t="s">
        <v>87</v>
      </c>
      <c r="AY71" s="128">
        <v>8.3460000000000001</v>
      </c>
      <c r="AZ71" s="128">
        <v>6.6189999999999998</v>
      </c>
      <c r="BA71" s="128">
        <v>6.7729999999999997</v>
      </c>
      <c r="BB71" s="128">
        <v>7.0780000000000003</v>
      </c>
      <c r="BC71" s="127" t="s">
        <v>87</v>
      </c>
      <c r="BD71" s="128" t="s">
        <v>87</v>
      </c>
      <c r="BE71" s="128">
        <v>32.525721871888486</v>
      </c>
      <c r="BF71" s="128">
        <v>48.941282474846084</v>
      </c>
      <c r="BG71" s="128" t="s">
        <v>87</v>
      </c>
      <c r="BH71" s="128">
        <v>52.347265061263762</v>
      </c>
      <c r="BI71" s="128" t="s">
        <v>87</v>
      </c>
      <c r="BJ71" s="128">
        <v>37.585972127662529</v>
      </c>
      <c r="BK71" s="128">
        <v>46.019483516750483</v>
      </c>
      <c r="BL71" s="128">
        <v>34.319177151007942</v>
      </c>
      <c r="BM71" s="128">
        <v>45.122125410655613</v>
      </c>
      <c r="BN71" s="128" t="s">
        <v>87</v>
      </c>
      <c r="BO71" s="128">
        <v>11.424973011874776</v>
      </c>
      <c r="BP71" s="128">
        <v>33.669585755038447</v>
      </c>
      <c r="BQ71" s="128">
        <v>23.245405845256663</v>
      </c>
      <c r="BR71" s="128">
        <v>40.139530750088866</v>
      </c>
    </row>
    <row r="72" spans="1:70" x14ac:dyDescent="0.2">
      <c r="A72" t="s">
        <v>254</v>
      </c>
      <c r="B72" t="s">
        <v>488</v>
      </c>
      <c r="C72" t="s">
        <v>818</v>
      </c>
      <c r="D72" t="s">
        <v>829</v>
      </c>
      <c r="E72" t="s">
        <v>87</v>
      </c>
      <c r="F72" t="s">
        <v>87</v>
      </c>
      <c r="G72" t="s">
        <v>857</v>
      </c>
      <c r="H72" s="127" t="s">
        <v>87</v>
      </c>
      <c r="I72" s="128">
        <v>10.334345933578037</v>
      </c>
      <c r="J72" s="128">
        <v>9.7186858892738712</v>
      </c>
      <c r="K72" s="128">
        <v>7.312164855991492</v>
      </c>
      <c r="L72" s="128">
        <v>7.7036199552320097</v>
      </c>
      <c r="M72" s="127" t="s">
        <v>87</v>
      </c>
      <c r="N72" s="128">
        <v>10.47</v>
      </c>
      <c r="O72" s="128">
        <v>9.8870000000000005</v>
      </c>
      <c r="P72" s="128">
        <v>8.3620000000000001</v>
      </c>
      <c r="Q72" s="128">
        <v>7.8979999999999997</v>
      </c>
      <c r="R72" s="127" t="s">
        <v>87</v>
      </c>
      <c r="S72" s="128">
        <v>80.705830290961387</v>
      </c>
      <c r="T72" s="128">
        <v>67.871256487168495</v>
      </c>
      <c r="U72" s="128">
        <v>13.401853184598775</v>
      </c>
      <c r="V72" s="128">
        <v>82.499697657378221</v>
      </c>
      <c r="W72" s="127" t="s">
        <v>87</v>
      </c>
      <c r="X72" s="128" t="s">
        <v>87</v>
      </c>
      <c r="Y72" s="128">
        <v>9.9669049098364528</v>
      </c>
      <c r="Z72" s="128">
        <v>10.113627650085109</v>
      </c>
      <c r="AA72" s="128" t="s">
        <v>87</v>
      </c>
      <c r="AB72" s="128">
        <v>9.9102478385315855</v>
      </c>
      <c r="AC72" s="128">
        <v>9.5766895683312949</v>
      </c>
      <c r="AD72" s="128">
        <v>5.8953904252188467</v>
      </c>
      <c r="AE72" s="128" t="s">
        <v>87</v>
      </c>
      <c r="AF72" s="128">
        <v>6.5887023540233063</v>
      </c>
      <c r="AG72" s="128">
        <v>9.7186858892738712</v>
      </c>
      <c r="AH72" s="128">
        <v>7.2636397188339332</v>
      </c>
      <c r="AI72" s="128">
        <v>7.312164855991492</v>
      </c>
      <c r="AJ72" s="128">
        <v>7.6444523569623746</v>
      </c>
      <c r="AK72" s="128">
        <v>6.6487287533685233</v>
      </c>
      <c r="AL72" s="128">
        <v>7.7036199552320097</v>
      </c>
      <c r="AM72" s="127" t="s">
        <v>87</v>
      </c>
      <c r="AN72" s="128" t="s">
        <v>87</v>
      </c>
      <c r="AO72" s="128">
        <v>10.06</v>
      </c>
      <c r="AP72" s="128">
        <v>10.34</v>
      </c>
      <c r="AQ72" s="128" t="s">
        <v>87</v>
      </c>
      <c r="AR72" s="128">
        <v>10.18</v>
      </c>
      <c r="AS72" s="128">
        <v>9.8469999999999995</v>
      </c>
      <c r="AT72" s="128">
        <v>7.0880000000000001</v>
      </c>
      <c r="AU72" s="128" t="s">
        <v>87</v>
      </c>
      <c r="AV72" s="128">
        <v>6.97</v>
      </c>
      <c r="AW72" s="128">
        <v>9.8870000000000005</v>
      </c>
      <c r="AX72" s="128">
        <v>8.3620000000000001</v>
      </c>
      <c r="AY72" s="128">
        <v>8.1850000000000005</v>
      </c>
      <c r="AZ72" s="128">
        <v>7.7279999999999998</v>
      </c>
      <c r="BA72" s="128">
        <v>6.9880000000000004</v>
      </c>
      <c r="BB72" s="128">
        <v>7.8979999999999997</v>
      </c>
      <c r="BC72" s="127" t="s">
        <v>87</v>
      </c>
      <c r="BD72" s="128" t="s">
        <v>87</v>
      </c>
      <c r="BE72" s="128">
        <v>80.705830290961387</v>
      </c>
      <c r="BF72" s="128">
        <v>59.378285027781949</v>
      </c>
      <c r="BG72" s="128" t="s">
        <v>87</v>
      </c>
      <c r="BH72" s="128">
        <v>53.733835139647411</v>
      </c>
      <c r="BI72" s="128">
        <v>53.66480657094489</v>
      </c>
      <c r="BJ72" s="128">
        <v>6.4178627502744163</v>
      </c>
      <c r="BK72" s="128" t="s">
        <v>87</v>
      </c>
      <c r="BL72" s="128">
        <v>41.562566165572726</v>
      </c>
      <c r="BM72" s="128">
        <v>67.871256487168495</v>
      </c>
      <c r="BN72" s="128">
        <v>7.9733296291151516</v>
      </c>
      <c r="BO72" s="128">
        <v>13.401853184598775</v>
      </c>
      <c r="BP72" s="128">
        <v>82.499697657378221</v>
      </c>
      <c r="BQ72" s="128">
        <v>45.785583508510207</v>
      </c>
      <c r="BR72" s="128">
        <v>63.917525773195884</v>
      </c>
    </row>
    <row r="73" spans="1:70" x14ac:dyDescent="0.2">
      <c r="A73" t="s">
        <v>492</v>
      </c>
      <c r="B73" t="s">
        <v>490</v>
      </c>
      <c r="C73" t="s">
        <v>818</v>
      </c>
      <c r="D73" t="s">
        <v>829</v>
      </c>
      <c r="E73" t="s">
        <v>87</v>
      </c>
      <c r="F73" t="s">
        <v>87</v>
      </c>
      <c r="G73" t="s">
        <v>857</v>
      </c>
      <c r="H73" s="127" t="s">
        <v>87</v>
      </c>
      <c r="I73" s="128">
        <v>8.4285431299369371</v>
      </c>
      <c r="J73" s="128" t="s">
        <v>87</v>
      </c>
      <c r="K73" s="128" t="s">
        <v>87</v>
      </c>
      <c r="L73" s="128" t="s">
        <v>87</v>
      </c>
      <c r="M73" s="127" t="s">
        <v>87</v>
      </c>
      <c r="N73" s="128">
        <v>8.81</v>
      </c>
      <c r="O73" s="128" t="s">
        <v>87</v>
      </c>
      <c r="P73" s="128" t="s">
        <v>87</v>
      </c>
      <c r="Q73" s="128" t="s">
        <v>87</v>
      </c>
      <c r="R73" s="127" t="s">
        <v>87</v>
      </c>
      <c r="S73" s="128">
        <v>58.958052560646898</v>
      </c>
      <c r="T73" s="128" t="s">
        <v>87</v>
      </c>
      <c r="U73" s="128" t="s">
        <v>87</v>
      </c>
      <c r="V73" s="128" t="s">
        <v>87</v>
      </c>
      <c r="W73" s="127" t="s">
        <v>87</v>
      </c>
      <c r="X73" s="128" t="s">
        <v>87</v>
      </c>
      <c r="Y73" s="128">
        <v>8.3938895460192118</v>
      </c>
      <c r="Z73" s="128">
        <v>8.351891733745445</v>
      </c>
      <c r="AA73" s="128" t="s">
        <v>87</v>
      </c>
      <c r="AB73" s="128">
        <v>8.1317238531113887</v>
      </c>
      <c r="AC73" s="128">
        <v>6.7376746024892418</v>
      </c>
      <c r="AD73" s="128" t="s">
        <v>87</v>
      </c>
      <c r="AE73" s="128" t="s">
        <v>87</v>
      </c>
      <c r="AF73" s="128" t="s">
        <v>87</v>
      </c>
      <c r="AG73" s="128" t="s">
        <v>87</v>
      </c>
      <c r="AH73" s="128" t="s">
        <v>87</v>
      </c>
      <c r="AI73" s="128" t="s">
        <v>87</v>
      </c>
      <c r="AJ73" s="128" t="s">
        <v>87</v>
      </c>
      <c r="AK73" s="128" t="s">
        <v>87</v>
      </c>
      <c r="AL73" s="128" t="s">
        <v>87</v>
      </c>
      <c r="AM73" s="127" t="s">
        <v>87</v>
      </c>
      <c r="AN73" s="128" t="s">
        <v>87</v>
      </c>
      <c r="AO73" s="128">
        <v>8.7460000000000004</v>
      </c>
      <c r="AP73" s="128">
        <v>8.81</v>
      </c>
      <c r="AQ73" s="128" t="s">
        <v>87</v>
      </c>
      <c r="AR73" s="128">
        <v>8.407</v>
      </c>
      <c r="AS73" s="128">
        <v>7.3390000000000004</v>
      </c>
      <c r="AT73" s="128" t="s">
        <v>87</v>
      </c>
      <c r="AU73" s="128" t="s">
        <v>87</v>
      </c>
      <c r="AV73" s="128" t="s">
        <v>87</v>
      </c>
      <c r="AW73" s="128" t="s">
        <v>87</v>
      </c>
      <c r="AX73" s="128" t="s">
        <v>87</v>
      </c>
      <c r="AY73" s="128" t="s">
        <v>87</v>
      </c>
      <c r="AZ73" s="128" t="s">
        <v>87</v>
      </c>
      <c r="BA73" s="128" t="s">
        <v>87</v>
      </c>
      <c r="BB73" s="128" t="s">
        <v>87</v>
      </c>
      <c r="BC73" s="127" t="s">
        <v>87</v>
      </c>
      <c r="BD73" s="128" t="s">
        <v>87</v>
      </c>
      <c r="BE73" s="128">
        <v>44.451819891580925</v>
      </c>
      <c r="BF73" s="128">
        <v>34.825048806127043</v>
      </c>
      <c r="BG73" s="128" t="s">
        <v>87</v>
      </c>
      <c r="BH73" s="128">
        <v>53.05469877472482</v>
      </c>
      <c r="BI73" s="128">
        <v>25.042322402658474</v>
      </c>
      <c r="BJ73" s="128" t="s">
        <v>87</v>
      </c>
      <c r="BK73" s="128" t="s">
        <v>87</v>
      </c>
      <c r="BL73" s="128" t="s">
        <v>87</v>
      </c>
      <c r="BM73" s="128" t="s">
        <v>87</v>
      </c>
      <c r="BN73" s="128" t="s">
        <v>87</v>
      </c>
      <c r="BO73" s="128" t="s">
        <v>87</v>
      </c>
      <c r="BP73" s="128" t="s">
        <v>87</v>
      </c>
      <c r="BQ73" s="128" t="s">
        <v>87</v>
      </c>
      <c r="BR73" s="128" t="s">
        <v>87</v>
      </c>
    </row>
    <row r="74" spans="1:70" x14ac:dyDescent="0.2">
      <c r="A74" t="s">
        <v>512</v>
      </c>
      <c r="B74" t="s">
        <v>512</v>
      </c>
      <c r="C74" t="s">
        <v>828</v>
      </c>
      <c r="D74" t="s">
        <v>879</v>
      </c>
      <c r="E74" t="s">
        <v>87</v>
      </c>
      <c r="F74" t="s">
        <v>87</v>
      </c>
      <c r="G74" t="s">
        <v>857</v>
      </c>
      <c r="H74" s="127">
        <v>9.4840665721213782</v>
      </c>
      <c r="I74" s="128">
        <v>8.1302225442043756</v>
      </c>
      <c r="J74" s="128">
        <v>10.324356765008044</v>
      </c>
      <c r="K74" s="128" t="s">
        <v>87</v>
      </c>
      <c r="L74" s="128">
        <v>8.2118555756299596</v>
      </c>
      <c r="M74" s="127">
        <v>9.5559999999999992</v>
      </c>
      <c r="N74" s="128">
        <v>8.6379999999999999</v>
      </c>
      <c r="O74" s="128">
        <v>10.59</v>
      </c>
      <c r="P74" s="128" t="s">
        <v>87</v>
      </c>
      <c r="Q74" s="128">
        <v>8.7940000000000005</v>
      </c>
      <c r="R74" s="127">
        <v>84.735729386892174</v>
      </c>
      <c r="S74" s="128">
        <v>31.061508558530313</v>
      </c>
      <c r="T74" s="128">
        <v>54.244631719278189</v>
      </c>
      <c r="U74" s="128" t="s">
        <v>87</v>
      </c>
      <c r="V74" s="128">
        <v>27.003820187950399</v>
      </c>
      <c r="W74" s="127">
        <v>9.4840665721213782</v>
      </c>
      <c r="X74" s="128" t="s">
        <v>87</v>
      </c>
      <c r="Y74" s="128" t="s">
        <v>87</v>
      </c>
      <c r="Z74" s="128" t="s">
        <v>87</v>
      </c>
      <c r="AA74" s="128" t="s">
        <v>87</v>
      </c>
      <c r="AB74" s="128" t="s">
        <v>87</v>
      </c>
      <c r="AC74" s="128">
        <v>8.1302225442043756</v>
      </c>
      <c r="AD74" s="128" t="s">
        <v>87</v>
      </c>
      <c r="AE74" s="128" t="s">
        <v>87</v>
      </c>
      <c r="AF74" s="128" t="s">
        <v>87</v>
      </c>
      <c r="AG74" s="128">
        <v>10.324356765008044</v>
      </c>
      <c r="AH74" s="128" t="s">
        <v>87</v>
      </c>
      <c r="AI74" s="128" t="s">
        <v>87</v>
      </c>
      <c r="AJ74" s="128">
        <v>8.1614252074622087</v>
      </c>
      <c r="AK74" s="128">
        <v>6.7011817380380663</v>
      </c>
      <c r="AL74" s="128">
        <v>8.2118555756299596</v>
      </c>
      <c r="AM74" s="127">
        <v>9.5559999999999992</v>
      </c>
      <c r="AN74" s="128" t="s">
        <v>87</v>
      </c>
      <c r="AO74" s="128" t="s">
        <v>87</v>
      </c>
      <c r="AP74" s="128" t="s">
        <v>87</v>
      </c>
      <c r="AQ74" s="128" t="s">
        <v>87</v>
      </c>
      <c r="AR74" s="128" t="s">
        <v>87</v>
      </c>
      <c r="AS74" s="128">
        <v>8.6379999999999999</v>
      </c>
      <c r="AT74" s="128" t="s">
        <v>87</v>
      </c>
      <c r="AU74" s="128" t="s">
        <v>87</v>
      </c>
      <c r="AV74" s="128" t="s">
        <v>87</v>
      </c>
      <c r="AW74" s="128">
        <v>10.59</v>
      </c>
      <c r="AX74" s="128" t="s">
        <v>87</v>
      </c>
      <c r="AY74" s="128" t="s">
        <v>87</v>
      </c>
      <c r="AZ74" s="128">
        <v>8.73</v>
      </c>
      <c r="BA74" s="128">
        <v>8.7249999999999996</v>
      </c>
      <c r="BB74" s="128">
        <v>8.7940000000000005</v>
      </c>
      <c r="BC74" s="127">
        <v>84.735729386892174</v>
      </c>
      <c r="BD74" s="128" t="s">
        <v>87</v>
      </c>
      <c r="BE74" s="128" t="s">
        <v>87</v>
      </c>
      <c r="BF74" s="128" t="s">
        <v>87</v>
      </c>
      <c r="BG74" s="128" t="s">
        <v>87</v>
      </c>
      <c r="BH74" s="128" t="s">
        <v>87</v>
      </c>
      <c r="BI74" s="128">
        <v>31.061508558530313</v>
      </c>
      <c r="BJ74" s="128" t="s">
        <v>87</v>
      </c>
      <c r="BK74" s="128" t="s">
        <v>87</v>
      </c>
      <c r="BL74" s="128" t="s">
        <v>87</v>
      </c>
      <c r="BM74" s="128">
        <v>54.244631719278189</v>
      </c>
      <c r="BN74" s="128" t="s">
        <v>87</v>
      </c>
      <c r="BO74" s="128" t="s">
        <v>87</v>
      </c>
      <c r="BP74" s="128">
        <v>27.003820187950399</v>
      </c>
      <c r="BQ74" s="128">
        <v>0.94663321353495622</v>
      </c>
      <c r="BR74" s="128">
        <v>26.173124777817275</v>
      </c>
    </row>
    <row r="75" spans="1:70" x14ac:dyDescent="0.2">
      <c r="A75" t="s">
        <v>513</v>
      </c>
      <c r="B75" t="s">
        <v>513</v>
      </c>
      <c r="C75" t="s">
        <v>811</v>
      </c>
      <c r="D75" t="s">
        <v>880</v>
      </c>
      <c r="E75" t="s">
        <v>87</v>
      </c>
      <c r="F75" t="s">
        <v>87</v>
      </c>
      <c r="G75" t="s">
        <v>857</v>
      </c>
      <c r="H75" s="127">
        <v>7.7824937865702237</v>
      </c>
      <c r="I75" s="128" t="s">
        <v>87</v>
      </c>
      <c r="J75" s="128">
        <v>8.0548419401803919</v>
      </c>
      <c r="K75" s="128" t="s">
        <v>87</v>
      </c>
      <c r="L75" s="128">
        <v>5.7078260142577291</v>
      </c>
      <c r="M75" s="127">
        <v>8.1980000000000004</v>
      </c>
      <c r="N75" s="128" t="s">
        <v>87</v>
      </c>
      <c r="O75" s="128">
        <v>8.2520000000000007</v>
      </c>
      <c r="P75" s="128" t="s">
        <v>87</v>
      </c>
      <c r="Q75" s="128">
        <v>7.4489999999999998</v>
      </c>
      <c r="R75" s="127">
        <v>38.414376321353068</v>
      </c>
      <c r="S75" s="128" t="s">
        <v>87</v>
      </c>
      <c r="T75" s="128">
        <v>63.509974765509682</v>
      </c>
      <c r="U75" s="128" t="s">
        <v>87</v>
      </c>
      <c r="V75" s="128">
        <v>1.8147884820476357</v>
      </c>
      <c r="W75" s="127">
        <v>7.7824937865702237</v>
      </c>
      <c r="X75" s="128" t="s">
        <v>87</v>
      </c>
      <c r="Y75" s="128" t="s">
        <v>87</v>
      </c>
      <c r="Z75" s="128" t="s">
        <v>87</v>
      </c>
      <c r="AA75" s="128" t="s">
        <v>87</v>
      </c>
      <c r="AB75" s="128" t="s">
        <v>87</v>
      </c>
      <c r="AC75" s="128" t="s">
        <v>87</v>
      </c>
      <c r="AD75" s="128" t="s">
        <v>87</v>
      </c>
      <c r="AE75" s="128" t="s">
        <v>87</v>
      </c>
      <c r="AF75" s="128" t="s">
        <v>87</v>
      </c>
      <c r="AG75" s="128">
        <v>8.0548419401803919</v>
      </c>
      <c r="AH75" s="128" t="s">
        <v>87</v>
      </c>
      <c r="AI75" s="128" t="s">
        <v>87</v>
      </c>
      <c r="AJ75" s="128">
        <v>5.1907498857270653</v>
      </c>
      <c r="AK75" s="128" t="s">
        <v>87</v>
      </c>
      <c r="AL75" s="128">
        <v>5.7078260142577291</v>
      </c>
      <c r="AM75" s="127">
        <v>8.1980000000000004</v>
      </c>
      <c r="AN75" s="128" t="s">
        <v>87</v>
      </c>
      <c r="AO75" s="128" t="s">
        <v>87</v>
      </c>
      <c r="AP75" s="128" t="s">
        <v>87</v>
      </c>
      <c r="AQ75" s="128" t="s">
        <v>87</v>
      </c>
      <c r="AR75" s="128" t="s">
        <v>87</v>
      </c>
      <c r="AS75" s="128" t="s">
        <v>87</v>
      </c>
      <c r="AT75" s="128" t="s">
        <v>87</v>
      </c>
      <c r="AU75" s="128" t="s">
        <v>87</v>
      </c>
      <c r="AV75" s="128" t="s">
        <v>87</v>
      </c>
      <c r="AW75" s="128">
        <v>8.2520000000000007</v>
      </c>
      <c r="AX75" s="128" t="s">
        <v>87</v>
      </c>
      <c r="AY75" s="128" t="s">
        <v>87</v>
      </c>
      <c r="AZ75" s="128">
        <v>7.032</v>
      </c>
      <c r="BA75" s="128" t="s">
        <v>87</v>
      </c>
      <c r="BB75" s="128">
        <v>7.4489999999999998</v>
      </c>
      <c r="BC75" s="127">
        <v>38.414376321353068</v>
      </c>
      <c r="BD75" s="128" t="s">
        <v>87</v>
      </c>
      <c r="BE75" s="128" t="s">
        <v>87</v>
      </c>
      <c r="BF75" s="128" t="s">
        <v>87</v>
      </c>
      <c r="BG75" s="128" t="s">
        <v>87</v>
      </c>
      <c r="BH75" s="128" t="s">
        <v>87</v>
      </c>
      <c r="BI75" s="128" t="s">
        <v>87</v>
      </c>
      <c r="BJ75" s="128" t="s">
        <v>87</v>
      </c>
      <c r="BK75" s="128" t="s">
        <v>87</v>
      </c>
      <c r="BL75" s="128" t="s">
        <v>87</v>
      </c>
      <c r="BM75" s="128">
        <v>63.509974765509682</v>
      </c>
      <c r="BN75" s="128" t="s">
        <v>87</v>
      </c>
      <c r="BO75" s="128" t="s">
        <v>87</v>
      </c>
      <c r="BP75" s="128">
        <v>1.4412850628516958</v>
      </c>
      <c r="BQ75" s="128" t="s">
        <v>87</v>
      </c>
      <c r="BR75" s="128">
        <v>1.8147884820476357</v>
      </c>
    </row>
    <row r="76" spans="1:70" x14ac:dyDescent="0.2">
      <c r="A76" t="s">
        <v>519</v>
      </c>
      <c r="B76" t="s">
        <v>517</v>
      </c>
      <c r="C76" t="s">
        <v>87</v>
      </c>
      <c r="D76" t="s">
        <v>520</v>
      </c>
      <c r="E76" t="s">
        <v>87</v>
      </c>
      <c r="F76" t="s">
        <v>87</v>
      </c>
      <c r="G76" t="s">
        <v>857</v>
      </c>
      <c r="H76" s="127" t="s">
        <v>87</v>
      </c>
      <c r="I76" s="128">
        <v>10.237074542530392</v>
      </c>
      <c r="J76" s="128">
        <v>9.0129994003469172</v>
      </c>
      <c r="K76" s="128" t="s">
        <v>87</v>
      </c>
      <c r="L76" s="128">
        <v>7.9594650694397435</v>
      </c>
      <c r="M76" s="127" t="s">
        <v>87</v>
      </c>
      <c r="N76" s="128">
        <v>10.99</v>
      </c>
      <c r="O76" s="128">
        <v>9.1959999999999997</v>
      </c>
      <c r="P76" s="128" t="s">
        <v>87</v>
      </c>
      <c r="Q76" s="128">
        <v>8.9369999999999994</v>
      </c>
      <c r="R76" s="127" t="s">
        <v>87</v>
      </c>
      <c r="S76" s="128">
        <v>22.889700188073903</v>
      </c>
      <c r="T76" s="128">
        <v>65.614436032947665</v>
      </c>
      <c r="U76" s="128" t="s">
        <v>87</v>
      </c>
      <c r="V76" s="128">
        <v>11.232206247465657</v>
      </c>
      <c r="W76" s="127" t="s">
        <v>87</v>
      </c>
      <c r="X76" s="128" t="s">
        <v>87</v>
      </c>
      <c r="Y76" s="128">
        <v>10.079640104272716</v>
      </c>
      <c r="Z76" s="128">
        <v>10.091771497611237</v>
      </c>
      <c r="AA76" s="128" t="s">
        <v>87</v>
      </c>
      <c r="AB76" s="128">
        <v>10.217027429033314</v>
      </c>
      <c r="AC76" s="128" t="s">
        <v>87</v>
      </c>
      <c r="AD76" s="128" t="s">
        <v>87</v>
      </c>
      <c r="AE76" s="128" t="s">
        <v>87</v>
      </c>
      <c r="AF76" s="128" t="s">
        <v>87</v>
      </c>
      <c r="AG76" s="128">
        <v>9.0129994003469172</v>
      </c>
      <c r="AH76" s="128" t="s">
        <v>87</v>
      </c>
      <c r="AI76" s="128" t="s">
        <v>87</v>
      </c>
      <c r="AJ76" s="128">
        <v>7.9594650694397435</v>
      </c>
      <c r="AK76" s="128">
        <v>7.1578167855973014</v>
      </c>
      <c r="AL76" s="128">
        <v>7.4837439864612385</v>
      </c>
      <c r="AM76" s="127" t="s">
        <v>87</v>
      </c>
      <c r="AN76" s="128" t="s">
        <v>87</v>
      </c>
      <c r="AO76" s="128">
        <v>10.72</v>
      </c>
      <c r="AP76" s="128">
        <v>10.91</v>
      </c>
      <c r="AQ76" s="128" t="s">
        <v>87</v>
      </c>
      <c r="AR76" s="128">
        <v>10.9</v>
      </c>
      <c r="AS76" s="128" t="s">
        <v>87</v>
      </c>
      <c r="AT76" s="128" t="s">
        <v>87</v>
      </c>
      <c r="AU76" s="128" t="s">
        <v>87</v>
      </c>
      <c r="AV76" s="128" t="s">
        <v>87</v>
      </c>
      <c r="AW76" s="128">
        <v>9.1959999999999997</v>
      </c>
      <c r="AX76" s="128" t="s">
        <v>87</v>
      </c>
      <c r="AY76" s="128" t="s">
        <v>87</v>
      </c>
      <c r="AZ76" s="128">
        <v>8.9090000000000007</v>
      </c>
      <c r="BA76" s="128">
        <v>8.9369999999999994</v>
      </c>
      <c r="BB76" s="128">
        <v>8.75</v>
      </c>
      <c r="BC76" s="127" t="s">
        <v>87</v>
      </c>
      <c r="BD76" s="128" t="s">
        <v>87</v>
      </c>
      <c r="BE76" s="128">
        <v>22.889700188073903</v>
      </c>
      <c r="BF76" s="128">
        <v>15.197477098663464</v>
      </c>
      <c r="BG76" s="128" t="s">
        <v>87</v>
      </c>
      <c r="BH76" s="128">
        <v>20.75044568323948</v>
      </c>
      <c r="BI76" s="128" t="s">
        <v>87</v>
      </c>
      <c r="BJ76" s="128" t="s">
        <v>87</v>
      </c>
      <c r="BK76" s="128" t="s">
        <v>87</v>
      </c>
      <c r="BL76" s="128" t="s">
        <v>87</v>
      </c>
      <c r="BM76" s="128">
        <v>65.614436032947665</v>
      </c>
      <c r="BN76" s="128" t="s">
        <v>87</v>
      </c>
      <c r="BO76" s="128" t="s">
        <v>87</v>
      </c>
      <c r="BP76" s="128">
        <v>11.232206247465657</v>
      </c>
      <c r="BQ76" s="128">
        <v>1.6627110598765851</v>
      </c>
      <c r="BR76" s="128">
        <v>5.4168147884820472</v>
      </c>
    </row>
    <row r="77" spans="1:70" x14ac:dyDescent="0.2">
      <c r="A77" t="s">
        <v>523</v>
      </c>
      <c r="B77" t="s">
        <v>521</v>
      </c>
      <c r="C77" t="s">
        <v>87</v>
      </c>
      <c r="D77" t="s">
        <v>520</v>
      </c>
      <c r="E77" t="s">
        <v>87</v>
      </c>
      <c r="F77" t="s">
        <v>87</v>
      </c>
      <c r="G77" t="s">
        <v>857</v>
      </c>
      <c r="H77" s="127" t="s">
        <v>87</v>
      </c>
      <c r="I77" s="128">
        <v>8.8159103069787523</v>
      </c>
      <c r="J77" s="128" t="s">
        <v>87</v>
      </c>
      <c r="K77" s="128" t="s">
        <v>87</v>
      </c>
      <c r="L77" s="128" t="s">
        <v>87</v>
      </c>
      <c r="M77" s="127" t="s">
        <v>87</v>
      </c>
      <c r="N77" s="128">
        <v>9.4320000000000004</v>
      </c>
      <c r="O77" s="128">
        <v>8.5</v>
      </c>
      <c r="P77" s="128" t="s">
        <v>87</v>
      </c>
      <c r="Q77" s="128" t="s">
        <v>87</v>
      </c>
      <c r="R77" s="127" t="s">
        <v>87</v>
      </c>
      <c r="S77" s="128">
        <v>27.855458221024261</v>
      </c>
      <c r="T77" s="128" t="s">
        <v>87</v>
      </c>
      <c r="U77" s="128" t="s">
        <v>87</v>
      </c>
      <c r="V77" s="128" t="s">
        <v>87</v>
      </c>
      <c r="W77" s="127" t="s">
        <v>87</v>
      </c>
      <c r="X77" s="128" t="s">
        <v>87</v>
      </c>
      <c r="Y77" s="128">
        <v>8.806936133046074</v>
      </c>
      <c r="Z77" s="128">
        <v>8.7459450964781897</v>
      </c>
      <c r="AA77" s="128" t="s">
        <v>87</v>
      </c>
      <c r="AB77" s="128">
        <v>8.3466225573044692</v>
      </c>
      <c r="AC77" s="128" t="s">
        <v>87</v>
      </c>
      <c r="AD77" s="128" t="s">
        <v>87</v>
      </c>
      <c r="AE77" s="128" t="s">
        <v>87</v>
      </c>
      <c r="AF77" s="128" t="s">
        <v>87</v>
      </c>
      <c r="AG77" s="128" t="s">
        <v>87</v>
      </c>
      <c r="AH77" s="128" t="s">
        <v>87</v>
      </c>
      <c r="AI77" s="128" t="s">
        <v>87</v>
      </c>
      <c r="AJ77" s="128" t="s">
        <v>87</v>
      </c>
      <c r="AK77" s="128" t="s">
        <v>87</v>
      </c>
      <c r="AL77" s="128" t="s">
        <v>87</v>
      </c>
      <c r="AM77" s="127" t="s">
        <v>87</v>
      </c>
      <c r="AN77" s="128" t="s">
        <v>87</v>
      </c>
      <c r="AO77" s="128">
        <v>9.4280000000000008</v>
      </c>
      <c r="AP77" s="128">
        <v>9.4320000000000004</v>
      </c>
      <c r="AQ77" s="128" t="s">
        <v>87</v>
      </c>
      <c r="AR77" s="128">
        <v>9.0250000000000004</v>
      </c>
      <c r="AS77" s="128" t="s">
        <v>87</v>
      </c>
      <c r="AT77" s="128" t="s">
        <v>87</v>
      </c>
      <c r="AU77" s="128" t="s">
        <v>87</v>
      </c>
      <c r="AV77" s="128" t="s">
        <v>87</v>
      </c>
      <c r="AW77" s="128">
        <v>8.5</v>
      </c>
      <c r="AX77" s="128" t="s">
        <v>87</v>
      </c>
      <c r="AY77" s="128" t="s">
        <v>87</v>
      </c>
      <c r="AZ77" s="128" t="s">
        <v>87</v>
      </c>
      <c r="BA77" s="128" t="s">
        <v>87</v>
      </c>
      <c r="BB77" s="128" t="s">
        <v>87</v>
      </c>
      <c r="BC77" s="127" t="s">
        <v>87</v>
      </c>
      <c r="BD77" s="128" t="s">
        <v>87</v>
      </c>
      <c r="BE77" s="128">
        <v>23.929638234317956</v>
      </c>
      <c r="BF77" s="128">
        <v>20.603694248385647</v>
      </c>
      <c r="BG77" s="128" t="s">
        <v>87</v>
      </c>
      <c r="BH77" s="128">
        <v>20.971165001839328</v>
      </c>
      <c r="BI77" s="128" t="s">
        <v>87</v>
      </c>
      <c r="BJ77" s="128" t="s">
        <v>87</v>
      </c>
      <c r="BK77" s="128" t="s">
        <v>87</v>
      </c>
      <c r="BL77" s="128" t="s">
        <v>87</v>
      </c>
      <c r="BM77" s="128">
        <v>0</v>
      </c>
      <c r="BN77" s="128" t="s">
        <v>87</v>
      </c>
      <c r="BO77" s="128" t="s">
        <v>87</v>
      </c>
      <c r="BP77" s="128" t="s">
        <v>87</v>
      </c>
      <c r="BQ77" s="128" t="s">
        <v>87</v>
      </c>
      <c r="BR77" s="128" t="s">
        <v>87</v>
      </c>
    </row>
    <row r="78" spans="1:70" x14ac:dyDescent="0.2">
      <c r="A78" t="s">
        <v>544</v>
      </c>
      <c r="B78" t="s">
        <v>543</v>
      </c>
      <c r="C78" t="s">
        <v>873</v>
      </c>
      <c r="D78" t="s">
        <v>874</v>
      </c>
      <c r="E78" t="s">
        <v>87</v>
      </c>
      <c r="F78" t="s">
        <v>87</v>
      </c>
      <c r="G78" t="s">
        <v>857</v>
      </c>
      <c r="H78" s="127" t="s">
        <v>87</v>
      </c>
      <c r="I78" s="128">
        <v>9.7364240338659975</v>
      </c>
      <c r="J78" s="128">
        <v>7.0889929965331184</v>
      </c>
      <c r="K78" s="128">
        <v>6.6658298048837779</v>
      </c>
      <c r="L78" s="128">
        <v>7.1806149188950457</v>
      </c>
      <c r="M78" s="127" t="s">
        <v>87</v>
      </c>
      <c r="N78" s="128">
        <v>10.15</v>
      </c>
      <c r="O78" s="128">
        <v>7.4</v>
      </c>
      <c r="P78" s="128">
        <v>7.5780000000000003</v>
      </c>
      <c r="Q78" s="128">
        <v>7.9829999999999997</v>
      </c>
      <c r="R78" s="127" t="s">
        <v>87</v>
      </c>
      <c r="S78" s="128">
        <v>93.135107816711596</v>
      </c>
      <c r="T78" s="128">
        <v>48.864447936009135</v>
      </c>
      <c r="U78" s="128">
        <v>12.241363799928031</v>
      </c>
      <c r="V78" s="128">
        <v>25.62211162460007</v>
      </c>
      <c r="W78" s="127" t="s">
        <v>87</v>
      </c>
      <c r="X78" s="128" t="s">
        <v>87</v>
      </c>
      <c r="Y78" s="128">
        <v>7.92140412770424</v>
      </c>
      <c r="Z78" s="128">
        <v>7.9004928168391269</v>
      </c>
      <c r="AA78" s="128" t="s">
        <v>87</v>
      </c>
      <c r="AB78" s="128">
        <v>8.6051219303536648</v>
      </c>
      <c r="AC78" s="128">
        <v>9.7364240338659975</v>
      </c>
      <c r="AD78" s="128" t="s">
        <v>87</v>
      </c>
      <c r="AE78" s="128" t="s">
        <v>87</v>
      </c>
      <c r="AF78" s="128" t="s">
        <v>87</v>
      </c>
      <c r="AG78" s="128">
        <v>7.0889929965331184</v>
      </c>
      <c r="AH78" s="128" t="s">
        <v>87</v>
      </c>
      <c r="AI78" s="128">
        <v>6.6658298048837779</v>
      </c>
      <c r="AJ78" s="128">
        <v>6.4473848917260606</v>
      </c>
      <c r="AK78" s="128">
        <v>6.9793921945051416</v>
      </c>
      <c r="AL78" s="128">
        <v>7.1806149188950457</v>
      </c>
      <c r="AM78" s="127" t="s">
        <v>87</v>
      </c>
      <c r="AN78" s="128" t="s">
        <v>87</v>
      </c>
      <c r="AO78" s="128">
        <v>8.0470000000000006</v>
      </c>
      <c r="AP78" s="128">
        <v>8.1199999999999992</v>
      </c>
      <c r="AQ78" s="128" t="s">
        <v>87</v>
      </c>
      <c r="AR78" s="128">
        <v>8.7769999999999992</v>
      </c>
      <c r="AS78" s="128">
        <v>10.15</v>
      </c>
      <c r="AT78" s="128" t="s">
        <v>87</v>
      </c>
      <c r="AU78" s="128" t="s">
        <v>87</v>
      </c>
      <c r="AV78" s="128" t="s">
        <v>87</v>
      </c>
      <c r="AW78" s="128">
        <v>7.4</v>
      </c>
      <c r="AX78" s="128" t="s">
        <v>87</v>
      </c>
      <c r="AY78" s="128">
        <v>7.5780000000000003</v>
      </c>
      <c r="AZ78" s="128">
        <v>7.3559999999999999</v>
      </c>
      <c r="BA78" s="128">
        <v>7.9829999999999997</v>
      </c>
      <c r="BB78" s="128">
        <v>7.7720000000000002</v>
      </c>
      <c r="BC78" s="127" t="s">
        <v>87</v>
      </c>
      <c r="BD78" s="128" t="s">
        <v>87</v>
      </c>
      <c r="BE78" s="128">
        <v>74.886602500276581</v>
      </c>
      <c r="BF78" s="128">
        <v>60.324373028983338</v>
      </c>
      <c r="BG78" s="128" t="s">
        <v>87</v>
      </c>
      <c r="BH78" s="128">
        <v>67.316562438099552</v>
      </c>
      <c r="BI78" s="128">
        <v>38.585491253370122</v>
      </c>
      <c r="BJ78" s="128" t="s">
        <v>87</v>
      </c>
      <c r="BK78" s="128" t="s">
        <v>87</v>
      </c>
      <c r="BL78" s="128" t="s">
        <v>87</v>
      </c>
      <c r="BM78" s="128">
        <v>48.864447936009135</v>
      </c>
      <c r="BN78" s="128" t="s">
        <v>87</v>
      </c>
      <c r="BO78" s="128">
        <v>12.241363799928031</v>
      </c>
      <c r="BP78" s="128">
        <v>12.34198151797338</v>
      </c>
      <c r="BQ78" s="128">
        <v>9.9172713094188634</v>
      </c>
      <c r="BR78" s="128">
        <v>25.62211162460007</v>
      </c>
    </row>
    <row r="79" spans="1:70" x14ac:dyDescent="0.2">
      <c r="A79" t="s">
        <v>547</v>
      </c>
      <c r="B79" t="s">
        <v>546</v>
      </c>
      <c r="C79" t="s">
        <v>793</v>
      </c>
      <c r="D79" t="s">
        <v>794</v>
      </c>
      <c r="E79" t="s">
        <v>87</v>
      </c>
      <c r="F79" t="s">
        <v>87</v>
      </c>
      <c r="G79" t="s">
        <v>857</v>
      </c>
      <c r="H79" s="127" t="s">
        <v>87</v>
      </c>
      <c r="I79" s="128">
        <v>8.0794109561694434</v>
      </c>
      <c r="J79" s="128" t="s">
        <v>87</v>
      </c>
      <c r="K79" s="128" t="s">
        <v>87</v>
      </c>
      <c r="L79" s="128" t="s">
        <v>87</v>
      </c>
      <c r="M79" s="127" t="s">
        <v>87</v>
      </c>
      <c r="N79" s="128">
        <v>8.57</v>
      </c>
      <c r="O79" s="128" t="s">
        <v>87</v>
      </c>
      <c r="P79" s="128" t="s">
        <v>87</v>
      </c>
      <c r="Q79" s="128">
        <v>8.0139999999999993</v>
      </c>
      <c r="R79" s="127" t="s">
        <v>87</v>
      </c>
      <c r="S79" s="128">
        <v>38.931940700808624</v>
      </c>
      <c r="T79" s="128" t="s">
        <v>87</v>
      </c>
      <c r="U79" s="128" t="s">
        <v>87</v>
      </c>
      <c r="V79" s="128" t="s">
        <v>87</v>
      </c>
      <c r="W79" s="127" t="s">
        <v>87</v>
      </c>
      <c r="X79" s="128" t="s">
        <v>87</v>
      </c>
      <c r="Y79" s="128">
        <v>6.4820169922450201</v>
      </c>
      <c r="Z79" s="128">
        <v>6.374030579874157</v>
      </c>
      <c r="AA79" s="128" t="s">
        <v>87</v>
      </c>
      <c r="AB79" s="128">
        <v>7.1913650830973266</v>
      </c>
      <c r="AC79" s="128">
        <v>8.0794109561694434</v>
      </c>
      <c r="AD79" s="128" t="s">
        <v>87</v>
      </c>
      <c r="AE79" s="128" t="s">
        <v>87</v>
      </c>
      <c r="AF79" s="128" t="s">
        <v>87</v>
      </c>
      <c r="AG79" s="128" t="s">
        <v>87</v>
      </c>
      <c r="AH79" s="128" t="s">
        <v>87</v>
      </c>
      <c r="AI79" s="128" t="s">
        <v>87</v>
      </c>
      <c r="AJ79" s="128" t="s">
        <v>87</v>
      </c>
      <c r="AK79" s="128" t="s">
        <v>87</v>
      </c>
      <c r="AL79" s="128" t="s">
        <v>87</v>
      </c>
      <c r="AM79" s="127" t="s">
        <v>87</v>
      </c>
      <c r="AN79" s="128" t="s">
        <v>87</v>
      </c>
      <c r="AO79" s="128">
        <v>7.13</v>
      </c>
      <c r="AP79" s="128">
        <v>7.2670000000000003</v>
      </c>
      <c r="AQ79" s="128" t="s">
        <v>87</v>
      </c>
      <c r="AR79" s="128">
        <v>7.7670000000000003</v>
      </c>
      <c r="AS79" s="128">
        <v>8.57</v>
      </c>
      <c r="AT79" s="128" t="s">
        <v>87</v>
      </c>
      <c r="AU79" s="128" t="s">
        <v>87</v>
      </c>
      <c r="AV79" s="128" t="s">
        <v>87</v>
      </c>
      <c r="AW79" s="128" t="s">
        <v>87</v>
      </c>
      <c r="AX79" s="128" t="s">
        <v>87</v>
      </c>
      <c r="AY79" s="128" t="s">
        <v>87</v>
      </c>
      <c r="AZ79" s="128" t="s">
        <v>87</v>
      </c>
      <c r="BA79" s="128" t="s">
        <v>87</v>
      </c>
      <c r="BB79" s="128">
        <v>8.0139999999999993</v>
      </c>
      <c r="BC79" s="127" t="s">
        <v>87</v>
      </c>
      <c r="BD79" s="128" t="s">
        <v>87</v>
      </c>
      <c r="BE79" s="128">
        <v>22.491426042703839</v>
      </c>
      <c r="BF79" s="128">
        <v>12.794713921009162</v>
      </c>
      <c r="BG79" s="128" t="s">
        <v>87</v>
      </c>
      <c r="BH79" s="128">
        <v>26.568380542743146</v>
      </c>
      <c r="BI79" s="128">
        <v>32.315505674336954</v>
      </c>
      <c r="BJ79" s="128" t="s">
        <v>87</v>
      </c>
      <c r="BK79" s="128" t="s">
        <v>87</v>
      </c>
      <c r="BL79" s="128" t="s">
        <v>87</v>
      </c>
      <c r="BM79" s="128" t="s">
        <v>87</v>
      </c>
      <c r="BN79" s="128" t="s">
        <v>87</v>
      </c>
      <c r="BO79" s="128" t="s">
        <v>87</v>
      </c>
      <c r="BP79" s="128" t="s">
        <v>87</v>
      </c>
      <c r="BQ79" s="128" t="s">
        <v>87</v>
      </c>
      <c r="BR79" s="128">
        <v>0</v>
      </c>
    </row>
    <row r="80" spans="1:70" x14ac:dyDescent="0.2">
      <c r="A80" t="s">
        <v>554</v>
      </c>
      <c r="B80" t="s">
        <v>554</v>
      </c>
      <c r="C80" t="s">
        <v>838</v>
      </c>
      <c r="D80" t="s">
        <v>872</v>
      </c>
      <c r="E80" t="s">
        <v>87</v>
      </c>
      <c r="F80" t="s">
        <v>87</v>
      </c>
      <c r="G80" t="s">
        <v>857</v>
      </c>
      <c r="H80" s="127" t="s">
        <v>87</v>
      </c>
      <c r="I80" s="128">
        <v>9.6521132105590208</v>
      </c>
      <c r="J80" s="128" t="s">
        <v>87</v>
      </c>
      <c r="K80" s="128" t="s">
        <v>87</v>
      </c>
      <c r="L80" s="128">
        <v>6.2749849776432249</v>
      </c>
      <c r="M80" s="127" t="s">
        <v>87</v>
      </c>
      <c r="N80" s="128">
        <v>10.039999999999999</v>
      </c>
      <c r="O80" s="128" t="s">
        <v>87</v>
      </c>
      <c r="P80" s="128" t="s">
        <v>87</v>
      </c>
      <c r="Q80" s="128">
        <v>8.8149999999999995</v>
      </c>
      <c r="R80" s="127" t="s">
        <v>87</v>
      </c>
      <c r="S80" s="128">
        <v>40.936735845507556</v>
      </c>
      <c r="T80" s="128" t="s">
        <v>87</v>
      </c>
      <c r="U80" s="128" t="s">
        <v>87</v>
      </c>
      <c r="V80" s="128">
        <v>0.28839317454674729</v>
      </c>
      <c r="W80" s="127" t="s">
        <v>87</v>
      </c>
      <c r="X80" s="128" t="s">
        <v>87</v>
      </c>
      <c r="Y80" s="128">
        <v>8.9512767170647489</v>
      </c>
      <c r="Z80" s="128">
        <v>8.8276416812455061</v>
      </c>
      <c r="AA80" s="128" t="s">
        <v>87</v>
      </c>
      <c r="AB80" s="128">
        <v>8.5506188760410371</v>
      </c>
      <c r="AC80" s="128">
        <v>9.6521132105590208</v>
      </c>
      <c r="AD80" s="128" t="s">
        <v>87</v>
      </c>
      <c r="AE80" s="128" t="s">
        <v>87</v>
      </c>
      <c r="AF80" s="128" t="s">
        <v>87</v>
      </c>
      <c r="AG80" s="128" t="s">
        <v>87</v>
      </c>
      <c r="AH80" s="128" t="s">
        <v>87</v>
      </c>
      <c r="AI80" s="128" t="s">
        <v>87</v>
      </c>
      <c r="AJ80" s="128" t="s">
        <v>87</v>
      </c>
      <c r="AK80" s="128" t="s">
        <v>87</v>
      </c>
      <c r="AL80" s="128">
        <v>6.2749849776432249</v>
      </c>
      <c r="AM80" s="127" t="s">
        <v>87</v>
      </c>
      <c r="AN80" s="128" t="s">
        <v>87</v>
      </c>
      <c r="AO80" s="128">
        <v>9.4589999999999996</v>
      </c>
      <c r="AP80" s="128">
        <v>9.4260000000000002</v>
      </c>
      <c r="AQ80" s="128" t="s">
        <v>87</v>
      </c>
      <c r="AR80" s="128">
        <v>9.2910000000000004</v>
      </c>
      <c r="AS80" s="128">
        <v>10.039999999999999</v>
      </c>
      <c r="AT80" s="128" t="s">
        <v>87</v>
      </c>
      <c r="AU80" s="128" t="s">
        <v>87</v>
      </c>
      <c r="AV80" s="128" t="s">
        <v>87</v>
      </c>
      <c r="AW80" s="128" t="s">
        <v>87</v>
      </c>
      <c r="AX80" s="128" t="s">
        <v>87</v>
      </c>
      <c r="AY80" s="128" t="s">
        <v>87</v>
      </c>
      <c r="AZ80" s="128" t="s">
        <v>87</v>
      </c>
      <c r="BA80" s="128" t="s">
        <v>87</v>
      </c>
      <c r="BB80" s="128">
        <v>8.8149999999999995</v>
      </c>
      <c r="BC80" s="127" t="s">
        <v>87</v>
      </c>
      <c r="BD80" s="128" t="s">
        <v>87</v>
      </c>
      <c r="BE80" s="128">
        <v>31.065383338864915</v>
      </c>
      <c r="BF80" s="128">
        <v>25.213996095509838</v>
      </c>
      <c r="BG80" s="128" t="s">
        <v>87</v>
      </c>
      <c r="BH80" s="128">
        <v>18.181046435948954</v>
      </c>
      <c r="BI80" s="128">
        <v>40.936735845507556</v>
      </c>
      <c r="BJ80" s="128" t="s">
        <v>87</v>
      </c>
      <c r="BK80" s="128" t="s">
        <v>87</v>
      </c>
      <c r="BL80" s="128" t="s">
        <v>87</v>
      </c>
      <c r="BM80" s="128" t="s">
        <v>87</v>
      </c>
      <c r="BN80" s="128" t="s">
        <v>87</v>
      </c>
      <c r="BO80" s="128" t="s">
        <v>87</v>
      </c>
      <c r="BP80" s="128" t="s">
        <v>87</v>
      </c>
      <c r="BQ80" s="128" t="s">
        <v>87</v>
      </c>
      <c r="BR80" s="128">
        <v>0.28839317454674729</v>
      </c>
    </row>
    <row r="81" spans="1:70" x14ac:dyDescent="0.2">
      <c r="A81" t="s">
        <v>558</v>
      </c>
      <c r="B81" t="s">
        <v>558</v>
      </c>
      <c r="C81" t="s">
        <v>838</v>
      </c>
      <c r="D81" t="s">
        <v>872</v>
      </c>
      <c r="E81" t="s">
        <v>87</v>
      </c>
      <c r="F81" t="s">
        <v>87</v>
      </c>
      <c r="G81" t="s">
        <v>857</v>
      </c>
      <c r="H81" s="127" t="s">
        <v>87</v>
      </c>
      <c r="I81" s="128">
        <v>7.1778922318713976</v>
      </c>
      <c r="J81" s="128" t="s">
        <v>87</v>
      </c>
      <c r="K81" s="128" t="s">
        <v>87</v>
      </c>
      <c r="L81" s="128" t="s">
        <v>87</v>
      </c>
      <c r="M81" s="127" t="s">
        <v>87</v>
      </c>
      <c r="N81" s="128">
        <v>8.1289999999999996</v>
      </c>
      <c r="O81" s="128" t="s">
        <v>87</v>
      </c>
      <c r="P81" s="128" t="s">
        <v>87</v>
      </c>
      <c r="Q81" s="128" t="s">
        <v>87</v>
      </c>
      <c r="R81" s="127" t="s">
        <v>87</v>
      </c>
      <c r="S81" s="128">
        <v>11.19160134695379</v>
      </c>
      <c r="T81" s="128" t="s">
        <v>87</v>
      </c>
      <c r="U81" s="128" t="s">
        <v>87</v>
      </c>
      <c r="V81" s="128" t="s">
        <v>87</v>
      </c>
      <c r="W81" s="127" t="s">
        <v>87</v>
      </c>
      <c r="X81" s="128" t="s">
        <v>87</v>
      </c>
      <c r="Y81" s="128" t="s">
        <v>87</v>
      </c>
      <c r="Z81" s="128" t="s">
        <v>87</v>
      </c>
      <c r="AA81" s="128" t="s">
        <v>87</v>
      </c>
      <c r="AB81" s="128">
        <v>7.1778922318713976</v>
      </c>
      <c r="AC81" s="128">
        <v>6.1248115521611695</v>
      </c>
      <c r="AD81" s="128" t="s">
        <v>87</v>
      </c>
      <c r="AE81" s="128" t="s">
        <v>87</v>
      </c>
      <c r="AF81" s="128" t="s">
        <v>87</v>
      </c>
      <c r="AG81" s="128" t="s">
        <v>87</v>
      </c>
      <c r="AH81" s="128" t="s">
        <v>87</v>
      </c>
      <c r="AI81" s="128" t="s">
        <v>87</v>
      </c>
      <c r="AJ81" s="128" t="s">
        <v>87</v>
      </c>
      <c r="AK81" s="128" t="s">
        <v>87</v>
      </c>
      <c r="AL81" s="128" t="s">
        <v>87</v>
      </c>
      <c r="AM81" s="127" t="s">
        <v>87</v>
      </c>
      <c r="AN81" s="128" t="s">
        <v>87</v>
      </c>
      <c r="AO81" s="128" t="s">
        <v>87</v>
      </c>
      <c r="AP81" s="128" t="s">
        <v>87</v>
      </c>
      <c r="AQ81" s="128" t="s">
        <v>87</v>
      </c>
      <c r="AR81" s="128">
        <v>8.1289999999999996</v>
      </c>
      <c r="AS81" s="128">
        <v>7.8170000000000002</v>
      </c>
      <c r="AT81" s="128" t="s">
        <v>87</v>
      </c>
      <c r="AU81" s="128" t="s">
        <v>87</v>
      </c>
      <c r="AV81" s="128" t="s">
        <v>87</v>
      </c>
      <c r="AW81" s="128" t="s">
        <v>87</v>
      </c>
      <c r="AX81" s="128" t="s">
        <v>87</v>
      </c>
      <c r="AY81" s="128" t="s">
        <v>87</v>
      </c>
      <c r="AZ81" s="128" t="s">
        <v>87</v>
      </c>
      <c r="BA81" s="128" t="s">
        <v>87</v>
      </c>
      <c r="BB81" s="128" t="s">
        <v>87</v>
      </c>
      <c r="BC81" s="127" t="s">
        <v>87</v>
      </c>
      <c r="BD81" s="128" t="s">
        <v>87</v>
      </c>
      <c r="BE81" s="128" t="s">
        <v>87</v>
      </c>
      <c r="BF81" s="128" t="s">
        <v>87</v>
      </c>
      <c r="BG81" s="128" t="s">
        <v>87</v>
      </c>
      <c r="BH81" s="128">
        <v>11.19160134695379</v>
      </c>
      <c r="BI81" s="128">
        <v>2.0314753276067457</v>
      </c>
      <c r="BJ81" s="128" t="s">
        <v>87</v>
      </c>
      <c r="BK81" s="128" t="s">
        <v>87</v>
      </c>
      <c r="BL81" s="128" t="s">
        <v>87</v>
      </c>
      <c r="BM81" s="128" t="s">
        <v>87</v>
      </c>
      <c r="BN81" s="128" t="s">
        <v>87</v>
      </c>
      <c r="BO81" s="128" t="s">
        <v>87</v>
      </c>
      <c r="BP81" s="128" t="s">
        <v>87</v>
      </c>
      <c r="BQ81" s="128" t="s">
        <v>87</v>
      </c>
      <c r="BR81" s="128" t="s">
        <v>87</v>
      </c>
    </row>
    <row r="82" spans="1:70" x14ac:dyDescent="0.2">
      <c r="A82" t="s">
        <v>364</v>
      </c>
      <c r="B82" t="s">
        <v>363</v>
      </c>
      <c r="C82" t="s">
        <v>87</v>
      </c>
      <c r="D82" t="s">
        <v>839</v>
      </c>
      <c r="E82" t="s">
        <v>87</v>
      </c>
      <c r="F82" t="s">
        <v>87</v>
      </c>
      <c r="G82" t="s">
        <v>857</v>
      </c>
      <c r="H82" s="127">
        <v>6.2622448675948856</v>
      </c>
      <c r="I82" s="128">
        <v>7.3440549943599693</v>
      </c>
      <c r="J82" s="128">
        <v>7.4010000000000007</v>
      </c>
      <c r="K82" s="128">
        <v>7.2366564320082301</v>
      </c>
      <c r="L82" s="128">
        <v>4.762845068088895</v>
      </c>
      <c r="M82" s="127">
        <v>6.508</v>
      </c>
      <c r="N82" s="128">
        <v>7.41</v>
      </c>
      <c r="O82" s="128">
        <v>7.4009999999999998</v>
      </c>
      <c r="P82" s="128">
        <v>7.556</v>
      </c>
      <c r="Q82" s="128">
        <v>6.2510000000000003</v>
      </c>
      <c r="R82" s="127">
        <v>56.786469344608889</v>
      </c>
      <c r="S82" s="128">
        <v>85.912230458221032</v>
      </c>
      <c r="T82" s="128">
        <v>100</v>
      </c>
      <c r="U82" s="128">
        <v>100</v>
      </c>
      <c r="V82" s="128">
        <v>5.5054812938841424</v>
      </c>
      <c r="W82" s="127">
        <v>6.2622448675948856</v>
      </c>
      <c r="X82" s="128" t="s">
        <v>87</v>
      </c>
      <c r="Y82" s="128">
        <v>6.357310862267183</v>
      </c>
      <c r="Z82" s="128">
        <v>6.4484794098125313</v>
      </c>
      <c r="AA82" s="128" t="s">
        <v>87</v>
      </c>
      <c r="AB82" s="128">
        <v>7.0676799517939681</v>
      </c>
      <c r="AC82" s="128" t="s">
        <v>87</v>
      </c>
      <c r="AD82" s="128">
        <v>7.4010000000000007</v>
      </c>
      <c r="AE82" s="128">
        <v>7.346000000000001</v>
      </c>
      <c r="AF82" s="128">
        <v>7.1723040012440125</v>
      </c>
      <c r="AG82" s="128">
        <v>6.1047623866639178</v>
      </c>
      <c r="AH82" s="128">
        <v>7.14</v>
      </c>
      <c r="AI82" s="128">
        <v>7.2366564320082301</v>
      </c>
      <c r="AJ82" s="128">
        <v>4.7397952913625021</v>
      </c>
      <c r="AK82" s="128">
        <v>4.4494658082856047</v>
      </c>
      <c r="AL82" s="128">
        <v>4.762845068088895</v>
      </c>
      <c r="AM82" s="127">
        <v>6.508</v>
      </c>
      <c r="AN82" s="128" t="s">
        <v>87</v>
      </c>
      <c r="AO82" s="128">
        <v>6.5629999999999997</v>
      </c>
      <c r="AP82" s="128">
        <v>6.633</v>
      </c>
      <c r="AQ82" s="128" t="s">
        <v>87</v>
      </c>
      <c r="AR82" s="128">
        <v>7.173</v>
      </c>
      <c r="AS82" s="128" t="s">
        <v>87</v>
      </c>
      <c r="AT82" s="128">
        <v>7.4009999999999998</v>
      </c>
      <c r="AU82" s="128">
        <v>7.3460000000000001</v>
      </c>
      <c r="AV82" s="128">
        <v>7.1989999999999998</v>
      </c>
      <c r="AW82" s="128">
        <v>6.4930000000000003</v>
      </c>
      <c r="AX82" s="128">
        <v>7.14</v>
      </c>
      <c r="AY82" s="128">
        <v>7.556</v>
      </c>
      <c r="AZ82" s="128">
        <v>5.9989999999999997</v>
      </c>
      <c r="BA82" s="128">
        <v>6.2510000000000003</v>
      </c>
      <c r="BB82" s="128">
        <v>6.069</v>
      </c>
      <c r="BC82" s="127">
        <v>56.786469344608889</v>
      </c>
      <c r="BD82" s="128" t="s">
        <v>87</v>
      </c>
      <c r="BE82" s="128">
        <v>62.274587896891255</v>
      </c>
      <c r="BF82" s="128">
        <v>65.385192971917718</v>
      </c>
      <c r="BG82" s="128" t="s">
        <v>87</v>
      </c>
      <c r="BH82" s="128">
        <v>78.465717762245674</v>
      </c>
      <c r="BI82" s="128" t="s">
        <v>87</v>
      </c>
      <c r="BJ82" s="128">
        <v>100</v>
      </c>
      <c r="BK82" s="128">
        <v>100</v>
      </c>
      <c r="BL82" s="128">
        <v>94.038133657242824</v>
      </c>
      <c r="BM82" s="128">
        <v>40.903680426605717</v>
      </c>
      <c r="BN82" s="128">
        <v>100</v>
      </c>
      <c r="BO82" s="128">
        <v>47.935408420295062</v>
      </c>
      <c r="BP82" s="128">
        <v>5.5054812938841424</v>
      </c>
      <c r="BQ82" s="128">
        <v>1.5793042652742932</v>
      </c>
      <c r="BR82" s="128">
        <v>4.9413437611091373</v>
      </c>
    </row>
    <row r="83" spans="1:70" x14ac:dyDescent="0.2">
      <c r="A83" t="s">
        <v>565</v>
      </c>
      <c r="B83" t="s">
        <v>563</v>
      </c>
      <c r="C83" t="s">
        <v>1219</v>
      </c>
      <c r="D83" t="s">
        <v>1220</v>
      </c>
      <c r="E83" t="s">
        <v>87</v>
      </c>
      <c r="F83" t="s">
        <v>87</v>
      </c>
      <c r="G83" t="s">
        <v>860</v>
      </c>
      <c r="H83" s="127" t="s">
        <v>87</v>
      </c>
      <c r="I83" s="128">
        <v>9.6516951266766142</v>
      </c>
      <c r="J83" s="128">
        <v>6.6664492237268869</v>
      </c>
      <c r="K83" s="128" t="s">
        <v>87</v>
      </c>
      <c r="L83" s="128">
        <v>7.1140990807292539</v>
      </c>
      <c r="M83" s="127" t="s">
        <v>87</v>
      </c>
      <c r="N83" s="128">
        <v>10.3</v>
      </c>
      <c r="O83" s="128">
        <v>7.24</v>
      </c>
      <c r="P83" s="128" t="s">
        <v>87</v>
      </c>
      <c r="Q83" s="128">
        <v>7.4930000000000003</v>
      </c>
      <c r="R83" s="127" t="s">
        <v>87</v>
      </c>
      <c r="S83" s="128">
        <v>59.829627171147251</v>
      </c>
      <c r="T83" s="128">
        <v>26.696186259105836</v>
      </c>
      <c r="U83" s="128" t="s">
        <v>87</v>
      </c>
      <c r="V83" s="128">
        <v>41.792570209740489</v>
      </c>
      <c r="W83" s="127" t="s">
        <v>87</v>
      </c>
      <c r="X83" s="128" t="s">
        <v>87</v>
      </c>
      <c r="Y83" s="128">
        <v>8.9479162965405603</v>
      </c>
      <c r="Z83" s="128">
        <v>8.7013789896513245</v>
      </c>
      <c r="AA83" s="128" t="s">
        <v>87</v>
      </c>
      <c r="AB83" s="128">
        <v>9.1918040544648161</v>
      </c>
      <c r="AC83" s="128">
        <v>9.6516951266766142</v>
      </c>
      <c r="AD83" s="128" t="s">
        <v>87</v>
      </c>
      <c r="AE83" s="128" t="s">
        <v>87</v>
      </c>
      <c r="AF83" s="128">
        <v>4.7205026826407721</v>
      </c>
      <c r="AG83" s="128">
        <v>6.6664492237268869</v>
      </c>
      <c r="AH83" s="128" t="s">
        <v>87</v>
      </c>
      <c r="AI83" s="128" t="s">
        <v>87</v>
      </c>
      <c r="AJ83" s="128">
        <v>6.4028961481585736</v>
      </c>
      <c r="AK83" s="128">
        <v>6.4785012705371079</v>
      </c>
      <c r="AL83" s="128">
        <v>7.1140990807292539</v>
      </c>
      <c r="AM83" s="127" t="s">
        <v>87</v>
      </c>
      <c r="AN83" s="128" t="s">
        <v>87</v>
      </c>
      <c r="AO83" s="128">
        <v>9.1709999999999994</v>
      </c>
      <c r="AP83" s="128">
        <v>9.1129999999999995</v>
      </c>
      <c r="AQ83" s="128" t="s">
        <v>87</v>
      </c>
      <c r="AR83" s="128">
        <v>9.5139999999999993</v>
      </c>
      <c r="AS83" s="128">
        <v>10.3</v>
      </c>
      <c r="AT83" s="128" t="s">
        <v>87</v>
      </c>
      <c r="AU83" s="128" t="s">
        <v>87</v>
      </c>
      <c r="AV83" s="128">
        <v>6.85</v>
      </c>
      <c r="AW83" s="128">
        <v>7.24</v>
      </c>
      <c r="AX83" s="128" t="s">
        <v>87</v>
      </c>
      <c r="AY83" s="128" t="s">
        <v>87</v>
      </c>
      <c r="AZ83" s="128">
        <v>6.8869999999999996</v>
      </c>
      <c r="BA83" s="128">
        <v>7.0730000000000004</v>
      </c>
      <c r="BB83" s="128">
        <v>7.4930000000000003</v>
      </c>
      <c r="BC83" s="127" t="s">
        <v>87</v>
      </c>
      <c r="BD83" s="128" t="s">
        <v>87</v>
      </c>
      <c r="BE83" s="128">
        <v>59.829627171147251</v>
      </c>
      <c r="BF83" s="128">
        <v>38.759573509535969</v>
      </c>
      <c r="BG83" s="128" t="s">
        <v>87</v>
      </c>
      <c r="BH83" s="128">
        <v>47.62160785534396</v>
      </c>
      <c r="BI83" s="128">
        <v>22.474763308044391</v>
      </c>
      <c r="BJ83" s="128" t="s">
        <v>87</v>
      </c>
      <c r="BK83" s="128" t="s">
        <v>87</v>
      </c>
      <c r="BL83" s="128">
        <v>0.74216878210771475</v>
      </c>
      <c r="BM83" s="128">
        <v>26.696186259105836</v>
      </c>
      <c r="BN83" s="128" t="s">
        <v>87</v>
      </c>
      <c r="BO83" s="128" t="s">
        <v>87</v>
      </c>
      <c r="BP83" s="128">
        <v>32.801684581949075</v>
      </c>
      <c r="BQ83" s="128">
        <v>25.439072353699054</v>
      </c>
      <c r="BR83" s="128">
        <v>41.792570209740489</v>
      </c>
    </row>
    <row r="84" spans="1:70" x14ac:dyDescent="0.2">
      <c r="A84" t="s">
        <v>569</v>
      </c>
      <c r="B84" t="s">
        <v>567</v>
      </c>
      <c r="C84" t="s">
        <v>87</v>
      </c>
      <c r="D84" t="s">
        <v>787</v>
      </c>
      <c r="E84" t="s">
        <v>87</v>
      </c>
      <c r="F84" t="s">
        <v>87</v>
      </c>
      <c r="G84" t="s">
        <v>857</v>
      </c>
      <c r="H84" s="127" t="s">
        <v>87</v>
      </c>
      <c r="I84" s="128">
        <v>10.416647806564582</v>
      </c>
      <c r="J84" s="128">
        <v>7.4434623972563871</v>
      </c>
      <c r="K84" s="128" t="s">
        <v>87</v>
      </c>
      <c r="L84" s="128">
        <v>7.4377197283817189</v>
      </c>
      <c r="M84" s="127" t="s">
        <v>87</v>
      </c>
      <c r="N84" s="128">
        <v>11.25</v>
      </c>
      <c r="O84" s="128">
        <v>8.2639999999999993</v>
      </c>
      <c r="P84" s="128" t="s">
        <v>87</v>
      </c>
      <c r="Q84" s="128">
        <v>8.43</v>
      </c>
      <c r="R84" s="127" t="s">
        <v>87</v>
      </c>
      <c r="S84" s="128">
        <v>74.952981524504921</v>
      </c>
      <c r="T84" s="128">
        <v>15.116888063609959</v>
      </c>
      <c r="U84" s="128" t="s">
        <v>87</v>
      </c>
      <c r="V84" s="128">
        <v>10.179342529291665</v>
      </c>
      <c r="W84" s="127" t="s">
        <v>87</v>
      </c>
      <c r="X84" s="128" t="s">
        <v>87</v>
      </c>
      <c r="Y84" s="128">
        <v>10.034788913153426</v>
      </c>
      <c r="Z84" s="128">
        <v>9.8449880885652252</v>
      </c>
      <c r="AA84" s="128" t="s">
        <v>87</v>
      </c>
      <c r="AB84" s="128">
        <v>10.124113538753676</v>
      </c>
      <c r="AC84" s="128">
        <v>9.5850856370278326</v>
      </c>
      <c r="AD84" s="128" t="s">
        <v>87</v>
      </c>
      <c r="AE84" s="128" t="s">
        <v>87</v>
      </c>
      <c r="AF84" s="128" t="s">
        <v>87</v>
      </c>
      <c r="AG84" s="128">
        <v>7.4434623972563871</v>
      </c>
      <c r="AH84" s="128" t="s">
        <v>87</v>
      </c>
      <c r="AI84" s="128" t="s">
        <v>87</v>
      </c>
      <c r="AJ84" s="128">
        <v>7.4377197283817189</v>
      </c>
      <c r="AK84" s="128">
        <v>7.1518602029728919</v>
      </c>
      <c r="AL84" s="128">
        <v>7.3366471914480487</v>
      </c>
      <c r="AM84" s="127" t="s">
        <v>87</v>
      </c>
      <c r="AN84" s="128" t="s">
        <v>87</v>
      </c>
      <c r="AO84" s="128">
        <v>10.16</v>
      </c>
      <c r="AP84" s="128">
        <v>10.220000000000001</v>
      </c>
      <c r="AQ84" s="128" t="s">
        <v>87</v>
      </c>
      <c r="AR84" s="128">
        <v>10.36</v>
      </c>
      <c r="AS84" s="128">
        <v>11.25</v>
      </c>
      <c r="AT84" s="128" t="s">
        <v>87</v>
      </c>
      <c r="AU84" s="128" t="s">
        <v>87</v>
      </c>
      <c r="AV84" s="128" t="s">
        <v>87</v>
      </c>
      <c r="AW84" s="128">
        <v>8.2639999999999993</v>
      </c>
      <c r="AX84" s="128" t="s">
        <v>87</v>
      </c>
      <c r="AY84" s="128" t="s">
        <v>87</v>
      </c>
      <c r="AZ84" s="128">
        <v>8.43</v>
      </c>
      <c r="BA84" s="128">
        <v>8.3620000000000001</v>
      </c>
      <c r="BB84" s="128">
        <v>8.3940000000000001</v>
      </c>
      <c r="BC84" s="127" t="s">
        <v>87</v>
      </c>
      <c r="BD84" s="128" t="s">
        <v>87</v>
      </c>
      <c r="BE84" s="128">
        <v>74.952981524504921</v>
      </c>
      <c r="BF84" s="128">
        <v>42.168493767833013</v>
      </c>
      <c r="BG84" s="128" t="s">
        <v>87</v>
      </c>
      <c r="BH84" s="128">
        <v>58.091626814567491</v>
      </c>
      <c r="BI84" s="128">
        <v>2.1631450247664423</v>
      </c>
      <c r="BJ84" s="128" t="s">
        <v>87</v>
      </c>
      <c r="BK84" s="128" t="s">
        <v>87</v>
      </c>
      <c r="BL84" s="128" t="s">
        <v>87</v>
      </c>
      <c r="BM84" s="128">
        <v>15.116888063609959</v>
      </c>
      <c r="BN84" s="128" t="s">
        <v>87</v>
      </c>
      <c r="BO84" s="128" t="s">
        <v>87</v>
      </c>
      <c r="BP84" s="128">
        <v>10.179342529291665</v>
      </c>
      <c r="BQ84" s="128">
        <v>6.1639655523157257</v>
      </c>
      <c r="BR84" s="128">
        <v>8.7628865979381452</v>
      </c>
    </row>
    <row r="85" spans="1:70" x14ac:dyDescent="0.2">
      <c r="A85" t="s">
        <v>572</v>
      </c>
      <c r="B85" t="s">
        <v>570</v>
      </c>
      <c r="C85" t="s">
        <v>816</v>
      </c>
      <c r="D85" t="s">
        <v>869</v>
      </c>
      <c r="E85" t="s">
        <v>87</v>
      </c>
      <c r="F85" t="s">
        <v>87</v>
      </c>
      <c r="G85" t="s">
        <v>860</v>
      </c>
      <c r="H85" s="127" t="s">
        <v>87</v>
      </c>
      <c r="I85" s="128">
        <v>9.1903807346330222</v>
      </c>
      <c r="J85" s="128">
        <v>5.6777029156699808</v>
      </c>
      <c r="K85" s="128" t="s">
        <v>87</v>
      </c>
      <c r="L85" s="128">
        <v>7.1370958821328223</v>
      </c>
      <c r="M85" s="127" t="s">
        <v>87</v>
      </c>
      <c r="N85" s="128">
        <v>9.9870000000000001</v>
      </c>
      <c r="O85" s="128">
        <v>6.36</v>
      </c>
      <c r="P85" s="128" t="s">
        <v>87</v>
      </c>
      <c r="Q85" s="128">
        <v>7.4240000000000004</v>
      </c>
      <c r="R85" s="127" t="s">
        <v>87</v>
      </c>
      <c r="S85" s="128">
        <v>72.275694213961714</v>
      </c>
      <c r="T85" s="128">
        <v>20.78274532209684</v>
      </c>
      <c r="U85" s="128" t="s">
        <v>87</v>
      </c>
      <c r="V85" s="128">
        <v>51.653039459651616</v>
      </c>
      <c r="W85" s="127" t="s">
        <v>87</v>
      </c>
      <c r="X85" s="128" t="s">
        <v>87</v>
      </c>
      <c r="Y85" s="128">
        <v>8.1889922717967938</v>
      </c>
      <c r="Z85" s="128">
        <v>8.1761346935909707</v>
      </c>
      <c r="AA85" s="128" t="s">
        <v>87</v>
      </c>
      <c r="AB85" s="128">
        <v>8.5221145344466933</v>
      </c>
      <c r="AC85" s="128">
        <v>9.1903807346330222</v>
      </c>
      <c r="AD85" s="128" t="s">
        <v>87</v>
      </c>
      <c r="AE85" s="128" t="s">
        <v>87</v>
      </c>
      <c r="AF85" s="128" t="s">
        <v>87</v>
      </c>
      <c r="AG85" s="128">
        <v>5.6777029156699808</v>
      </c>
      <c r="AH85" s="128" t="s">
        <v>87</v>
      </c>
      <c r="AI85" s="128" t="s">
        <v>87</v>
      </c>
      <c r="AJ85" s="128">
        <v>5.4880527557661765</v>
      </c>
      <c r="AK85" s="128">
        <v>6.6197827681151722</v>
      </c>
      <c r="AL85" s="128">
        <v>7.1370958821328223</v>
      </c>
      <c r="AM85" s="127" t="s">
        <v>87</v>
      </c>
      <c r="AN85" s="128" t="s">
        <v>87</v>
      </c>
      <c r="AO85" s="128">
        <v>8.33</v>
      </c>
      <c r="AP85" s="128">
        <v>8.4429999999999996</v>
      </c>
      <c r="AQ85" s="128" t="s">
        <v>87</v>
      </c>
      <c r="AR85" s="128">
        <v>8.7539999999999996</v>
      </c>
      <c r="AS85" s="128">
        <v>9.9870000000000001</v>
      </c>
      <c r="AT85" s="128" t="s">
        <v>87</v>
      </c>
      <c r="AU85" s="128" t="s">
        <v>87</v>
      </c>
      <c r="AV85" s="128" t="s">
        <v>87</v>
      </c>
      <c r="AW85" s="128">
        <v>6.36</v>
      </c>
      <c r="AX85" s="128" t="s">
        <v>87</v>
      </c>
      <c r="AY85" s="128" t="s">
        <v>87</v>
      </c>
      <c r="AZ85" s="128">
        <v>6.0949999999999998</v>
      </c>
      <c r="BA85" s="128">
        <v>7.0990000000000002</v>
      </c>
      <c r="BB85" s="128">
        <v>7.4240000000000004</v>
      </c>
      <c r="BC85" s="127" t="s">
        <v>87</v>
      </c>
      <c r="BD85" s="128" t="s">
        <v>87</v>
      </c>
      <c r="BE85" s="128">
        <v>72.275694213961714</v>
      </c>
      <c r="BF85" s="128">
        <v>54.092206036942478</v>
      </c>
      <c r="BG85" s="128" t="s">
        <v>87</v>
      </c>
      <c r="BH85" s="128">
        <v>58.629276436797873</v>
      </c>
      <c r="BI85" s="128">
        <v>15.972788262586993</v>
      </c>
      <c r="BJ85" s="128" t="s">
        <v>87</v>
      </c>
      <c r="BK85" s="128" t="s">
        <v>87</v>
      </c>
      <c r="BL85" s="128" t="s">
        <v>87</v>
      </c>
      <c r="BM85" s="128">
        <v>20.78274532209684</v>
      </c>
      <c r="BN85" s="128" t="s">
        <v>87</v>
      </c>
      <c r="BO85" s="128" t="s">
        <v>87</v>
      </c>
      <c r="BP85" s="128">
        <v>24.720244150559513</v>
      </c>
      <c r="BQ85" s="128">
        <v>33.172848714992881</v>
      </c>
      <c r="BR85" s="128">
        <v>51.653039459651616</v>
      </c>
    </row>
    <row r="86" spans="1:70" x14ac:dyDescent="0.2">
      <c r="A86" t="s">
        <v>575</v>
      </c>
      <c r="B86" t="s">
        <v>573</v>
      </c>
      <c r="C86" t="s">
        <v>87</v>
      </c>
      <c r="D86" t="s">
        <v>791</v>
      </c>
      <c r="E86" t="s">
        <v>87</v>
      </c>
      <c r="F86" t="s">
        <v>87</v>
      </c>
      <c r="G86" t="s">
        <v>857</v>
      </c>
      <c r="H86" s="127" t="s">
        <v>87</v>
      </c>
      <c r="I86" s="128">
        <v>11.197015460521394</v>
      </c>
      <c r="J86" s="128">
        <v>9.0802981034329679</v>
      </c>
      <c r="K86" s="128" t="s">
        <v>87</v>
      </c>
      <c r="L86" s="128">
        <v>7.6701653083935426</v>
      </c>
      <c r="M86" s="127" t="s">
        <v>87</v>
      </c>
      <c r="N86" s="128">
        <v>11.37</v>
      </c>
      <c r="O86" s="128">
        <v>9.2460000000000004</v>
      </c>
      <c r="P86" s="128" t="s">
        <v>87</v>
      </c>
      <c r="Q86" s="128">
        <v>8.7159999999999993</v>
      </c>
      <c r="R86" s="127" t="s">
        <v>87</v>
      </c>
      <c r="S86" s="128">
        <v>68.646974222812261</v>
      </c>
      <c r="T86" s="128">
        <v>68.280721801647374</v>
      </c>
      <c r="U86" s="128" t="s">
        <v>87</v>
      </c>
      <c r="V86" s="128">
        <v>8.9984002843938864</v>
      </c>
      <c r="W86" s="127" t="s">
        <v>87</v>
      </c>
      <c r="X86" s="128" t="s">
        <v>87</v>
      </c>
      <c r="Y86" s="128">
        <v>10.076621399441731</v>
      </c>
      <c r="Z86" s="128">
        <v>9.7027903322031932</v>
      </c>
      <c r="AA86" s="128" t="s">
        <v>87</v>
      </c>
      <c r="AB86" s="128">
        <v>10.151089389156338</v>
      </c>
      <c r="AC86" s="128">
        <v>11.197015460521394</v>
      </c>
      <c r="AD86" s="128" t="s">
        <v>87</v>
      </c>
      <c r="AE86" s="128" t="s">
        <v>87</v>
      </c>
      <c r="AF86" s="128">
        <v>7.4032657013557017</v>
      </c>
      <c r="AG86" s="128">
        <v>9.0802981034329679</v>
      </c>
      <c r="AH86" s="128" t="s">
        <v>87</v>
      </c>
      <c r="AI86" s="128" t="s">
        <v>87</v>
      </c>
      <c r="AJ86" s="128">
        <v>7.0877631398340259</v>
      </c>
      <c r="AK86" s="128">
        <v>6.8507801291820325</v>
      </c>
      <c r="AL86" s="128">
        <v>7.6701653083935426</v>
      </c>
      <c r="AM86" s="127" t="s">
        <v>87</v>
      </c>
      <c r="AN86" s="128" t="s">
        <v>87</v>
      </c>
      <c r="AO86" s="128">
        <v>10.24</v>
      </c>
      <c r="AP86" s="128">
        <v>10.130000000000001</v>
      </c>
      <c r="AQ86" s="128" t="s">
        <v>87</v>
      </c>
      <c r="AR86" s="128">
        <v>10.41</v>
      </c>
      <c r="AS86" s="128">
        <v>11.37</v>
      </c>
      <c r="AT86" s="128" t="s">
        <v>87</v>
      </c>
      <c r="AU86" s="128" t="s">
        <v>87</v>
      </c>
      <c r="AV86" s="128">
        <v>8.2260000000000009</v>
      </c>
      <c r="AW86" s="128">
        <v>9.2460000000000004</v>
      </c>
      <c r="AX86" s="128" t="s">
        <v>87</v>
      </c>
      <c r="AY86" s="128" t="s">
        <v>87</v>
      </c>
      <c r="AZ86" s="128">
        <v>8.5869999999999997</v>
      </c>
      <c r="BA86" s="128">
        <v>8.2490000000000006</v>
      </c>
      <c r="BB86" s="128">
        <v>8.7159999999999993</v>
      </c>
      <c r="BC86" s="127" t="s">
        <v>87</v>
      </c>
      <c r="BD86" s="128" t="s">
        <v>87</v>
      </c>
      <c r="BE86" s="128">
        <v>68.646974222812261</v>
      </c>
      <c r="BF86" s="128">
        <v>37.393001952245079</v>
      </c>
      <c r="BG86" s="128" t="s">
        <v>87</v>
      </c>
      <c r="BH86" s="128">
        <v>55.092107869492636</v>
      </c>
      <c r="BI86" s="128">
        <v>67.145275565866186</v>
      </c>
      <c r="BJ86" s="128" t="s">
        <v>87</v>
      </c>
      <c r="BK86" s="128" t="s">
        <v>87</v>
      </c>
      <c r="BL86" s="128">
        <v>15.040618696858598</v>
      </c>
      <c r="BM86" s="128">
        <v>68.280721801647374</v>
      </c>
      <c r="BN86" s="128" t="s">
        <v>87</v>
      </c>
      <c r="BO86" s="128" t="s">
        <v>87</v>
      </c>
      <c r="BP86" s="128">
        <v>3.1678392817762093</v>
      </c>
      <c r="BQ86" s="128">
        <v>3.9974232047196039</v>
      </c>
      <c r="BR86" s="128">
        <v>8.9984002843938864</v>
      </c>
    </row>
    <row r="87" spans="1:70" x14ac:dyDescent="0.2">
      <c r="A87" t="s">
        <v>589</v>
      </c>
      <c r="B87" t="s">
        <v>587</v>
      </c>
      <c r="C87" t="s">
        <v>87</v>
      </c>
      <c r="D87" t="s">
        <v>797</v>
      </c>
      <c r="E87" t="s">
        <v>87</v>
      </c>
      <c r="F87" t="s">
        <v>87</v>
      </c>
      <c r="G87" t="s">
        <v>857</v>
      </c>
      <c r="H87" s="127" t="s">
        <v>87</v>
      </c>
      <c r="I87" s="128">
        <v>8.8099798672315792</v>
      </c>
      <c r="J87" s="128">
        <v>9.2878774938985327</v>
      </c>
      <c r="K87" s="128">
        <v>7.4197150455991254</v>
      </c>
      <c r="L87" s="128">
        <v>8.1239279422017816</v>
      </c>
      <c r="M87" s="127" t="s">
        <v>87</v>
      </c>
      <c r="N87" s="128">
        <v>9.2390000000000008</v>
      </c>
      <c r="O87" s="128">
        <v>9.5470000000000006</v>
      </c>
      <c r="P87" s="128">
        <v>8.0760000000000005</v>
      </c>
      <c r="Q87" s="128">
        <v>8.5579999999999998</v>
      </c>
      <c r="R87" s="127" t="s">
        <v>87</v>
      </c>
      <c r="S87" s="128">
        <v>37.237444353877983</v>
      </c>
      <c r="T87" s="128">
        <v>67.847338629351611</v>
      </c>
      <c r="U87" s="128">
        <v>26.07502698812522</v>
      </c>
      <c r="V87" s="128">
        <v>43.330321763689007</v>
      </c>
      <c r="W87" s="127" t="s">
        <v>87</v>
      </c>
      <c r="X87" s="128" t="s">
        <v>87</v>
      </c>
      <c r="Y87" s="128">
        <v>6.6714593283354304</v>
      </c>
      <c r="Z87" s="128">
        <v>6.2453470363514896</v>
      </c>
      <c r="AA87" s="128" t="s">
        <v>87</v>
      </c>
      <c r="AB87" s="128">
        <v>7.4567408670923943</v>
      </c>
      <c r="AC87" s="128">
        <v>8.8099798672315792</v>
      </c>
      <c r="AD87" s="128">
        <v>9.2878774938985327</v>
      </c>
      <c r="AE87" s="128">
        <v>9.2105328167524902</v>
      </c>
      <c r="AF87" s="128">
        <v>8.6628142976903089</v>
      </c>
      <c r="AG87" s="128">
        <v>7.2179866244530055</v>
      </c>
      <c r="AH87" s="128">
        <v>7.4197150455991254</v>
      </c>
      <c r="AI87" s="128">
        <v>7.0562247666014573</v>
      </c>
      <c r="AJ87" s="128">
        <v>8.0437919140442027</v>
      </c>
      <c r="AK87" s="128">
        <v>7.9168244394984635</v>
      </c>
      <c r="AL87" s="128">
        <v>8.1239279422017816</v>
      </c>
      <c r="AM87" s="127" t="s">
        <v>87</v>
      </c>
      <c r="AN87" s="128" t="s">
        <v>87</v>
      </c>
      <c r="AO87" s="128">
        <v>7.5620000000000003</v>
      </c>
      <c r="AP87" s="128">
        <v>7.601</v>
      </c>
      <c r="AQ87" s="128" t="s">
        <v>87</v>
      </c>
      <c r="AR87" s="128">
        <v>7.9989999999999997</v>
      </c>
      <c r="AS87" s="128">
        <v>9.2390000000000008</v>
      </c>
      <c r="AT87" s="128">
        <v>9.5470000000000006</v>
      </c>
      <c r="AU87" s="128">
        <v>9.3789999999999996</v>
      </c>
      <c r="AV87" s="128">
        <v>8.8439999999999994</v>
      </c>
      <c r="AW87" s="128">
        <v>7.6609999999999996</v>
      </c>
      <c r="AX87" s="128">
        <v>8.0760000000000005</v>
      </c>
      <c r="AY87" s="128">
        <v>7.64</v>
      </c>
      <c r="AZ87" s="128">
        <v>8.407</v>
      </c>
      <c r="BA87" s="128">
        <v>8.4710000000000001</v>
      </c>
      <c r="BB87" s="128">
        <v>8.5579999999999998</v>
      </c>
      <c r="BC87" s="127" t="s">
        <v>87</v>
      </c>
      <c r="BD87" s="128" t="s">
        <v>87</v>
      </c>
      <c r="BE87" s="128">
        <v>12.866467529593983</v>
      </c>
      <c r="BF87" s="128">
        <v>4.4090704309956461</v>
      </c>
      <c r="BG87" s="128" t="s">
        <v>87</v>
      </c>
      <c r="BH87" s="128">
        <v>28.690681683126289</v>
      </c>
      <c r="BI87" s="128">
        <v>37.237444353877983</v>
      </c>
      <c r="BJ87" s="128">
        <v>55.065234608383939</v>
      </c>
      <c r="BK87" s="128">
        <v>67.847338629351611</v>
      </c>
      <c r="BL87" s="128">
        <v>65.88920957910338</v>
      </c>
      <c r="BM87" s="128">
        <v>36.056753797076603</v>
      </c>
      <c r="BN87" s="128">
        <v>22.065564661758579</v>
      </c>
      <c r="BO87" s="128">
        <v>26.07502698812522</v>
      </c>
      <c r="BP87" s="128">
        <v>43.330321763689007</v>
      </c>
      <c r="BQ87" s="128">
        <v>27.914152030921542</v>
      </c>
      <c r="BR87" s="128">
        <v>36.806789904017059</v>
      </c>
    </row>
    <row r="88" spans="1:70" x14ac:dyDescent="0.2">
      <c r="A88" t="s">
        <v>730</v>
      </c>
      <c r="B88" t="s">
        <v>728</v>
      </c>
      <c r="C88" t="s">
        <v>87</v>
      </c>
      <c r="D88" t="s">
        <v>798</v>
      </c>
      <c r="E88" t="s">
        <v>87</v>
      </c>
      <c r="F88" t="s">
        <v>87</v>
      </c>
      <c r="G88" t="s">
        <v>857</v>
      </c>
      <c r="H88" s="127" t="s">
        <v>87</v>
      </c>
      <c r="I88" s="128" t="s">
        <v>87</v>
      </c>
      <c r="J88" s="128">
        <v>7.6864397309597079</v>
      </c>
      <c r="K88" s="128" t="s">
        <v>87</v>
      </c>
      <c r="L88" s="128">
        <v>7.5359895064148414</v>
      </c>
      <c r="M88" s="127" t="s">
        <v>87</v>
      </c>
      <c r="N88" s="128" t="s">
        <v>87</v>
      </c>
      <c r="O88" s="128">
        <v>8.3840000000000003</v>
      </c>
      <c r="P88" s="128" t="s">
        <v>87</v>
      </c>
      <c r="Q88" s="128">
        <v>8.6</v>
      </c>
      <c r="R88" s="127" t="s">
        <v>87</v>
      </c>
      <c r="S88" s="128" t="s">
        <v>87</v>
      </c>
      <c r="T88" s="128">
        <v>28.819570973932901</v>
      </c>
      <c r="U88" s="128" t="s">
        <v>87</v>
      </c>
      <c r="V88" s="128">
        <v>9.987266040165327</v>
      </c>
      <c r="W88" s="127" t="s">
        <v>87</v>
      </c>
      <c r="X88" s="128" t="s">
        <v>87</v>
      </c>
      <c r="Y88" s="128" t="s">
        <v>87</v>
      </c>
      <c r="Z88" s="128" t="s">
        <v>87</v>
      </c>
      <c r="AA88" s="128" t="s">
        <v>87</v>
      </c>
      <c r="AB88" s="128" t="s">
        <v>87</v>
      </c>
      <c r="AC88" s="128" t="s">
        <v>87</v>
      </c>
      <c r="AD88" s="128">
        <v>7.6864397309597079</v>
      </c>
      <c r="AE88" s="128">
        <v>7.6526875113481871</v>
      </c>
      <c r="AF88" s="128">
        <v>6.6020993891714763</v>
      </c>
      <c r="AG88" s="128">
        <v>7.2431588049460851</v>
      </c>
      <c r="AH88" s="128" t="s">
        <v>87</v>
      </c>
      <c r="AI88" s="128" t="s">
        <v>87</v>
      </c>
      <c r="AJ88" s="128">
        <v>7.243446618739541</v>
      </c>
      <c r="AK88" s="128">
        <v>6.61558347675658</v>
      </c>
      <c r="AL88" s="128">
        <v>7.5359895064148414</v>
      </c>
      <c r="AM88" s="127" t="s">
        <v>87</v>
      </c>
      <c r="AN88" s="128" t="s">
        <v>87</v>
      </c>
      <c r="AO88" s="128" t="s">
        <v>87</v>
      </c>
      <c r="AP88" s="128" t="s">
        <v>87</v>
      </c>
      <c r="AQ88" s="128" t="s">
        <v>87</v>
      </c>
      <c r="AR88" s="128" t="s">
        <v>87</v>
      </c>
      <c r="AS88" s="128" t="s">
        <v>87</v>
      </c>
      <c r="AT88" s="128">
        <v>8.3840000000000003</v>
      </c>
      <c r="AU88" s="128">
        <v>8.1929999999999996</v>
      </c>
      <c r="AV88" s="128">
        <v>8.109</v>
      </c>
      <c r="AW88" s="128">
        <v>8.0210000000000008</v>
      </c>
      <c r="AX88" s="128" t="s">
        <v>87</v>
      </c>
      <c r="AY88" s="128" t="s">
        <v>87</v>
      </c>
      <c r="AZ88" s="128">
        <v>8.2439999999999998</v>
      </c>
      <c r="BA88" s="128">
        <v>8.0909999999999993</v>
      </c>
      <c r="BB88" s="128">
        <v>8.6</v>
      </c>
      <c r="BC88" s="127" t="s">
        <v>87</v>
      </c>
      <c r="BD88" s="128" t="s">
        <v>87</v>
      </c>
      <c r="BE88" s="128" t="s">
        <v>87</v>
      </c>
      <c r="BF88" s="128" t="s">
        <v>87</v>
      </c>
      <c r="BG88" s="128" t="s">
        <v>87</v>
      </c>
      <c r="BH88" s="128" t="s">
        <v>87</v>
      </c>
      <c r="BI88" s="128" t="s">
        <v>87</v>
      </c>
      <c r="BJ88" s="128">
        <v>20.065026191104749</v>
      </c>
      <c r="BK88" s="128">
        <v>28.819570973932901</v>
      </c>
      <c r="BL88" s="128">
        <v>3.1124285411814521</v>
      </c>
      <c r="BM88" s="128">
        <v>16.678569728134075</v>
      </c>
      <c r="BN88" s="128" t="s">
        <v>87</v>
      </c>
      <c r="BO88" s="128" t="s">
        <v>87</v>
      </c>
      <c r="BP88" s="128">
        <v>9.987266040165327</v>
      </c>
      <c r="BQ88" s="128">
        <v>3.3464433444090327</v>
      </c>
      <c r="BR88" s="128">
        <v>8.6295769640952731</v>
      </c>
    </row>
    <row r="89" spans="1:70" x14ac:dyDescent="0.2">
      <c r="A89" t="s">
        <v>602</v>
      </c>
      <c r="B89" t="s">
        <v>602</v>
      </c>
      <c r="C89" t="s">
        <v>825</v>
      </c>
      <c r="D89" t="s">
        <v>875</v>
      </c>
      <c r="E89" t="s">
        <v>87</v>
      </c>
      <c r="F89" t="s">
        <v>87</v>
      </c>
      <c r="G89" t="s">
        <v>857</v>
      </c>
      <c r="H89" s="127" t="s">
        <v>87</v>
      </c>
      <c r="I89" s="128">
        <v>5.3505171932630571</v>
      </c>
      <c r="J89" s="128">
        <v>5.3120671763900118</v>
      </c>
      <c r="K89" s="128">
        <v>5.1664538998482836</v>
      </c>
      <c r="L89" s="128">
        <v>4.3435182088487432</v>
      </c>
      <c r="M89" s="127" t="s">
        <v>87</v>
      </c>
      <c r="N89" s="128">
        <v>6.5380000000000003</v>
      </c>
      <c r="O89" s="128">
        <v>6.4340000000000002</v>
      </c>
      <c r="P89" s="128">
        <v>5.6840000000000002</v>
      </c>
      <c r="Q89" s="128">
        <v>5.36</v>
      </c>
      <c r="R89" s="127" t="s">
        <v>87</v>
      </c>
      <c r="S89" s="128">
        <v>20.678412439651389</v>
      </c>
      <c r="T89" s="128">
        <v>17.221349331047943</v>
      </c>
      <c r="U89" s="128">
        <v>46.381441866925954</v>
      </c>
      <c r="V89" s="128">
        <v>22.778137427170996</v>
      </c>
      <c r="W89" s="127" t="s">
        <v>87</v>
      </c>
      <c r="X89" s="128" t="s">
        <v>87</v>
      </c>
      <c r="Y89" s="128">
        <v>4.932023986227164</v>
      </c>
      <c r="Z89" s="128">
        <v>4.5725262498268853</v>
      </c>
      <c r="AA89" s="128" t="s">
        <v>87</v>
      </c>
      <c r="AB89" s="128">
        <v>5.2214682642066945</v>
      </c>
      <c r="AC89" s="128">
        <v>5.3505171932630571</v>
      </c>
      <c r="AD89" s="128" t="s">
        <v>87</v>
      </c>
      <c r="AE89" s="128" t="s">
        <v>87</v>
      </c>
      <c r="AF89" s="128" t="s">
        <v>87</v>
      </c>
      <c r="AG89" s="128">
        <v>5.3120671763900118</v>
      </c>
      <c r="AH89" s="128">
        <v>5.0563442454903296</v>
      </c>
      <c r="AI89" s="128">
        <v>5.1664538998482836</v>
      </c>
      <c r="AJ89" s="128">
        <v>4.3435182088487432</v>
      </c>
      <c r="AK89" s="128">
        <v>3.9558781219005477</v>
      </c>
      <c r="AL89" s="128">
        <v>3.7791807674827682</v>
      </c>
      <c r="AM89" s="127" t="s">
        <v>87</v>
      </c>
      <c r="AN89" s="128" t="s">
        <v>87</v>
      </c>
      <c r="AO89" s="128">
        <v>6.2850000000000001</v>
      </c>
      <c r="AP89" s="128">
        <v>6.5380000000000003</v>
      </c>
      <c r="AQ89" s="128" t="s">
        <v>87</v>
      </c>
      <c r="AR89" s="128">
        <v>5.9429999999999996</v>
      </c>
      <c r="AS89" s="128">
        <v>6.0350000000000001</v>
      </c>
      <c r="AT89" s="128">
        <v>6.4020000000000001</v>
      </c>
      <c r="AU89" s="128">
        <v>6.4340000000000002</v>
      </c>
      <c r="AV89" s="128">
        <v>6.2859999999999996</v>
      </c>
      <c r="AW89" s="128">
        <v>6.0759999999999996</v>
      </c>
      <c r="AX89" s="128">
        <v>5.39</v>
      </c>
      <c r="AY89" s="128">
        <v>5.6840000000000002</v>
      </c>
      <c r="AZ89" s="128">
        <v>4.9859999999999998</v>
      </c>
      <c r="BA89" s="128">
        <v>5.2350000000000003</v>
      </c>
      <c r="BB89" s="128">
        <v>5.36</v>
      </c>
      <c r="BC89" s="127" t="s">
        <v>87</v>
      </c>
      <c r="BD89" s="128" t="s">
        <v>87</v>
      </c>
      <c r="BE89" s="128">
        <v>4.4363314525943141</v>
      </c>
      <c r="BF89" s="128">
        <v>1.0827451569304702</v>
      </c>
      <c r="BG89" s="128" t="s">
        <v>87</v>
      </c>
      <c r="BH89" s="128">
        <v>18.987520869294546</v>
      </c>
      <c r="BI89" s="128">
        <v>20.678412439651389</v>
      </c>
      <c r="BJ89" s="128">
        <v>0</v>
      </c>
      <c r="BK89" s="128">
        <v>0</v>
      </c>
      <c r="BL89" s="128">
        <v>0</v>
      </c>
      <c r="BM89" s="128">
        <v>17.221349331047943</v>
      </c>
      <c r="BN89" s="128">
        <v>46.381441866925954</v>
      </c>
      <c r="BO89" s="128">
        <v>30.370636919755299</v>
      </c>
      <c r="BP89" s="128">
        <v>22.778137427170996</v>
      </c>
      <c r="BQ89" s="128">
        <v>5.2586966840713361</v>
      </c>
      <c r="BR89" s="128">
        <v>2.6253110558123001</v>
      </c>
    </row>
    <row r="90" spans="1:70" x14ac:dyDescent="0.2">
      <c r="A90" t="s">
        <v>651</v>
      </c>
      <c r="B90" t="s">
        <v>649</v>
      </c>
      <c r="C90" t="s">
        <v>87</v>
      </c>
      <c r="D90" t="s">
        <v>810</v>
      </c>
      <c r="E90" t="s">
        <v>87</v>
      </c>
      <c r="F90" t="s">
        <v>87</v>
      </c>
      <c r="G90" t="s">
        <v>857</v>
      </c>
      <c r="H90" s="127" t="s">
        <v>87</v>
      </c>
      <c r="I90" s="128">
        <v>5.9807805319342231</v>
      </c>
      <c r="J90" s="128">
        <v>6.1827610165663183</v>
      </c>
      <c r="K90" s="128">
        <v>6.698080416315185</v>
      </c>
      <c r="L90" s="128">
        <v>4.5892051874069235</v>
      </c>
      <c r="M90" s="127" t="s">
        <v>87</v>
      </c>
      <c r="N90" s="128">
        <v>6.4119999999999999</v>
      </c>
      <c r="O90" s="128">
        <v>6.7210000000000001</v>
      </c>
      <c r="P90" s="128">
        <v>7.016</v>
      </c>
      <c r="Q90" s="128">
        <v>5.1769999999999996</v>
      </c>
      <c r="R90" s="127" t="s">
        <v>87</v>
      </c>
      <c r="S90" s="128">
        <v>61.356344728399158</v>
      </c>
      <c r="T90" s="128">
        <v>43.177125088064528</v>
      </c>
      <c r="U90" s="128">
        <v>48.092839150773656</v>
      </c>
      <c r="V90" s="128">
        <v>29.458130882342477</v>
      </c>
      <c r="W90" s="127" t="s">
        <v>87</v>
      </c>
      <c r="X90" s="128" t="s">
        <v>87</v>
      </c>
      <c r="Y90" s="128">
        <v>3.7868594788488239</v>
      </c>
      <c r="Z90" s="128">
        <v>4.4152480720618783</v>
      </c>
      <c r="AA90" s="128" t="s">
        <v>87</v>
      </c>
      <c r="AB90" s="128">
        <v>5.0735042814814415</v>
      </c>
      <c r="AC90" s="128">
        <v>5.9807805319342231</v>
      </c>
      <c r="AD90" s="128">
        <v>6.1827610165663183</v>
      </c>
      <c r="AE90" s="128">
        <v>6.1822537218343472</v>
      </c>
      <c r="AF90" s="128">
        <v>5.3691746485428293</v>
      </c>
      <c r="AG90" s="128">
        <v>5.6989544569557458</v>
      </c>
      <c r="AH90" s="128" t="s">
        <v>87</v>
      </c>
      <c r="AI90" s="128">
        <v>6.698080416315185</v>
      </c>
      <c r="AJ90" s="128">
        <v>4.5892051874069235</v>
      </c>
      <c r="AK90" s="128">
        <v>4.2312552444518756</v>
      </c>
      <c r="AL90" s="128">
        <v>4.4621299309720674</v>
      </c>
      <c r="AM90" s="127" t="s">
        <v>87</v>
      </c>
      <c r="AN90" s="128" t="s">
        <v>87</v>
      </c>
      <c r="AO90" s="128">
        <v>3.9990000000000001</v>
      </c>
      <c r="AP90" s="128">
        <v>5.04</v>
      </c>
      <c r="AQ90" s="128" t="s">
        <v>87</v>
      </c>
      <c r="AR90" s="128">
        <v>5.8860000000000001</v>
      </c>
      <c r="AS90" s="128">
        <v>6.4119999999999999</v>
      </c>
      <c r="AT90" s="128">
        <v>6.7210000000000001</v>
      </c>
      <c r="AU90" s="128">
        <v>6.5469999999999997</v>
      </c>
      <c r="AV90" s="128">
        <v>5.7439999999999998</v>
      </c>
      <c r="AW90" s="128">
        <v>6.2210000000000001</v>
      </c>
      <c r="AX90" s="128" t="s">
        <v>87</v>
      </c>
      <c r="AY90" s="128">
        <v>7.016</v>
      </c>
      <c r="AZ90" s="128">
        <v>5.12</v>
      </c>
      <c r="BA90" s="128">
        <v>5.0819999999999999</v>
      </c>
      <c r="BB90" s="128">
        <v>5.1769999999999996</v>
      </c>
      <c r="BC90" s="127" t="s">
        <v>87</v>
      </c>
      <c r="BD90" s="128" t="s">
        <v>87</v>
      </c>
      <c r="BE90" s="128">
        <v>61.356344728399158</v>
      </c>
      <c r="BF90" s="128">
        <v>23.727286379336238</v>
      </c>
      <c r="BG90" s="128" t="s">
        <v>87</v>
      </c>
      <c r="BH90" s="128">
        <v>15.399417074620109</v>
      </c>
      <c r="BI90" s="128">
        <v>37.049344786506992</v>
      </c>
      <c r="BJ90" s="128">
        <v>28.957496769532177</v>
      </c>
      <c r="BK90" s="128">
        <v>43.177125088064528</v>
      </c>
      <c r="BL90" s="128">
        <v>42.186611988366003</v>
      </c>
      <c r="BM90" s="128">
        <v>30.057610817502255</v>
      </c>
      <c r="BN90" s="128" t="s">
        <v>87</v>
      </c>
      <c r="BO90" s="128">
        <v>48.092839150773656</v>
      </c>
      <c r="BP90" s="128">
        <v>29.458130882342477</v>
      </c>
      <c r="BQ90" s="128">
        <v>14.1011731199566</v>
      </c>
      <c r="BR90" s="128">
        <v>19.281016708140772</v>
      </c>
    </row>
    <row r="91" spans="1:70" x14ac:dyDescent="0.2">
      <c r="A91" t="s">
        <v>655</v>
      </c>
      <c r="B91" t="s">
        <v>653</v>
      </c>
      <c r="C91" t="s">
        <v>87</v>
      </c>
      <c r="D91" t="s">
        <v>806</v>
      </c>
      <c r="E91" t="s">
        <v>87</v>
      </c>
      <c r="F91" t="s">
        <v>87</v>
      </c>
      <c r="G91" t="s">
        <v>857</v>
      </c>
      <c r="H91" s="127" t="s">
        <v>87</v>
      </c>
      <c r="I91" s="128">
        <v>6.1217978740041392</v>
      </c>
      <c r="J91" s="128">
        <v>5.7015312093257515</v>
      </c>
      <c r="K91" s="128">
        <v>5.2850966326604354</v>
      </c>
      <c r="L91" s="128">
        <v>4.3528641777304182</v>
      </c>
      <c r="M91" s="127" t="s">
        <v>87</v>
      </c>
      <c r="N91" s="128">
        <v>6.3209999999999997</v>
      </c>
      <c r="O91" s="128">
        <v>5.9569999999999999</v>
      </c>
      <c r="P91" s="128">
        <v>5.8019999999999996</v>
      </c>
      <c r="Q91" s="128">
        <v>4.7489999999999997</v>
      </c>
      <c r="R91" s="127" t="s">
        <v>87</v>
      </c>
      <c r="S91" s="128">
        <v>66.544971788914708</v>
      </c>
      <c r="T91" s="128">
        <v>55.530452105045804</v>
      </c>
      <c r="U91" s="128">
        <v>30.415617128463467</v>
      </c>
      <c r="V91" s="128">
        <v>52.706500010670922</v>
      </c>
      <c r="W91" s="127" t="s">
        <v>87</v>
      </c>
      <c r="X91" s="128" t="s">
        <v>87</v>
      </c>
      <c r="Y91" s="128">
        <v>5.139115245282845</v>
      </c>
      <c r="Z91" s="128">
        <v>5.3104361052188915</v>
      </c>
      <c r="AA91" s="128" t="s">
        <v>87</v>
      </c>
      <c r="AB91" s="128">
        <v>5.6004843757705052</v>
      </c>
      <c r="AC91" s="128">
        <v>5.9311613773708407</v>
      </c>
      <c r="AD91" s="128">
        <v>4.7600841031165917</v>
      </c>
      <c r="AE91" s="128">
        <v>5.7015312093257515</v>
      </c>
      <c r="AF91" s="128">
        <v>5.1042812823964523</v>
      </c>
      <c r="AG91" s="128">
        <v>5.4678485923630928</v>
      </c>
      <c r="AH91" s="128">
        <v>4.9064075237271521</v>
      </c>
      <c r="AI91" s="128">
        <v>5.2850966326604354</v>
      </c>
      <c r="AJ91" s="128">
        <v>4.3528641777304182</v>
      </c>
      <c r="AK91" s="128">
        <v>4.0971808047463742</v>
      </c>
      <c r="AL91" s="128">
        <v>4.0532217966333537</v>
      </c>
      <c r="AM91" s="127" t="s">
        <v>87</v>
      </c>
      <c r="AN91" s="128" t="s">
        <v>87</v>
      </c>
      <c r="AO91" s="128">
        <v>5.3159999999999998</v>
      </c>
      <c r="AP91" s="128">
        <v>5.6459999999999999</v>
      </c>
      <c r="AQ91" s="128" t="s">
        <v>87</v>
      </c>
      <c r="AR91" s="128">
        <v>5.851</v>
      </c>
      <c r="AS91" s="128">
        <v>6.226</v>
      </c>
      <c r="AT91" s="128">
        <v>5.1790000000000003</v>
      </c>
      <c r="AU91" s="128">
        <v>5.9569999999999999</v>
      </c>
      <c r="AV91" s="128">
        <v>5.4640000000000004</v>
      </c>
      <c r="AW91" s="128">
        <v>5.8070000000000004</v>
      </c>
      <c r="AX91" s="128">
        <v>5.75</v>
      </c>
      <c r="AY91" s="128">
        <v>5.8019999999999996</v>
      </c>
      <c r="AZ91" s="128">
        <v>4.6310000000000002</v>
      </c>
      <c r="BA91" s="128">
        <v>4.6470000000000002</v>
      </c>
      <c r="BB91" s="128">
        <v>4.7489999999999997</v>
      </c>
      <c r="BC91" s="127" t="s">
        <v>87</v>
      </c>
      <c r="BD91" s="128" t="s">
        <v>87</v>
      </c>
      <c r="BE91" s="128">
        <v>66.544971788914708</v>
      </c>
      <c r="BF91" s="128">
        <v>46.178104820543624</v>
      </c>
      <c r="BG91" s="128" t="s">
        <v>87</v>
      </c>
      <c r="BH91" s="128">
        <v>56.167407113953431</v>
      </c>
      <c r="BI91" s="128">
        <v>50.717913348799293</v>
      </c>
      <c r="BJ91" s="128">
        <v>38.113962568256667</v>
      </c>
      <c r="BK91" s="128">
        <v>55.530452105045804</v>
      </c>
      <c r="BL91" s="128">
        <v>43.679864492907043</v>
      </c>
      <c r="BM91" s="128">
        <v>45.798219302004469</v>
      </c>
      <c r="BN91" s="128">
        <v>14.33532435060425</v>
      </c>
      <c r="BO91" s="128">
        <v>30.415617128463467</v>
      </c>
      <c r="BP91" s="128">
        <v>52.706500010670922</v>
      </c>
      <c r="BQ91" s="128">
        <v>28.195565199701633</v>
      </c>
      <c r="BR91" s="128">
        <v>20.147529328119443</v>
      </c>
    </row>
    <row r="92" spans="1:70" x14ac:dyDescent="0.2">
      <c r="A92" t="s">
        <v>632</v>
      </c>
      <c r="B92" t="s">
        <v>630</v>
      </c>
      <c r="C92" t="s">
        <v>801</v>
      </c>
      <c r="D92" t="s">
        <v>802</v>
      </c>
      <c r="E92" t="s">
        <v>87</v>
      </c>
      <c r="F92" t="s">
        <v>87</v>
      </c>
      <c r="G92" t="s">
        <v>857</v>
      </c>
      <c r="H92" s="127" t="s">
        <v>87</v>
      </c>
      <c r="I92" s="128">
        <v>6.8421509005177832</v>
      </c>
      <c r="J92" s="128">
        <v>9.168522820801801</v>
      </c>
      <c r="K92" s="128">
        <v>7.5301570020138939</v>
      </c>
      <c r="L92" s="128">
        <v>5.1589309471298996</v>
      </c>
      <c r="M92" s="127" t="s">
        <v>87</v>
      </c>
      <c r="N92" s="128">
        <v>8</v>
      </c>
      <c r="O92" s="128">
        <v>9.2929999999999993</v>
      </c>
      <c r="P92" s="128">
        <v>8.1270000000000007</v>
      </c>
      <c r="Q92" s="128">
        <v>7.407</v>
      </c>
      <c r="R92" s="127" t="s">
        <v>87</v>
      </c>
      <c r="S92" s="128">
        <v>6.9526585358951873</v>
      </c>
      <c r="T92" s="128">
        <v>75.079750511831634</v>
      </c>
      <c r="U92" s="128">
        <v>25.302125295179884</v>
      </c>
      <c r="V92" s="128">
        <v>0.56484715691226384</v>
      </c>
      <c r="W92" s="127" t="s">
        <v>87</v>
      </c>
      <c r="X92" s="128" t="s">
        <v>87</v>
      </c>
      <c r="Y92" s="128">
        <v>5.0392551163210539</v>
      </c>
      <c r="Z92" s="128">
        <v>5.6066744210710517</v>
      </c>
      <c r="AA92" s="128" t="s">
        <v>87</v>
      </c>
      <c r="AB92" s="128">
        <v>6.8421509005177832</v>
      </c>
      <c r="AC92" s="128" t="s">
        <v>87</v>
      </c>
      <c r="AD92" s="128">
        <v>7.787115194220779</v>
      </c>
      <c r="AE92" s="128">
        <v>7.8327666823989466</v>
      </c>
      <c r="AF92" s="128">
        <v>7.10920434457082</v>
      </c>
      <c r="AG92" s="128">
        <v>9.168522820801801</v>
      </c>
      <c r="AH92" s="128">
        <v>7.5301570020138939</v>
      </c>
      <c r="AI92" s="128" t="s">
        <v>87</v>
      </c>
      <c r="AJ92" s="128">
        <v>5.1589309471298996</v>
      </c>
      <c r="AK92" s="128" t="s">
        <v>87</v>
      </c>
      <c r="AL92" s="128" t="s">
        <v>87</v>
      </c>
      <c r="AM92" s="127" t="s">
        <v>87</v>
      </c>
      <c r="AN92" s="128" t="s">
        <v>87</v>
      </c>
      <c r="AO92" s="128">
        <v>6.43</v>
      </c>
      <c r="AP92" s="128">
        <v>7.3659999999999997</v>
      </c>
      <c r="AQ92" s="128" t="s">
        <v>87</v>
      </c>
      <c r="AR92" s="128">
        <v>8</v>
      </c>
      <c r="AS92" s="128" t="s">
        <v>87</v>
      </c>
      <c r="AT92" s="128">
        <v>8.3209999999999997</v>
      </c>
      <c r="AU92" s="128">
        <v>8.2739999999999991</v>
      </c>
      <c r="AV92" s="128">
        <v>7.9459999999999997</v>
      </c>
      <c r="AW92" s="128">
        <v>9.2929999999999993</v>
      </c>
      <c r="AX92" s="128">
        <v>8.1270000000000007</v>
      </c>
      <c r="AY92" s="128" t="s">
        <v>87</v>
      </c>
      <c r="AZ92" s="128">
        <v>7.407</v>
      </c>
      <c r="BA92" s="128" t="s">
        <v>87</v>
      </c>
      <c r="BB92" s="128" t="s">
        <v>87</v>
      </c>
      <c r="BC92" s="127" t="s">
        <v>87</v>
      </c>
      <c r="BD92" s="128" t="s">
        <v>87</v>
      </c>
      <c r="BE92" s="128">
        <v>4.0668215510565329</v>
      </c>
      <c r="BF92" s="128">
        <v>1.7405015768133354</v>
      </c>
      <c r="BG92" s="128" t="s">
        <v>87</v>
      </c>
      <c r="BH92" s="128">
        <v>6.9526585358951873</v>
      </c>
      <c r="BI92" s="128" t="s">
        <v>87</v>
      </c>
      <c r="BJ92" s="128">
        <v>29.249280960386827</v>
      </c>
      <c r="BK92" s="128">
        <v>36.204844156159659</v>
      </c>
      <c r="BL92" s="128">
        <v>14.561440654356621</v>
      </c>
      <c r="BM92" s="128">
        <v>75.079750511831634</v>
      </c>
      <c r="BN92" s="128">
        <v>25.302125295179884</v>
      </c>
      <c r="BO92" s="128" t="s">
        <v>87</v>
      </c>
      <c r="BP92" s="128">
        <v>0.56484715691226384</v>
      </c>
      <c r="BQ92" s="128" t="s">
        <v>87</v>
      </c>
      <c r="BR92" s="128" t="s">
        <v>87</v>
      </c>
    </row>
    <row r="93" spans="1:70" x14ac:dyDescent="0.2">
      <c r="A93" t="s">
        <v>635</v>
      </c>
      <c r="B93" t="s">
        <v>633</v>
      </c>
      <c r="C93" t="s">
        <v>801</v>
      </c>
      <c r="D93" t="s">
        <v>819</v>
      </c>
      <c r="E93" t="s">
        <v>87</v>
      </c>
      <c r="F93" t="s">
        <v>87</v>
      </c>
      <c r="G93" t="s">
        <v>857</v>
      </c>
      <c r="H93" s="127">
        <v>9.2366567170674525</v>
      </c>
      <c r="I93" s="128">
        <v>4.5647179832609979</v>
      </c>
      <c r="J93" s="128">
        <v>5.4850341256320485</v>
      </c>
      <c r="K93" s="128" t="s">
        <v>87</v>
      </c>
      <c r="L93" s="128">
        <v>5.64862830671977</v>
      </c>
      <c r="M93" s="127">
        <v>9.4550000000000001</v>
      </c>
      <c r="N93" s="128">
        <v>6.4279999999999999</v>
      </c>
      <c r="O93" s="128">
        <v>6.6219999999999999</v>
      </c>
      <c r="P93" s="128" t="s">
        <v>87</v>
      </c>
      <c r="Q93" s="128">
        <v>7.2629999999999999</v>
      </c>
      <c r="R93" s="127">
        <v>60.486257928118405</v>
      </c>
      <c r="S93" s="128">
        <v>1.3699918490187475</v>
      </c>
      <c r="T93" s="128">
        <v>7.2951483121458809</v>
      </c>
      <c r="U93" s="128" t="s">
        <v>87</v>
      </c>
      <c r="V93" s="128">
        <v>2.8839317454674727</v>
      </c>
      <c r="W93" s="127">
        <v>9.2366567170674525</v>
      </c>
      <c r="X93" s="128" t="s">
        <v>87</v>
      </c>
      <c r="Y93" s="128" t="s">
        <v>87</v>
      </c>
      <c r="Z93" s="128" t="s">
        <v>87</v>
      </c>
      <c r="AA93" s="128" t="s">
        <v>87</v>
      </c>
      <c r="AB93" s="128" t="s">
        <v>87</v>
      </c>
      <c r="AC93" s="128">
        <v>4.5647179832609979</v>
      </c>
      <c r="AD93" s="128" t="s">
        <v>87</v>
      </c>
      <c r="AE93" s="128" t="s">
        <v>87</v>
      </c>
      <c r="AF93" s="128" t="s">
        <v>87</v>
      </c>
      <c r="AG93" s="128">
        <v>5.4850341256320485</v>
      </c>
      <c r="AH93" s="128" t="s">
        <v>87</v>
      </c>
      <c r="AI93" s="128" t="s">
        <v>87</v>
      </c>
      <c r="AJ93" s="128">
        <v>5.64862830671977</v>
      </c>
      <c r="AK93" s="128">
        <v>4.9384730771467904</v>
      </c>
      <c r="AL93" s="128">
        <v>5.3849849776432253</v>
      </c>
      <c r="AM93" s="127">
        <v>9.4550000000000001</v>
      </c>
      <c r="AN93" s="128" t="s">
        <v>87</v>
      </c>
      <c r="AO93" s="128" t="s">
        <v>87</v>
      </c>
      <c r="AP93" s="128" t="s">
        <v>87</v>
      </c>
      <c r="AQ93" s="128" t="s">
        <v>87</v>
      </c>
      <c r="AR93" s="128" t="s">
        <v>87</v>
      </c>
      <c r="AS93" s="128">
        <v>6.4279999999999999</v>
      </c>
      <c r="AT93" s="128" t="s">
        <v>87</v>
      </c>
      <c r="AU93" s="128" t="s">
        <v>87</v>
      </c>
      <c r="AV93" s="128" t="s">
        <v>87</v>
      </c>
      <c r="AW93" s="128">
        <v>6.6219999999999999</v>
      </c>
      <c r="AX93" s="128" t="s">
        <v>87</v>
      </c>
      <c r="AY93" s="128" t="s">
        <v>87</v>
      </c>
      <c r="AZ93" s="128">
        <v>7.2629999999999999</v>
      </c>
      <c r="BA93" s="128">
        <v>6.5149999999999997</v>
      </c>
      <c r="BB93" s="128">
        <v>6.9249999999999998</v>
      </c>
      <c r="BC93" s="127">
        <v>60.486257928118405</v>
      </c>
      <c r="BD93" s="128" t="s">
        <v>87</v>
      </c>
      <c r="BE93" s="128" t="s">
        <v>87</v>
      </c>
      <c r="BF93" s="128" t="s">
        <v>87</v>
      </c>
      <c r="BG93" s="128" t="s">
        <v>87</v>
      </c>
      <c r="BH93" s="128" t="s">
        <v>87</v>
      </c>
      <c r="BI93" s="128">
        <v>1.3699918490187475</v>
      </c>
      <c r="BJ93" s="128" t="s">
        <v>87</v>
      </c>
      <c r="BK93" s="128" t="s">
        <v>87</v>
      </c>
      <c r="BL93" s="128" t="s">
        <v>87</v>
      </c>
      <c r="BM93" s="128">
        <v>7.2951483121458809</v>
      </c>
      <c r="BN93" s="128" t="s">
        <v>87</v>
      </c>
      <c r="BO93" s="128" t="s">
        <v>87</v>
      </c>
      <c r="BP93" s="128">
        <v>2.4301232846502425</v>
      </c>
      <c r="BQ93" s="128">
        <v>2.6513867227232653</v>
      </c>
      <c r="BR93" s="128">
        <v>2.8839317454674727</v>
      </c>
    </row>
    <row r="94" spans="1:70" x14ac:dyDescent="0.2">
      <c r="A94" t="s">
        <v>638</v>
      </c>
      <c r="B94" t="s">
        <v>636</v>
      </c>
      <c r="C94" t="s">
        <v>801</v>
      </c>
      <c r="D94" t="s">
        <v>820</v>
      </c>
      <c r="E94" t="s">
        <v>87</v>
      </c>
      <c r="F94" t="s">
        <v>87</v>
      </c>
      <c r="G94" t="s">
        <v>857</v>
      </c>
      <c r="H94" s="127" t="s">
        <v>87</v>
      </c>
      <c r="I94" s="128">
        <v>9.777283011699879</v>
      </c>
      <c r="J94" s="128">
        <v>7.4452934229232159</v>
      </c>
      <c r="K94" s="128">
        <v>7.3423564264267647</v>
      </c>
      <c r="L94" s="128" t="s">
        <v>87</v>
      </c>
      <c r="M94" s="127" t="s">
        <v>87</v>
      </c>
      <c r="N94" s="128">
        <v>10.44</v>
      </c>
      <c r="O94" s="128">
        <v>7.7130000000000001</v>
      </c>
      <c r="P94" s="128">
        <v>7.95</v>
      </c>
      <c r="Q94" s="128" t="s">
        <v>87</v>
      </c>
      <c r="R94" s="127" t="s">
        <v>87</v>
      </c>
      <c r="S94" s="128">
        <v>61.572200684795831</v>
      </c>
      <c r="T94" s="128">
        <v>53.987525591582141</v>
      </c>
      <c r="U94" s="128">
        <v>24.680640518171998</v>
      </c>
      <c r="V94" s="128" t="s">
        <v>87</v>
      </c>
      <c r="W94" s="127" t="s">
        <v>87</v>
      </c>
      <c r="X94" s="128" t="s">
        <v>87</v>
      </c>
      <c r="Y94" s="128">
        <v>9.428298845325342</v>
      </c>
      <c r="Z94" s="128">
        <v>9.232693061750318</v>
      </c>
      <c r="AA94" s="128" t="s">
        <v>87</v>
      </c>
      <c r="AB94" s="128">
        <v>9.5303846762191107</v>
      </c>
      <c r="AC94" s="128">
        <v>9.777283011699879</v>
      </c>
      <c r="AD94" s="128" t="s">
        <v>87</v>
      </c>
      <c r="AE94" s="128" t="s">
        <v>87</v>
      </c>
      <c r="AF94" s="128" t="s">
        <v>87</v>
      </c>
      <c r="AG94" s="128">
        <v>7.4452934229232159</v>
      </c>
      <c r="AH94" s="128" t="s">
        <v>87</v>
      </c>
      <c r="AI94" s="128">
        <v>7.3423564264267647</v>
      </c>
      <c r="AJ94" s="128" t="s">
        <v>87</v>
      </c>
      <c r="AK94" s="128" t="s">
        <v>87</v>
      </c>
      <c r="AL94" s="128" t="s">
        <v>87</v>
      </c>
      <c r="AM94" s="127" t="s">
        <v>87</v>
      </c>
      <c r="AN94" s="128" t="s">
        <v>87</v>
      </c>
      <c r="AO94" s="128">
        <v>9.7080000000000002</v>
      </c>
      <c r="AP94" s="128">
        <v>9.6460000000000008</v>
      </c>
      <c r="AQ94" s="128" t="s">
        <v>87</v>
      </c>
      <c r="AR94" s="128">
        <v>9.7409999999999997</v>
      </c>
      <c r="AS94" s="128">
        <v>10.44</v>
      </c>
      <c r="AT94" s="128" t="s">
        <v>87</v>
      </c>
      <c r="AU94" s="128" t="s">
        <v>87</v>
      </c>
      <c r="AV94" s="128" t="s">
        <v>87</v>
      </c>
      <c r="AW94" s="128">
        <v>7.7130000000000001</v>
      </c>
      <c r="AX94" s="128" t="s">
        <v>87</v>
      </c>
      <c r="AY94" s="128">
        <v>7.95</v>
      </c>
      <c r="AZ94" s="128" t="s">
        <v>87</v>
      </c>
      <c r="BA94" s="128" t="s">
        <v>87</v>
      </c>
      <c r="BB94" s="128" t="s">
        <v>87</v>
      </c>
      <c r="BC94" s="127" t="s">
        <v>87</v>
      </c>
      <c r="BD94" s="128" t="s">
        <v>87</v>
      </c>
      <c r="BE94" s="128">
        <v>52.516871335324701</v>
      </c>
      <c r="BF94" s="128">
        <v>38.609400810932577</v>
      </c>
      <c r="BG94" s="128" t="s">
        <v>87</v>
      </c>
      <c r="BH94" s="128">
        <v>61.572200684795831</v>
      </c>
      <c r="BI94" s="128">
        <v>21.741174995297506</v>
      </c>
      <c r="BJ94" s="128" t="s">
        <v>87</v>
      </c>
      <c r="BK94" s="128" t="s">
        <v>87</v>
      </c>
      <c r="BL94" s="128" t="s">
        <v>87</v>
      </c>
      <c r="BM94" s="128">
        <v>53.987525591582141</v>
      </c>
      <c r="BN94" s="128" t="s">
        <v>87</v>
      </c>
      <c r="BO94" s="128">
        <v>24.680640518171998</v>
      </c>
      <c r="BP94" s="128" t="s">
        <v>87</v>
      </c>
      <c r="BQ94" s="128" t="s">
        <v>87</v>
      </c>
      <c r="BR94" s="128" t="s">
        <v>87</v>
      </c>
    </row>
    <row r="95" spans="1:70" x14ac:dyDescent="0.2">
      <c r="A95" t="s">
        <v>641</v>
      </c>
      <c r="B95" t="s">
        <v>639</v>
      </c>
      <c r="C95" t="s">
        <v>801</v>
      </c>
      <c r="D95" t="s">
        <v>821</v>
      </c>
      <c r="E95" t="s">
        <v>87</v>
      </c>
      <c r="F95" t="s">
        <v>87</v>
      </c>
      <c r="G95" t="s">
        <v>857</v>
      </c>
      <c r="H95" s="127">
        <v>10.399031848248097</v>
      </c>
      <c r="I95" s="128">
        <v>8.8956065625306273</v>
      </c>
      <c r="J95" s="128">
        <v>8.672920685218747</v>
      </c>
      <c r="K95" s="128">
        <v>7.3629309332656945</v>
      </c>
      <c r="L95" s="128">
        <v>8.0164774370330729</v>
      </c>
      <c r="M95" s="127">
        <v>10.61</v>
      </c>
      <c r="N95" s="128">
        <v>9.1579999999999995</v>
      </c>
      <c r="O95" s="128">
        <v>8.8680000000000003</v>
      </c>
      <c r="P95" s="128">
        <v>8.9860000000000007</v>
      </c>
      <c r="Q95" s="128">
        <v>9.25</v>
      </c>
      <c r="R95" s="127">
        <v>61.522198731501057</v>
      </c>
      <c r="S95" s="128">
        <v>54.652063281336424</v>
      </c>
      <c r="T95" s="128">
        <v>63.814693139075359</v>
      </c>
      <c r="U95" s="128">
        <v>4.9995501979129173</v>
      </c>
      <c r="V95" s="128">
        <v>26.697920594156603</v>
      </c>
      <c r="W95" s="127">
        <v>10.399031848248097</v>
      </c>
      <c r="X95" s="128" t="s">
        <v>87</v>
      </c>
      <c r="Y95" s="128">
        <v>8.8956065625306273</v>
      </c>
      <c r="Z95" s="128">
        <v>8.4195258321079098</v>
      </c>
      <c r="AA95" s="128" t="s">
        <v>87</v>
      </c>
      <c r="AB95" s="128" t="s">
        <v>87</v>
      </c>
      <c r="AC95" s="128">
        <v>7.5472653396946496</v>
      </c>
      <c r="AD95" s="128" t="s">
        <v>87</v>
      </c>
      <c r="AE95" s="128" t="s">
        <v>87</v>
      </c>
      <c r="AF95" s="128" t="s">
        <v>87</v>
      </c>
      <c r="AG95" s="128">
        <v>8.672920685218747</v>
      </c>
      <c r="AH95" s="128">
        <v>7.2638604778127345</v>
      </c>
      <c r="AI95" s="128">
        <v>7.3629309332656945</v>
      </c>
      <c r="AJ95" s="128">
        <v>8.0164774370330729</v>
      </c>
      <c r="AK95" s="128">
        <v>7.7974236263189507</v>
      </c>
      <c r="AL95" s="128">
        <v>7.9438450680888941</v>
      </c>
      <c r="AM95" s="127">
        <v>10.61</v>
      </c>
      <c r="AN95" s="128" t="s">
        <v>87</v>
      </c>
      <c r="AO95" s="128">
        <v>9.1579999999999995</v>
      </c>
      <c r="AP95" s="128">
        <v>8.8849999999999998</v>
      </c>
      <c r="AQ95" s="128" t="s">
        <v>87</v>
      </c>
      <c r="AR95" s="128" t="s">
        <v>87</v>
      </c>
      <c r="AS95" s="128">
        <v>8.2530000000000001</v>
      </c>
      <c r="AT95" s="128" t="s">
        <v>87</v>
      </c>
      <c r="AU95" s="128" t="s">
        <v>87</v>
      </c>
      <c r="AV95" s="128" t="s">
        <v>87</v>
      </c>
      <c r="AW95" s="128">
        <v>8.8680000000000003</v>
      </c>
      <c r="AX95" s="128">
        <v>8.9860000000000007</v>
      </c>
      <c r="AY95" s="128">
        <v>8.6639999999999997</v>
      </c>
      <c r="AZ95" s="128">
        <v>8.59</v>
      </c>
      <c r="BA95" s="128">
        <v>8.9209999999999994</v>
      </c>
      <c r="BB95" s="128">
        <v>9.25</v>
      </c>
      <c r="BC95" s="127">
        <v>61.522198731501057</v>
      </c>
      <c r="BD95" s="128" t="s">
        <v>87</v>
      </c>
      <c r="BE95" s="128">
        <v>54.652063281336424</v>
      </c>
      <c r="BF95" s="128">
        <v>34.239375281573807</v>
      </c>
      <c r="BG95" s="128" t="s">
        <v>87</v>
      </c>
      <c r="BH95" s="128" t="s">
        <v>87</v>
      </c>
      <c r="BI95" s="128">
        <v>19.690889710953662</v>
      </c>
      <c r="BJ95" s="128" t="s">
        <v>87</v>
      </c>
      <c r="BK95" s="128" t="s">
        <v>87</v>
      </c>
      <c r="BL95" s="128" t="s">
        <v>87</v>
      </c>
      <c r="BM95" s="128">
        <v>63.814693139075359</v>
      </c>
      <c r="BN95" s="128">
        <v>1.8960966800944552</v>
      </c>
      <c r="BO95" s="128">
        <v>4.9995501979129173</v>
      </c>
      <c r="BP95" s="128">
        <v>26.697920594156603</v>
      </c>
      <c r="BQ95" s="128">
        <v>7.5235641147351995</v>
      </c>
      <c r="BR95" s="128">
        <v>4.9413437611091373</v>
      </c>
    </row>
    <row r="96" spans="1:70" x14ac:dyDescent="0.2">
      <c r="A96" t="s">
        <v>644</v>
      </c>
      <c r="B96" t="s">
        <v>642</v>
      </c>
      <c r="C96" t="s">
        <v>799</v>
      </c>
      <c r="D96" t="s">
        <v>800</v>
      </c>
      <c r="E96" t="s">
        <v>87</v>
      </c>
      <c r="F96" t="s">
        <v>87</v>
      </c>
      <c r="G96" t="s">
        <v>857</v>
      </c>
      <c r="H96" s="127" t="s">
        <v>87</v>
      </c>
      <c r="I96" s="128">
        <v>6.9455731880261897</v>
      </c>
      <c r="J96" s="128">
        <v>8.4791530311716237</v>
      </c>
      <c r="K96" s="128">
        <v>7.9049284933903214</v>
      </c>
      <c r="L96" s="128" t="s">
        <v>87</v>
      </c>
      <c r="M96" s="127" t="s">
        <v>87</v>
      </c>
      <c r="N96" s="128">
        <v>7.4640000000000004</v>
      </c>
      <c r="O96" s="128">
        <v>8.8770000000000007</v>
      </c>
      <c r="P96" s="128">
        <v>8.1869999999999994</v>
      </c>
      <c r="Q96" s="128" t="s">
        <v>87</v>
      </c>
      <c r="R96" s="127" t="s">
        <v>87</v>
      </c>
      <c r="S96" s="128">
        <v>30.309110289046338</v>
      </c>
      <c r="T96" s="128">
        <v>61.376021039259165</v>
      </c>
      <c r="U96" s="128">
        <v>52.231018351925144</v>
      </c>
      <c r="V96" s="128" t="s">
        <v>87</v>
      </c>
      <c r="W96" s="127" t="s">
        <v>87</v>
      </c>
      <c r="X96" s="128" t="s">
        <v>87</v>
      </c>
      <c r="Y96" s="128" t="s">
        <v>87</v>
      </c>
      <c r="Z96" s="128" t="s">
        <v>87</v>
      </c>
      <c r="AA96" s="128" t="s">
        <v>87</v>
      </c>
      <c r="AB96" s="128">
        <v>6.1926693319190207</v>
      </c>
      <c r="AC96" s="128">
        <v>6.9455731880261897</v>
      </c>
      <c r="AD96" s="128">
        <v>8.3191811025979767</v>
      </c>
      <c r="AE96" s="128">
        <v>8.3849107601999169</v>
      </c>
      <c r="AF96" s="128">
        <v>7.9619987300276049</v>
      </c>
      <c r="AG96" s="128">
        <v>8.4791530311716237</v>
      </c>
      <c r="AH96" s="128" t="s">
        <v>87</v>
      </c>
      <c r="AI96" s="128">
        <v>7.9049284933903214</v>
      </c>
      <c r="AJ96" s="128" t="s">
        <v>87</v>
      </c>
      <c r="AK96" s="128" t="s">
        <v>87</v>
      </c>
      <c r="AL96" s="128" t="s">
        <v>87</v>
      </c>
      <c r="AM96" s="127" t="s">
        <v>87</v>
      </c>
      <c r="AN96" s="128" t="s">
        <v>87</v>
      </c>
      <c r="AO96" s="128" t="s">
        <v>87</v>
      </c>
      <c r="AP96" s="128" t="s">
        <v>87</v>
      </c>
      <c r="AQ96" s="128" t="s">
        <v>87</v>
      </c>
      <c r="AR96" s="128">
        <v>6.92</v>
      </c>
      <c r="AS96" s="128">
        <v>7.4640000000000004</v>
      </c>
      <c r="AT96" s="128">
        <v>8.734</v>
      </c>
      <c r="AU96" s="128">
        <v>8.6639999999999997</v>
      </c>
      <c r="AV96" s="128">
        <v>8.1739999999999995</v>
      </c>
      <c r="AW96" s="128">
        <v>8.8770000000000007</v>
      </c>
      <c r="AX96" s="128" t="s">
        <v>87</v>
      </c>
      <c r="AY96" s="128">
        <v>8.1869999999999994</v>
      </c>
      <c r="AZ96" s="128" t="s">
        <v>87</v>
      </c>
      <c r="BA96" s="128" t="s">
        <v>87</v>
      </c>
      <c r="BB96" s="128" t="s">
        <v>87</v>
      </c>
      <c r="BC96" s="127" t="s">
        <v>87</v>
      </c>
      <c r="BD96" s="128" t="s">
        <v>87</v>
      </c>
      <c r="BE96" s="128" t="s">
        <v>87</v>
      </c>
      <c r="BF96" s="128" t="s">
        <v>87</v>
      </c>
      <c r="BG96" s="128" t="s">
        <v>87</v>
      </c>
      <c r="BH96" s="128">
        <v>18.735674467302413</v>
      </c>
      <c r="BI96" s="128">
        <v>30.309110289046338</v>
      </c>
      <c r="BJ96" s="128">
        <v>38.475219185505281</v>
      </c>
      <c r="BK96" s="128">
        <v>52.590919029225283</v>
      </c>
      <c r="BL96" s="128">
        <v>61.376021039259165</v>
      </c>
      <c r="BM96" s="128">
        <v>40.008570204256529</v>
      </c>
      <c r="BN96" s="128" t="s">
        <v>87</v>
      </c>
      <c r="BO96" s="128">
        <v>52.231018351925144</v>
      </c>
      <c r="BP96" s="128" t="s">
        <v>87</v>
      </c>
      <c r="BQ96" s="128" t="s">
        <v>87</v>
      </c>
      <c r="BR96" s="128" t="s">
        <v>87</v>
      </c>
    </row>
    <row r="97" spans="1:70" x14ac:dyDescent="0.2">
      <c r="A97" t="s">
        <v>369</v>
      </c>
      <c r="B97" t="s">
        <v>368</v>
      </c>
      <c r="C97" t="s">
        <v>87</v>
      </c>
      <c r="D97" t="s">
        <v>839</v>
      </c>
      <c r="E97" t="s">
        <v>87</v>
      </c>
      <c r="F97" t="s">
        <v>87</v>
      </c>
      <c r="G97" t="s">
        <v>857</v>
      </c>
      <c r="H97" s="127">
        <v>6.4778670667023457</v>
      </c>
      <c r="I97" s="128">
        <v>5.456237548419888</v>
      </c>
      <c r="J97" s="128" t="s">
        <v>87</v>
      </c>
      <c r="K97" s="128">
        <v>6.693545179191017</v>
      </c>
      <c r="L97" s="128">
        <v>4.7967993313929265</v>
      </c>
      <c r="M97" s="127">
        <v>6.9980000000000002</v>
      </c>
      <c r="N97" s="128">
        <v>6.3049999999999997</v>
      </c>
      <c r="O97" s="128" t="s">
        <v>87</v>
      </c>
      <c r="P97" s="128">
        <v>7.0650000000000004</v>
      </c>
      <c r="Q97" s="128">
        <v>6.306</v>
      </c>
      <c r="R97" s="127">
        <v>30.190274841437631</v>
      </c>
      <c r="S97" s="128">
        <v>14.165683962264152</v>
      </c>
      <c r="T97" s="128" t="s">
        <v>87</v>
      </c>
      <c r="U97" s="128">
        <v>42.515293270960768</v>
      </c>
      <c r="V97" s="128">
        <v>3.095988446954876</v>
      </c>
      <c r="W97" s="127">
        <v>6.4778670667023457</v>
      </c>
      <c r="X97" s="128" t="s">
        <v>87</v>
      </c>
      <c r="Y97" s="128" t="s">
        <v>87</v>
      </c>
      <c r="Z97" s="128" t="s">
        <v>87</v>
      </c>
      <c r="AA97" s="128" t="s">
        <v>87</v>
      </c>
      <c r="AB97" s="128" t="s">
        <v>87</v>
      </c>
      <c r="AC97" s="128" t="s">
        <v>87</v>
      </c>
      <c r="AD97" s="128" t="s">
        <v>87</v>
      </c>
      <c r="AE97" s="128" t="s">
        <v>87</v>
      </c>
      <c r="AF97" s="128" t="s">
        <v>87</v>
      </c>
      <c r="AG97" s="128" t="s">
        <v>87</v>
      </c>
      <c r="AH97" s="128" t="s">
        <v>87</v>
      </c>
      <c r="AI97" s="128">
        <v>6.693545179191017</v>
      </c>
      <c r="AJ97" s="128">
        <v>4.7967993313929265</v>
      </c>
      <c r="AK97" s="128">
        <v>3.953734455036698</v>
      </c>
      <c r="AL97" s="128" t="s">
        <v>87</v>
      </c>
      <c r="AM97" s="127">
        <v>6.9980000000000002</v>
      </c>
      <c r="AN97" s="128" t="s">
        <v>87</v>
      </c>
      <c r="AO97" s="128" t="s">
        <v>87</v>
      </c>
      <c r="AP97" s="128" t="s">
        <v>87</v>
      </c>
      <c r="AQ97" s="128" t="s">
        <v>87</v>
      </c>
      <c r="AR97" s="128" t="s">
        <v>87</v>
      </c>
      <c r="AS97" s="128" t="s">
        <v>87</v>
      </c>
      <c r="AT97" s="128" t="s">
        <v>87</v>
      </c>
      <c r="AU97" s="128" t="s">
        <v>87</v>
      </c>
      <c r="AV97" s="128" t="s">
        <v>87</v>
      </c>
      <c r="AW97" s="128" t="s">
        <v>87</v>
      </c>
      <c r="AX97" s="128" t="s">
        <v>87</v>
      </c>
      <c r="AY97" s="128">
        <v>7.0650000000000004</v>
      </c>
      <c r="AZ97" s="128">
        <v>6.306</v>
      </c>
      <c r="BA97" s="128">
        <v>5.976</v>
      </c>
      <c r="BB97" s="128" t="s">
        <v>87</v>
      </c>
      <c r="BC97" s="127">
        <v>30.190274841437631</v>
      </c>
      <c r="BD97" s="128" t="s">
        <v>87</v>
      </c>
      <c r="BE97" s="128" t="s">
        <v>87</v>
      </c>
      <c r="BF97" s="128" t="s">
        <v>87</v>
      </c>
      <c r="BG97" s="128" t="s">
        <v>87</v>
      </c>
      <c r="BH97" s="128" t="s">
        <v>87</v>
      </c>
      <c r="BI97" s="128" t="s">
        <v>87</v>
      </c>
      <c r="BJ97" s="128" t="s">
        <v>87</v>
      </c>
      <c r="BK97" s="128" t="s">
        <v>87</v>
      </c>
      <c r="BL97" s="128" t="s">
        <v>87</v>
      </c>
      <c r="BM97" s="128" t="s">
        <v>87</v>
      </c>
      <c r="BN97" s="128" t="s">
        <v>87</v>
      </c>
      <c r="BO97" s="128">
        <v>42.515293270960768</v>
      </c>
      <c r="BP97" s="128">
        <v>3.095988446954876</v>
      </c>
      <c r="BQ97" s="128">
        <v>0.95002373364074033</v>
      </c>
      <c r="BR97" s="128" t="s">
        <v>87</v>
      </c>
    </row>
    <row r="98" spans="1:70" x14ac:dyDescent="0.2">
      <c r="A98" t="s">
        <v>614</v>
      </c>
      <c r="B98" t="s">
        <v>614</v>
      </c>
      <c r="C98" t="s">
        <v>813</v>
      </c>
      <c r="D98" t="s">
        <v>814</v>
      </c>
      <c r="E98" t="s">
        <v>87</v>
      </c>
      <c r="F98" t="s">
        <v>87</v>
      </c>
      <c r="G98" t="s">
        <v>857</v>
      </c>
      <c r="H98" s="127">
        <v>10.8331104828852</v>
      </c>
      <c r="I98" s="128">
        <v>8.0570915289028111</v>
      </c>
      <c r="J98" s="128">
        <v>9.0336866198263106</v>
      </c>
      <c r="K98" s="128">
        <v>7.4477753272864398</v>
      </c>
      <c r="L98" s="128">
        <v>8.6979517395261325</v>
      </c>
      <c r="M98" s="127">
        <v>11.18</v>
      </c>
      <c r="N98" s="128">
        <v>8.2850000000000001</v>
      </c>
      <c r="O98" s="128">
        <v>9.2789999999999999</v>
      </c>
      <c r="P98" s="128">
        <v>8.4830000000000005</v>
      </c>
      <c r="Q98" s="128">
        <v>8.7550000000000008</v>
      </c>
      <c r="R98" s="127">
        <v>44.989429175475685</v>
      </c>
      <c r="S98" s="128">
        <v>59.168632075471706</v>
      </c>
      <c r="T98" s="128">
        <v>56.844260343760396</v>
      </c>
      <c r="U98" s="128">
        <v>9.2209427851745218</v>
      </c>
      <c r="V98" s="128">
        <v>90.981216518613962</v>
      </c>
      <c r="W98" s="127">
        <v>10.8331104828852</v>
      </c>
      <c r="X98" s="128" t="s">
        <v>87</v>
      </c>
      <c r="Y98" s="128">
        <v>7.5940791996795936</v>
      </c>
      <c r="Z98" s="128">
        <v>7.296525261440137</v>
      </c>
      <c r="AA98" s="128" t="s">
        <v>87</v>
      </c>
      <c r="AB98" s="128">
        <v>7.7182901253841685</v>
      </c>
      <c r="AC98" s="128">
        <v>6.6553670809126997</v>
      </c>
      <c r="AD98" s="128">
        <v>7.8859735277468177</v>
      </c>
      <c r="AE98" s="128">
        <v>7.1134645646292434</v>
      </c>
      <c r="AF98" s="128">
        <v>6.8980393657155004</v>
      </c>
      <c r="AG98" s="128">
        <v>9.0336866198263106</v>
      </c>
      <c r="AH98" s="128" t="s">
        <v>87</v>
      </c>
      <c r="AI98" s="128">
        <v>7.4477753272864398</v>
      </c>
      <c r="AJ98" s="128">
        <v>8.3547043354125474</v>
      </c>
      <c r="AK98" s="128">
        <v>8.6979517395261325</v>
      </c>
      <c r="AL98" s="128">
        <v>8.5929038324735636</v>
      </c>
      <c r="AM98" s="127">
        <v>11.18</v>
      </c>
      <c r="AN98" s="128" t="s">
        <v>87</v>
      </c>
      <c r="AO98" s="128">
        <v>8.0820000000000007</v>
      </c>
      <c r="AP98" s="128">
        <v>8.0079999999999991</v>
      </c>
      <c r="AQ98" s="128" t="s">
        <v>87</v>
      </c>
      <c r="AR98" s="128">
        <v>8.2040000000000006</v>
      </c>
      <c r="AS98" s="128">
        <v>7.0970000000000004</v>
      </c>
      <c r="AT98" s="128">
        <v>8.2729999999999997</v>
      </c>
      <c r="AU98" s="128">
        <v>8.0009999999999994</v>
      </c>
      <c r="AV98" s="128">
        <v>7.9630000000000001</v>
      </c>
      <c r="AW98" s="128">
        <v>9.2789999999999999</v>
      </c>
      <c r="AX98" s="128" t="s">
        <v>87</v>
      </c>
      <c r="AY98" s="128">
        <v>8.4830000000000005</v>
      </c>
      <c r="AZ98" s="128">
        <v>8.5500000000000007</v>
      </c>
      <c r="BA98" s="128">
        <v>8.7390000000000008</v>
      </c>
      <c r="BB98" s="128">
        <v>8.7550000000000008</v>
      </c>
      <c r="BC98" s="127">
        <v>44.989429175475685</v>
      </c>
      <c r="BD98" s="128" t="s">
        <v>87</v>
      </c>
      <c r="BE98" s="128">
        <v>32.514658701183755</v>
      </c>
      <c r="BF98" s="128">
        <v>19.432347199279175</v>
      </c>
      <c r="BG98" s="128" t="s">
        <v>87</v>
      </c>
      <c r="BH98" s="128">
        <v>32.6806078270466</v>
      </c>
      <c r="BI98" s="128">
        <v>36.171546805442347</v>
      </c>
      <c r="BJ98" s="128">
        <v>41.017909991524363</v>
      </c>
      <c r="BK98" s="128">
        <v>12.955809829215559</v>
      </c>
      <c r="BL98" s="128">
        <v>8.6107179870064741</v>
      </c>
      <c r="BM98" s="128">
        <v>56.844260343760396</v>
      </c>
      <c r="BN98" s="128" t="s">
        <v>87</v>
      </c>
      <c r="BO98" s="128">
        <v>9.2209427851745218</v>
      </c>
      <c r="BP98" s="128">
        <v>63.782910883622989</v>
      </c>
      <c r="BQ98" s="128">
        <v>90.981216518613962</v>
      </c>
      <c r="BR98" s="128">
        <v>68.849982225382149</v>
      </c>
    </row>
    <row r="99" spans="1:70" x14ac:dyDescent="0.2">
      <c r="A99" t="s">
        <v>501</v>
      </c>
      <c r="B99" t="s">
        <v>501</v>
      </c>
      <c r="C99" t="s">
        <v>87</v>
      </c>
      <c r="D99" t="s">
        <v>808</v>
      </c>
      <c r="E99" t="s">
        <v>87</v>
      </c>
      <c r="F99" t="s">
        <v>87</v>
      </c>
      <c r="G99" t="s">
        <v>857</v>
      </c>
      <c r="H99" s="127" t="s">
        <v>87</v>
      </c>
      <c r="I99" s="128">
        <v>7.2464180041223081</v>
      </c>
      <c r="J99" s="128">
        <v>5.7409348623617555</v>
      </c>
      <c r="K99" s="128" t="s">
        <v>87</v>
      </c>
      <c r="L99" s="128">
        <v>6.8239945936054047</v>
      </c>
      <c r="M99" s="127" t="s">
        <v>87</v>
      </c>
      <c r="N99" s="128">
        <v>8.1639999999999997</v>
      </c>
      <c r="O99" s="128">
        <v>6.2080000000000002</v>
      </c>
      <c r="P99" s="128">
        <v>6.9240000000000004</v>
      </c>
      <c r="Q99" s="128">
        <v>7.4589999999999996</v>
      </c>
      <c r="R99" s="127" t="s">
        <v>87</v>
      </c>
      <c r="S99" s="128">
        <v>14.103398511559467</v>
      </c>
      <c r="T99" s="128">
        <v>34.114174165595387</v>
      </c>
      <c r="U99" s="128" t="s">
        <v>87</v>
      </c>
      <c r="V99" s="128">
        <v>23.173658016352647</v>
      </c>
      <c r="W99" s="127" t="s">
        <v>87</v>
      </c>
      <c r="X99" s="128" t="s">
        <v>87</v>
      </c>
      <c r="Y99" s="128">
        <v>7.2464180041223081</v>
      </c>
      <c r="Z99" s="128">
        <v>7.0346653865083608</v>
      </c>
      <c r="AA99" s="128" t="s">
        <v>87</v>
      </c>
      <c r="AB99" s="128">
        <v>6.8973237776888165</v>
      </c>
      <c r="AC99" s="128" t="s">
        <v>87</v>
      </c>
      <c r="AD99" s="128" t="s">
        <v>87</v>
      </c>
      <c r="AE99" s="128" t="s">
        <v>87</v>
      </c>
      <c r="AF99" s="128" t="s">
        <v>87</v>
      </c>
      <c r="AG99" s="128">
        <v>5.7409348623617555</v>
      </c>
      <c r="AH99" s="128" t="s">
        <v>87</v>
      </c>
      <c r="AI99" s="128" t="s">
        <v>87</v>
      </c>
      <c r="AJ99" s="128">
        <v>5.9906552685977807</v>
      </c>
      <c r="AK99" s="128">
        <v>6.4499623038475535</v>
      </c>
      <c r="AL99" s="128">
        <v>6.8239945936054047</v>
      </c>
      <c r="AM99" s="127" t="s">
        <v>87</v>
      </c>
      <c r="AN99" s="128" t="s">
        <v>87</v>
      </c>
      <c r="AO99" s="128">
        <v>8.1509999999999998</v>
      </c>
      <c r="AP99" s="128">
        <v>7.9489999999999998</v>
      </c>
      <c r="AQ99" s="128" t="s">
        <v>87</v>
      </c>
      <c r="AR99" s="128">
        <v>7.7480000000000002</v>
      </c>
      <c r="AS99" s="128" t="s">
        <v>87</v>
      </c>
      <c r="AT99" s="128" t="s">
        <v>87</v>
      </c>
      <c r="AU99" s="128" t="s">
        <v>87</v>
      </c>
      <c r="AV99" s="128" t="s">
        <v>87</v>
      </c>
      <c r="AW99" s="128">
        <v>6.2080000000000002</v>
      </c>
      <c r="AX99" s="128">
        <v>6.9240000000000004</v>
      </c>
      <c r="AY99" s="128" t="s">
        <v>87</v>
      </c>
      <c r="AZ99" s="128">
        <v>6.8330000000000002</v>
      </c>
      <c r="BA99" s="128">
        <v>7.2690000000000001</v>
      </c>
      <c r="BB99" s="128">
        <v>7.4589999999999996</v>
      </c>
      <c r="BC99" s="127" t="s">
        <v>87</v>
      </c>
      <c r="BD99" s="128" t="s">
        <v>87</v>
      </c>
      <c r="BE99" s="128">
        <v>12.457130213519195</v>
      </c>
      <c r="BF99" s="128">
        <v>12.18050758372128</v>
      </c>
      <c r="BG99" s="128" t="s">
        <v>87</v>
      </c>
      <c r="BH99" s="128">
        <v>14.103398511559467</v>
      </c>
      <c r="BI99" s="128" t="s">
        <v>87</v>
      </c>
      <c r="BJ99" s="128" t="s">
        <v>87</v>
      </c>
      <c r="BK99" s="128" t="s">
        <v>87</v>
      </c>
      <c r="BL99" s="128" t="s">
        <v>87</v>
      </c>
      <c r="BM99" s="128">
        <v>34.114174165595387</v>
      </c>
      <c r="BN99" s="128">
        <v>0</v>
      </c>
      <c r="BO99" s="128" t="s">
        <v>87</v>
      </c>
      <c r="BP99" s="128">
        <v>14.376569513904203</v>
      </c>
      <c r="BQ99" s="128">
        <v>15.169186953278633</v>
      </c>
      <c r="BR99" s="128">
        <v>23.173658016352647</v>
      </c>
    </row>
    <row r="100" spans="1:70" x14ac:dyDescent="0.2">
      <c r="A100" t="s">
        <v>670</v>
      </c>
      <c r="B100" t="s">
        <v>668</v>
      </c>
      <c r="C100" t="s">
        <v>87</v>
      </c>
      <c r="D100" t="s">
        <v>807</v>
      </c>
      <c r="E100" t="s">
        <v>87</v>
      </c>
      <c r="F100" t="s">
        <v>87</v>
      </c>
      <c r="G100" t="s">
        <v>857</v>
      </c>
      <c r="H100" s="127" t="s">
        <v>87</v>
      </c>
      <c r="I100" s="128">
        <v>11.073631221410851</v>
      </c>
      <c r="J100" s="128">
        <v>7.9470352688327237</v>
      </c>
      <c r="K100" s="128" t="s">
        <v>87</v>
      </c>
      <c r="L100" s="128">
        <v>8.8172324954124335</v>
      </c>
      <c r="M100" s="127" t="s">
        <v>87</v>
      </c>
      <c r="N100" s="128">
        <v>11.26</v>
      </c>
      <c r="O100" s="128">
        <v>8.1760000000000002</v>
      </c>
      <c r="P100" s="128" t="s">
        <v>87</v>
      </c>
      <c r="Q100" s="128">
        <v>8.9179999999999993</v>
      </c>
      <c r="R100" s="127" t="s">
        <v>87</v>
      </c>
      <c r="S100" s="128">
        <v>95.253899767673417</v>
      </c>
      <c r="T100" s="128">
        <v>59.024901204589817</v>
      </c>
      <c r="U100" s="128" t="s">
        <v>87</v>
      </c>
      <c r="V100" s="128">
        <v>100</v>
      </c>
      <c r="W100" s="127" t="s">
        <v>87</v>
      </c>
      <c r="X100" s="128" t="s">
        <v>87</v>
      </c>
      <c r="Y100" s="128">
        <v>10.188882765060638</v>
      </c>
      <c r="Z100" s="128">
        <v>10.069321685187401</v>
      </c>
      <c r="AA100" s="128" t="s">
        <v>87</v>
      </c>
      <c r="AB100" s="128">
        <v>9.944776641552119</v>
      </c>
      <c r="AC100" s="128">
        <v>11.073631221410851</v>
      </c>
      <c r="AD100" s="128">
        <v>6.6502061172845792</v>
      </c>
      <c r="AE100" s="128" t="s">
        <v>87</v>
      </c>
      <c r="AF100" s="128">
        <v>7.5423801243576971</v>
      </c>
      <c r="AG100" s="128">
        <v>7.9470352688327237</v>
      </c>
      <c r="AH100" s="128" t="s">
        <v>87</v>
      </c>
      <c r="AI100" s="128" t="s">
        <v>87</v>
      </c>
      <c r="AJ100" s="128">
        <v>8.4450000000000003</v>
      </c>
      <c r="AK100" s="128">
        <v>8.798186888486013</v>
      </c>
      <c r="AL100" s="128">
        <v>8.8172324954124335</v>
      </c>
      <c r="AM100" s="127" t="s">
        <v>87</v>
      </c>
      <c r="AN100" s="128" t="s">
        <v>87</v>
      </c>
      <c r="AO100" s="128">
        <v>10.210000000000001</v>
      </c>
      <c r="AP100" s="128">
        <v>10.41</v>
      </c>
      <c r="AQ100" s="128" t="s">
        <v>87</v>
      </c>
      <c r="AR100" s="128">
        <v>10.1</v>
      </c>
      <c r="AS100" s="128">
        <v>11.26</v>
      </c>
      <c r="AT100" s="128">
        <v>7.5</v>
      </c>
      <c r="AU100" s="128" t="s">
        <v>87</v>
      </c>
      <c r="AV100" s="128">
        <v>7.8330000000000002</v>
      </c>
      <c r="AW100" s="128">
        <v>8.1760000000000002</v>
      </c>
      <c r="AX100" s="128" t="s">
        <v>87</v>
      </c>
      <c r="AY100" s="128" t="s">
        <v>87</v>
      </c>
      <c r="AZ100" s="128">
        <v>8.4450000000000003</v>
      </c>
      <c r="BA100" s="128">
        <v>8.8149999999999995</v>
      </c>
      <c r="BB100" s="128">
        <v>8.9179999999999993</v>
      </c>
      <c r="BC100" s="127" t="s">
        <v>87</v>
      </c>
      <c r="BD100" s="128" t="s">
        <v>87</v>
      </c>
      <c r="BE100" s="128">
        <v>95.253899767673417</v>
      </c>
      <c r="BF100" s="128">
        <v>45.637483105571413</v>
      </c>
      <c r="BG100" s="128" t="s">
        <v>87</v>
      </c>
      <c r="BH100" s="128">
        <v>69.948215852174656</v>
      </c>
      <c r="BI100" s="128">
        <v>65.107530252680419</v>
      </c>
      <c r="BJ100" s="128">
        <v>14.132080977060207</v>
      </c>
      <c r="BK100" s="128" t="s">
        <v>87</v>
      </c>
      <c r="BL100" s="128">
        <v>51.212989068054426</v>
      </c>
      <c r="BM100" s="128">
        <v>59.024901204589817</v>
      </c>
      <c r="BN100" s="128" t="s">
        <v>87</v>
      </c>
      <c r="BO100" s="128" t="s">
        <v>87</v>
      </c>
      <c r="BP100" s="128">
        <v>100</v>
      </c>
      <c r="BQ100" s="128">
        <v>96.202617481521671</v>
      </c>
      <c r="BR100" s="128">
        <v>79.292570209740489</v>
      </c>
    </row>
    <row r="101" spans="1:70" x14ac:dyDescent="0.2">
      <c r="A101" t="s">
        <v>733</v>
      </c>
      <c r="B101" t="s">
        <v>732</v>
      </c>
      <c r="C101" t="s">
        <v>784</v>
      </c>
      <c r="D101" t="s">
        <v>785</v>
      </c>
      <c r="E101" t="s">
        <v>87</v>
      </c>
      <c r="F101" t="s">
        <v>87</v>
      </c>
      <c r="G101" t="s">
        <v>857</v>
      </c>
      <c r="H101" s="127" t="s">
        <v>87</v>
      </c>
      <c r="I101" s="128">
        <v>7.3193472337565879</v>
      </c>
      <c r="J101" s="128">
        <v>8.80883707996359</v>
      </c>
      <c r="K101" s="128" t="s">
        <v>87</v>
      </c>
      <c r="L101" s="128">
        <v>7.5093451141938656</v>
      </c>
      <c r="M101" s="127" t="s">
        <v>87</v>
      </c>
      <c r="N101" s="128">
        <v>8.1310000000000002</v>
      </c>
      <c r="O101" s="128">
        <v>8.8260000000000005</v>
      </c>
      <c r="P101" s="128" t="s">
        <v>87</v>
      </c>
      <c r="Q101" s="128">
        <v>7.8410000000000002</v>
      </c>
      <c r="R101" s="127" t="s">
        <v>87</v>
      </c>
      <c r="S101" s="128">
        <v>21.054611574393377</v>
      </c>
      <c r="T101" s="128">
        <v>96.125160945509322</v>
      </c>
      <c r="U101" s="128" t="s">
        <v>87</v>
      </c>
      <c r="V101" s="128">
        <v>46.595622078836726</v>
      </c>
      <c r="W101" s="127" t="s">
        <v>87</v>
      </c>
      <c r="X101" s="128" t="s">
        <v>87</v>
      </c>
      <c r="Y101" s="128">
        <v>6.7452955900801035</v>
      </c>
      <c r="Z101" s="128">
        <v>6.680847268032597</v>
      </c>
      <c r="AA101" s="128" t="s">
        <v>87</v>
      </c>
      <c r="AB101" s="128">
        <v>7.1677550239401642</v>
      </c>
      <c r="AC101" s="128">
        <v>7.3193472337565879</v>
      </c>
      <c r="AD101" s="128">
        <v>8.6900438306554886</v>
      </c>
      <c r="AE101" s="128">
        <v>8.80883707996359</v>
      </c>
      <c r="AF101" s="128">
        <v>8.1398620969340474</v>
      </c>
      <c r="AG101" s="128">
        <v>7.9101489822888826</v>
      </c>
      <c r="AH101" s="128" t="s">
        <v>87</v>
      </c>
      <c r="AI101" s="128" t="s">
        <v>87</v>
      </c>
      <c r="AJ101" s="128">
        <v>7.5093451141938656</v>
      </c>
      <c r="AK101" s="128">
        <v>7.2080171987505226</v>
      </c>
      <c r="AL101" s="128">
        <v>7.4255482785081641</v>
      </c>
      <c r="AM101" s="127" t="s">
        <v>87</v>
      </c>
      <c r="AN101" s="128" t="s">
        <v>87</v>
      </c>
      <c r="AO101" s="128">
        <v>7.8049999999999997</v>
      </c>
      <c r="AP101" s="128">
        <v>7.907</v>
      </c>
      <c r="AQ101" s="128" t="s">
        <v>87</v>
      </c>
      <c r="AR101" s="128">
        <v>8.1310000000000002</v>
      </c>
      <c r="AS101" s="128">
        <v>7.9960000000000004</v>
      </c>
      <c r="AT101" s="128">
        <v>8.7789999999999999</v>
      </c>
      <c r="AU101" s="128">
        <v>8.8260000000000005</v>
      </c>
      <c r="AV101" s="128">
        <v>8.1869999999999994</v>
      </c>
      <c r="AW101" s="128">
        <v>8.01</v>
      </c>
      <c r="AX101" s="128" t="s">
        <v>87</v>
      </c>
      <c r="AY101" s="128" t="s">
        <v>87</v>
      </c>
      <c r="AZ101" s="128">
        <v>7.8410000000000002</v>
      </c>
      <c r="BA101" s="128">
        <v>7.7430000000000003</v>
      </c>
      <c r="BB101" s="128">
        <v>7.8239999999999998</v>
      </c>
      <c r="BC101" s="127" t="s">
        <v>87</v>
      </c>
      <c r="BD101" s="128" t="s">
        <v>87</v>
      </c>
      <c r="BE101" s="128">
        <v>8.7155658811815471</v>
      </c>
      <c r="BF101" s="128">
        <v>5.9408319567502632</v>
      </c>
      <c r="BG101" s="128" t="s">
        <v>87</v>
      </c>
      <c r="BH101" s="128">
        <v>10.883160247884774</v>
      </c>
      <c r="BI101" s="128">
        <v>21.054611574393377</v>
      </c>
      <c r="BJ101" s="128">
        <v>81.478651123369133</v>
      </c>
      <c r="BK101" s="128">
        <v>96.125160945509322</v>
      </c>
      <c r="BL101" s="128">
        <v>89.714387599318002</v>
      </c>
      <c r="BM101" s="128">
        <v>79.46007713183829</v>
      </c>
      <c r="BN101" s="128" t="s">
        <v>87</v>
      </c>
      <c r="BO101" s="128" t="s">
        <v>87</v>
      </c>
      <c r="BP101" s="128">
        <v>46.595622078836726</v>
      </c>
      <c r="BQ101" s="128">
        <v>29.175425510273271</v>
      </c>
      <c r="BR101" s="128">
        <v>39.952897262708852</v>
      </c>
    </row>
    <row r="102" spans="1:70" x14ac:dyDescent="0.2">
      <c r="A102" t="s">
        <v>737</v>
      </c>
      <c r="B102" t="s">
        <v>736</v>
      </c>
      <c r="C102" t="s">
        <v>784</v>
      </c>
      <c r="D102" t="s">
        <v>785</v>
      </c>
      <c r="E102" t="s">
        <v>87</v>
      </c>
      <c r="F102" t="s">
        <v>87</v>
      </c>
      <c r="G102" t="s">
        <v>857</v>
      </c>
      <c r="H102" s="127">
        <v>9.9588894996102688</v>
      </c>
      <c r="I102" s="128" t="s">
        <v>87</v>
      </c>
      <c r="J102" s="128">
        <v>8.8822440041633932</v>
      </c>
      <c r="K102" s="128" t="s">
        <v>87</v>
      </c>
      <c r="L102" s="128">
        <v>7.2495490982070256</v>
      </c>
      <c r="M102" s="127">
        <v>10.24</v>
      </c>
      <c r="N102" s="128" t="s">
        <v>87</v>
      </c>
      <c r="O102" s="128">
        <v>9.0280000000000005</v>
      </c>
      <c r="P102" s="128" t="s">
        <v>87</v>
      </c>
      <c r="Q102" s="128">
        <v>7.8460000000000001</v>
      </c>
      <c r="R102" s="127">
        <v>52.346723044397471</v>
      </c>
      <c r="S102" s="128" t="s">
        <v>87</v>
      </c>
      <c r="T102" s="128">
        <v>71.48978717326095</v>
      </c>
      <c r="U102" s="128" t="s">
        <v>87</v>
      </c>
      <c r="V102" s="128">
        <v>48.366994145224055</v>
      </c>
      <c r="W102" s="127">
        <v>9.9588894996102688</v>
      </c>
      <c r="X102" s="128" t="s">
        <v>87</v>
      </c>
      <c r="Y102" s="128" t="s">
        <v>87</v>
      </c>
      <c r="Z102" s="128" t="s">
        <v>87</v>
      </c>
      <c r="AA102" s="128" t="s">
        <v>87</v>
      </c>
      <c r="AB102" s="128" t="s">
        <v>87</v>
      </c>
      <c r="AC102" s="128" t="s">
        <v>87</v>
      </c>
      <c r="AD102" s="128">
        <v>6.9818387896206131</v>
      </c>
      <c r="AE102" s="128">
        <v>7.1216306558101623</v>
      </c>
      <c r="AF102" s="128">
        <v>6.4113670945979138</v>
      </c>
      <c r="AG102" s="128">
        <v>8.8822440041633932</v>
      </c>
      <c r="AH102" s="128" t="s">
        <v>87</v>
      </c>
      <c r="AI102" s="128" t="s">
        <v>87</v>
      </c>
      <c r="AJ102" s="128">
        <v>7.2495490982070256</v>
      </c>
      <c r="AK102" s="128">
        <v>6.6434090234895153</v>
      </c>
      <c r="AL102" s="128">
        <v>6.968830084231862</v>
      </c>
      <c r="AM102" s="127">
        <v>10.24</v>
      </c>
      <c r="AN102" s="128" t="s">
        <v>87</v>
      </c>
      <c r="AO102" s="128" t="s">
        <v>87</v>
      </c>
      <c r="AP102" s="128" t="s">
        <v>87</v>
      </c>
      <c r="AQ102" s="128" t="s">
        <v>87</v>
      </c>
      <c r="AR102" s="128" t="s">
        <v>87</v>
      </c>
      <c r="AS102" s="128" t="s">
        <v>87</v>
      </c>
      <c r="AT102" s="128">
        <v>7.87</v>
      </c>
      <c r="AU102" s="128">
        <v>7.7759999999999998</v>
      </c>
      <c r="AV102" s="128">
        <v>7.694</v>
      </c>
      <c r="AW102" s="128">
        <v>9.0280000000000005</v>
      </c>
      <c r="AX102" s="128" t="s">
        <v>87</v>
      </c>
      <c r="AY102" s="128" t="s">
        <v>87</v>
      </c>
      <c r="AZ102" s="128">
        <v>7.5650000000000004</v>
      </c>
      <c r="BA102" s="128">
        <v>7.6029999999999998</v>
      </c>
      <c r="BB102" s="128">
        <v>7.8460000000000001</v>
      </c>
      <c r="BC102" s="127">
        <v>52.346723044397471</v>
      </c>
      <c r="BD102" s="128" t="s">
        <v>87</v>
      </c>
      <c r="BE102" s="128" t="s">
        <v>87</v>
      </c>
      <c r="BF102" s="128" t="s">
        <v>87</v>
      </c>
      <c r="BG102" s="128" t="s">
        <v>87</v>
      </c>
      <c r="BH102" s="128" t="s">
        <v>87</v>
      </c>
      <c r="BI102" s="128" t="s">
        <v>87</v>
      </c>
      <c r="BJ102" s="128">
        <v>12.937155243084023</v>
      </c>
      <c r="BK102" s="128">
        <v>22.163107645215359</v>
      </c>
      <c r="BL102" s="128">
        <v>5.2163544580273467</v>
      </c>
      <c r="BM102" s="128">
        <v>71.48978717326095</v>
      </c>
      <c r="BN102" s="128" t="s">
        <v>87</v>
      </c>
      <c r="BO102" s="128" t="s">
        <v>87</v>
      </c>
      <c r="BP102" s="128">
        <v>48.366994145224055</v>
      </c>
      <c r="BQ102" s="128">
        <v>10.975113582423543</v>
      </c>
      <c r="BR102" s="128">
        <v>13.26875222182723</v>
      </c>
    </row>
    <row r="103" spans="1:70" x14ac:dyDescent="0.2">
      <c r="A103" t="s">
        <v>742</v>
      </c>
      <c r="B103" t="s">
        <v>742</v>
      </c>
      <c r="C103" t="s">
        <v>846</v>
      </c>
      <c r="D103" t="s">
        <v>876</v>
      </c>
      <c r="E103" t="s">
        <v>87</v>
      </c>
      <c r="F103" t="s">
        <v>87</v>
      </c>
      <c r="G103" t="s">
        <v>857</v>
      </c>
      <c r="H103" s="127">
        <v>11.123416691181793</v>
      </c>
      <c r="I103" s="128">
        <v>8.1836016935780638</v>
      </c>
      <c r="J103" s="128">
        <v>9.4764254241002597</v>
      </c>
      <c r="K103" s="128" t="s">
        <v>87</v>
      </c>
      <c r="L103" s="128">
        <v>8.9122098506392469</v>
      </c>
      <c r="M103" s="127">
        <v>11.32</v>
      </c>
      <c r="N103" s="128">
        <v>8.7040000000000006</v>
      </c>
      <c r="O103" s="128">
        <v>9.7240000000000002</v>
      </c>
      <c r="P103" s="128" t="s">
        <v>87</v>
      </c>
      <c r="Q103" s="128">
        <v>9.2539999999999996</v>
      </c>
      <c r="R103" s="127">
        <v>63.594080338266387</v>
      </c>
      <c r="S103" s="128">
        <v>30.171832884097032</v>
      </c>
      <c r="T103" s="128">
        <v>56.549064419368655</v>
      </c>
      <c r="U103" s="128" t="s">
        <v>87</v>
      </c>
      <c r="V103" s="128">
        <v>47.627143964885569</v>
      </c>
      <c r="W103" s="127">
        <v>11.123416691181793</v>
      </c>
      <c r="X103" s="128" t="s">
        <v>87</v>
      </c>
      <c r="Y103" s="128">
        <v>7.5140729924760272</v>
      </c>
      <c r="Z103" s="128">
        <v>7.630645363158413</v>
      </c>
      <c r="AA103" s="128" t="s">
        <v>87</v>
      </c>
      <c r="AB103" s="128">
        <v>7.4004325492386993</v>
      </c>
      <c r="AC103" s="128">
        <v>7.494116563634651</v>
      </c>
      <c r="AD103" s="128">
        <v>8.0578490766779698</v>
      </c>
      <c r="AE103" s="128">
        <v>7.2975178253761719</v>
      </c>
      <c r="AF103" s="128">
        <v>6.2198107272498664</v>
      </c>
      <c r="AG103" s="128">
        <v>9.4764254241002597</v>
      </c>
      <c r="AH103" s="128" t="s">
        <v>87</v>
      </c>
      <c r="AI103" s="128" t="s">
        <v>87</v>
      </c>
      <c r="AJ103" s="128">
        <v>8.7608545391542609</v>
      </c>
      <c r="AK103" s="128">
        <v>8.7655276429508238</v>
      </c>
      <c r="AL103" s="128">
        <v>8.9122098506392469</v>
      </c>
      <c r="AM103" s="127">
        <v>11.32</v>
      </c>
      <c r="AN103" s="128" t="s">
        <v>87</v>
      </c>
      <c r="AO103" s="128">
        <v>8.24</v>
      </c>
      <c r="AP103" s="128">
        <v>8.5670000000000002</v>
      </c>
      <c r="AQ103" s="128" t="s">
        <v>87</v>
      </c>
      <c r="AR103" s="128">
        <v>8.3719999999999999</v>
      </c>
      <c r="AS103" s="128">
        <v>8.202</v>
      </c>
      <c r="AT103" s="128">
        <v>8.5510000000000002</v>
      </c>
      <c r="AU103" s="128">
        <v>8.1069999999999993</v>
      </c>
      <c r="AV103" s="128">
        <v>7.8869999999999996</v>
      </c>
      <c r="AW103" s="128">
        <v>9.7240000000000002</v>
      </c>
      <c r="AX103" s="128" t="s">
        <v>87</v>
      </c>
      <c r="AY103" s="128" t="s">
        <v>87</v>
      </c>
      <c r="AZ103" s="128">
        <v>9.0830000000000002</v>
      </c>
      <c r="BA103" s="128">
        <v>9.109</v>
      </c>
      <c r="BB103" s="128">
        <v>9.2539999999999996</v>
      </c>
      <c r="BC103" s="127">
        <v>63.594080338266387</v>
      </c>
      <c r="BD103" s="128" t="s">
        <v>87</v>
      </c>
      <c r="BE103" s="128">
        <v>18.796327027326033</v>
      </c>
      <c r="BF103" s="128">
        <v>11.57831506232167</v>
      </c>
      <c r="BG103" s="128" t="s">
        <v>87</v>
      </c>
      <c r="BH103" s="128">
        <v>10.676589603554149</v>
      </c>
      <c r="BI103" s="128">
        <v>19.593704934478648</v>
      </c>
      <c r="BJ103" s="128">
        <v>32.125439413096942</v>
      </c>
      <c r="BK103" s="128">
        <v>15.506644316497828</v>
      </c>
      <c r="BL103" s="128">
        <v>2.1518437210960917</v>
      </c>
      <c r="BM103" s="128">
        <v>56.549064419368655</v>
      </c>
      <c r="BN103" s="128" t="s">
        <v>87</v>
      </c>
      <c r="BO103" s="128" t="s">
        <v>87</v>
      </c>
      <c r="BP103" s="128">
        <v>47.627143964885569</v>
      </c>
      <c r="BQ103" s="128">
        <v>45.344815894758256</v>
      </c>
      <c r="BR103" s="128">
        <v>45.520796302879489</v>
      </c>
    </row>
    <row r="104" spans="1:70" x14ac:dyDescent="0.2">
      <c r="A104" s="132"/>
    </row>
  </sheetData>
  <sortState xmlns:xlrd2="http://schemas.microsoft.com/office/spreadsheetml/2017/richdata2" ref="B4:BR103">
    <sortCondition ref="B4:B103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79DA-7429-D64A-99BC-0578881816CC}">
  <sheetPr>
    <tabColor rgb="FFFF0000"/>
  </sheetPr>
  <dimension ref="A1:BW147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baseColWidth="10" defaultRowHeight="16" x14ac:dyDescent="0.2"/>
  <cols>
    <col min="1" max="1" width="8.6640625" style="5" bestFit="1" customWidth="1"/>
    <col min="2" max="2" width="7.5" style="6" customWidth="1"/>
    <col min="3" max="3" width="15.33203125" style="5" customWidth="1"/>
    <col min="4" max="4" width="7.1640625" style="5" bestFit="1" customWidth="1"/>
    <col min="5" max="5" width="3" style="5" bestFit="1" customWidth="1"/>
    <col min="6" max="6" width="11.6640625" style="5" bestFit="1" customWidth="1"/>
    <col min="7" max="7" width="9" style="76" bestFit="1" customWidth="1"/>
    <col min="8" max="11" width="9" style="77" bestFit="1" customWidth="1"/>
    <col min="12" max="12" width="6.1640625" style="76" bestFit="1" customWidth="1"/>
    <col min="13" max="13" width="6.1640625" style="77" bestFit="1" customWidth="1"/>
    <col min="14" max="14" width="6.33203125" style="77" bestFit="1" customWidth="1"/>
    <col min="15" max="15" width="7.6640625" style="77" bestFit="1" customWidth="1"/>
    <col min="16" max="16" width="7.83203125" style="77" bestFit="1" customWidth="1"/>
    <col min="17" max="17" width="5.83203125" style="1" bestFit="1" customWidth="1"/>
    <col min="18" max="18" width="5.83203125" bestFit="1" customWidth="1"/>
    <col min="19" max="19" width="6.33203125" bestFit="1" customWidth="1"/>
    <col min="20" max="20" width="7.6640625" bestFit="1" customWidth="1"/>
    <col min="21" max="21" width="7.83203125" bestFit="1" customWidth="1"/>
    <col min="22" max="22" width="9" style="42" bestFit="1" customWidth="1"/>
    <col min="23" max="36" width="9" style="43" bestFit="1" customWidth="1"/>
    <col min="37" max="38" width="13.33203125" style="43" bestFit="1" customWidth="1"/>
    <col min="39" max="39" width="7" style="42" customWidth="1"/>
    <col min="40" max="55" width="7" style="43" customWidth="1"/>
    <col min="56" max="56" width="7" style="39" customWidth="1"/>
    <col min="57" max="72" width="7" style="38" customWidth="1"/>
    <col min="73" max="16384" width="10.83203125" style="5"/>
  </cols>
  <sheetData>
    <row r="1" spans="1:75" s="46" customFormat="1" ht="82" customHeight="1" x14ac:dyDescent="0.2">
      <c r="A1" s="44" t="s">
        <v>5</v>
      </c>
      <c r="B1" s="49" t="s">
        <v>1222</v>
      </c>
      <c r="C1" s="49" t="s">
        <v>1223</v>
      </c>
      <c r="D1" s="46" t="s">
        <v>69</v>
      </c>
      <c r="E1" s="44" t="s">
        <v>70</v>
      </c>
      <c r="F1" s="44" t="s">
        <v>856</v>
      </c>
      <c r="G1" s="47" t="s">
        <v>1240</v>
      </c>
      <c r="H1" s="80" t="s">
        <v>1241</v>
      </c>
      <c r="I1" s="80" t="s">
        <v>1242</v>
      </c>
      <c r="J1" s="80" t="s">
        <v>1243</v>
      </c>
      <c r="K1" s="80" t="s">
        <v>1244</v>
      </c>
      <c r="L1" s="47" t="s">
        <v>1245</v>
      </c>
      <c r="M1" s="80" t="s">
        <v>1246</v>
      </c>
      <c r="N1" s="80" t="s">
        <v>1247</v>
      </c>
      <c r="O1" s="80" t="s">
        <v>1248</v>
      </c>
      <c r="P1" s="80" t="s">
        <v>1249</v>
      </c>
      <c r="Q1" s="47" t="s">
        <v>1250</v>
      </c>
      <c r="R1" s="80" t="s">
        <v>1251</v>
      </c>
      <c r="S1" s="80" t="s">
        <v>1252</v>
      </c>
      <c r="T1" s="80" t="s">
        <v>1253</v>
      </c>
      <c r="U1" s="80" t="s">
        <v>1254</v>
      </c>
      <c r="V1" s="47" t="s">
        <v>914</v>
      </c>
      <c r="W1" s="48" t="s">
        <v>915</v>
      </c>
      <c r="X1" s="47" t="s">
        <v>916</v>
      </c>
      <c r="Y1" s="48" t="s">
        <v>917</v>
      </c>
      <c r="Z1" s="48" t="s">
        <v>918</v>
      </c>
      <c r="AA1" s="48" t="s">
        <v>1224</v>
      </c>
      <c r="AB1" s="48" t="s">
        <v>1225</v>
      </c>
      <c r="AC1" s="48" t="s">
        <v>919</v>
      </c>
      <c r="AD1" s="47" t="s">
        <v>920</v>
      </c>
      <c r="AE1" s="48" t="s">
        <v>921</v>
      </c>
      <c r="AF1" s="48" t="s">
        <v>922</v>
      </c>
      <c r="AG1" s="48" t="s">
        <v>923</v>
      </c>
      <c r="AH1" s="47" t="s">
        <v>924</v>
      </c>
      <c r="AI1" s="48" t="s">
        <v>925</v>
      </c>
      <c r="AJ1" s="49" t="s">
        <v>926</v>
      </c>
      <c r="AK1" s="50" t="s">
        <v>927</v>
      </c>
      <c r="AL1" s="44" t="s">
        <v>928</v>
      </c>
      <c r="AM1" s="47" t="s">
        <v>884</v>
      </c>
      <c r="AN1" s="48" t="s">
        <v>885</v>
      </c>
      <c r="AO1" s="47" t="s">
        <v>886</v>
      </c>
      <c r="AP1" s="48" t="s">
        <v>887</v>
      </c>
      <c r="AQ1" s="48" t="s">
        <v>888</v>
      </c>
      <c r="AR1" s="48" t="s">
        <v>1226</v>
      </c>
      <c r="AS1" s="48" t="s">
        <v>1227</v>
      </c>
      <c r="AT1" s="48" t="s">
        <v>889</v>
      </c>
      <c r="AU1" s="47" t="s">
        <v>890</v>
      </c>
      <c r="AV1" s="48" t="s">
        <v>891</v>
      </c>
      <c r="AW1" s="48" t="s">
        <v>892</v>
      </c>
      <c r="AX1" s="48" t="s">
        <v>893</v>
      </c>
      <c r="AY1" s="47" t="s">
        <v>894</v>
      </c>
      <c r="AZ1" s="48" t="s">
        <v>895</v>
      </c>
      <c r="BA1" s="49" t="s">
        <v>896</v>
      </c>
      <c r="BB1" s="50" t="s">
        <v>897</v>
      </c>
      <c r="BC1" s="44" t="s">
        <v>898</v>
      </c>
      <c r="BD1" s="51" t="s">
        <v>899</v>
      </c>
      <c r="BE1" s="52" t="s">
        <v>900</v>
      </c>
      <c r="BF1" s="51" t="s">
        <v>901</v>
      </c>
      <c r="BG1" s="52" t="s">
        <v>902</v>
      </c>
      <c r="BH1" s="52" t="s">
        <v>903</v>
      </c>
      <c r="BI1" s="52" t="s">
        <v>1228</v>
      </c>
      <c r="BJ1" s="52" t="s">
        <v>1229</v>
      </c>
      <c r="BK1" s="52" t="s">
        <v>904</v>
      </c>
      <c r="BL1" s="51" t="s">
        <v>905</v>
      </c>
      <c r="BM1" s="52" t="s">
        <v>906</v>
      </c>
      <c r="BN1" s="52" t="s">
        <v>907</v>
      </c>
      <c r="BO1" s="52" t="s">
        <v>908</v>
      </c>
      <c r="BP1" s="51" t="s">
        <v>909</v>
      </c>
      <c r="BQ1" s="52" t="s">
        <v>910</v>
      </c>
      <c r="BR1" s="49" t="s">
        <v>911</v>
      </c>
      <c r="BS1" s="50" t="s">
        <v>912</v>
      </c>
      <c r="BT1" s="44" t="s">
        <v>913</v>
      </c>
    </row>
    <row r="2" spans="1:75" s="2" customFormat="1" x14ac:dyDescent="0.2">
      <c r="A2" s="37" t="s">
        <v>216</v>
      </c>
      <c r="B2" s="6" t="str">
        <f>IF(VLOOKUP($A2,Ligands!$A:$G,3,FALSE)="","",VLOOKUP($A2,Ligands!$A:$G,3,FALSE))</f>
        <v/>
      </c>
      <c r="C2" s="5" t="str">
        <f>IF(VLOOKUP($A2,Ligands!$A:$G,4,FALSE)="","",VLOOKUP($A2,Ligands!$A:$G,4,FALSE))</f>
        <v>[Pyr1]-Apelin 13</v>
      </c>
      <c r="D2" s="37" t="str">
        <f>IF(VLOOKUP($A2,Ligands!$A:$G,5,FALSE)="","",VLOOKUP($A2,Ligands!$A:$G,5,FALSE))</f>
        <v/>
      </c>
      <c r="E2" s="37" t="str">
        <f>IF(VLOOKUP($A2,Ligands!$A:$G,6,FALSE)="","",VLOOKUP($A2,Ligands!$A:$G,6,FALSE))</f>
        <v/>
      </c>
      <c r="F2" s="37" t="str">
        <f>IF(VLOOKUP($A2,Ligands!$A:$G,7,FALSE)="","",VLOOKUP($A2,Ligands!$A:$G,7,FALSE))</f>
        <v>Physiological</v>
      </c>
      <c r="G2" s="92">
        <f>MAX(V2:W2)</f>
        <v>0</v>
      </c>
      <c r="H2" s="93">
        <f>MAX(X2:AC2)</f>
        <v>9.2786165742450475</v>
      </c>
      <c r="I2" s="93">
        <f>MAX(AD2:AG2)</f>
        <v>5.6324031676288433</v>
      </c>
      <c r="J2" s="93">
        <f>MAX(AH2:AI2)</f>
        <v>0</v>
      </c>
      <c r="K2" s="93">
        <f>MAX(AJ2:AL2)</f>
        <v>7.7635297337044591</v>
      </c>
      <c r="L2" s="92">
        <f>MAX(AM2:AN2)</f>
        <v>0</v>
      </c>
      <c r="M2" s="93">
        <f>MAX(AO2:AT2)</f>
        <v>9.6129999999999995</v>
      </c>
      <c r="N2" s="93">
        <f>MAX(AU2:AX2)</f>
        <v>7.2830000000000004</v>
      </c>
      <c r="O2" s="93">
        <f>MAX(AY2:AZ2)</f>
        <v>0</v>
      </c>
      <c r="P2" s="93">
        <f>MAX(BA2:BC2)</f>
        <v>8.9640000000000004</v>
      </c>
      <c r="Q2" s="94">
        <f>MAX(BD2:BE2)</f>
        <v>0</v>
      </c>
      <c r="R2" s="91">
        <f>MAX(BF2:BK2)</f>
        <v>57.520167974361812</v>
      </c>
      <c r="S2" s="91">
        <f>MAX(BL2:BO2)</f>
        <v>2.2356466726918134</v>
      </c>
      <c r="T2" s="91">
        <f>MAX(BP2:BQ2)</f>
        <v>0</v>
      </c>
      <c r="U2" s="91">
        <f>MAX(BR2:BT2)</f>
        <v>14.650704846128145</v>
      </c>
      <c r="V2" s="81" t="str" cm="1">
        <f t="array" ref="V2">_xlfn.IFS(AM2="na","na",AM2="0","0",AM2&gt;0,(LOG(0.01*BD2/10^-AM2)))</f>
        <v>0</v>
      </c>
      <c r="W2" s="82" t="str" cm="1">
        <f t="array" ref="W2">_xlfn.IFS(AN2="na","na",AN2="0","0",AN2&gt;0,(LOG(0.01*BE2/10^-AN2)))</f>
        <v>0</v>
      </c>
      <c r="X2" s="82" cm="1">
        <f t="array" ref="X2">_xlfn.IFS(AO2="na","na",AO2="0","0",AO2&gt;0,(LOG(0.01*BF2/10^-AO2)))</f>
        <v>9.273820145633378</v>
      </c>
      <c r="Y2" s="82" cm="1">
        <f t="array" ref="Y2">_xlfn.IFS(AP2="na","na",AP2="0","0",AP2&gt;0,(LOG(0.01*BG2/10^-AP2)))</f>
        <v>9.2786165742450475</v>
      </c>
      <c r="Z2" s="82" t="str" cm="1">
        <f t="array" ref="Z2">_xlfn.IFS(AQ2="na","na",AQ2="0","0",AQ2&gt;0,(LOG(0.01*BH2/10^-AQ2)))</f>
        <v>0</v>
      </c>
      <c r="AA2" s="82" cm="1">
        <f t="array" ref="AA2">_xlfn.IFS(AR2="na","na",AR2="0","0",AR2&gt;0,(LOG(0.01*BI2/10^-AR2)))</f>
        <v>9.044854715353587</v>
      </c>
      <c r="AB2" s="82" cm="1">
        <f t="array" ref="AB2">_xlfn.IFS(AS2="na","na",AS2="0","0",AS2&gt;0,(LOG(0.01*BJ2/10^-AS2)))</f>
        <v>9.1710773436287543</v>
      </c>
      <c r="AC2" s="82" cm="1">
        <f t="array" ref="AC2">_xlfn.IFS(AT2="na","na",AT2="0","0",AT2&gt;0,(LOG(0.01*BK2/10^-AT2)))</f>
        <v>8.2972430642797246</v>
      </c>
      <c r="AD2" s="82" t="str" cm="1">
        <f t="array" ref="AD2">_xlfn.IFS(AU2="na","na",AU2="0","0",AU2&gt;0,(LOG(0.01*BL2/10^-AU2)))</f>
        <v>0</v>
      </c>
      <c r="AE2" s="82" t="str" cm="1">
        <f t="array" ref="AE2">_xlfn.IFS(AV2="na","na",AV2="0","0",AV2&gt;0,(LOG(0.01*BM2/10^-AV2)))</f>
        <v>0</v>
      </c>
      <c r="AF2" s="82" t="str" cm="1">
        <f t="array" ref="AF2">_xlfn.IFS(AW2="na","na",AW2="0","0",AW2&gt;0,(LOG(0.01*BN2/10^-AW2)))</f>
        <v>0</v>
      </c>
      <c r="AG2" s="82" cm="1">
        <f t="array" ref="AG2">_xlfn.IFS(AX2="na","na",AX2="0","0",AX2&gt;0,(LOG(0.01*BO2/10^-AX2)))</f>
        <v>5.6324031676288433</v>
      </c>
      <c r="AH2" s="82" t="str" cm="1">
        <f t="array" ref="AH2">_xlfn.IFS(AY2="na","na",AY2="0","0",AY2&gt;0,(LOG(0.01*BP2/10^-AY2)))</f>
        <v>0</v>
      </c>
      <c r="AI2" s="82" t="str" cm="1">
        <f t="array" ref="AI2">_xlfn.IFS(AZ2="na","na",AZ2="0","0",AZ2&gt;0,(LOG(0.01*BQ2/10^-AZ2)))</f>
        <v>0</v>
      </c>
      <c r="AJ2" s="82" cm="1">
        <f t="array" ref="AJ2">_xlfn.IFS(BA2="na","na",BA2="0","0",BA2&gt;0,(LOG(0.01*BR2/10^-BA2)))</f>
        <v>6.9548585191215562</v>
      </c>
      <c r="AK2" s="82" cm="1">
        <f t="array" ref="AK2">_xlfn.IFS(BB2="na","na",BB2="0","0",BB2&gt;0,(LOG(0.01*BS2/10^-BB2)))</f>
        <v>7.6484500293108661</v>
      </c>
      <c r="AL2" s="82" cm="1">
        <f t="array" ref="AL2">_xlfn.IFS(BC2="na","na",BC2="0","0",BC2&gt;0,(LOG(0.01*BT2/10^-BC2)))</f>
        <v>7.7635297337044591</v>
      </c>
      <c r="AM2" s="81" t="str">
        <f>VLOOKUP($A2,'pEC50'!$B:$AA,MATCH(AM$1,'pEC50'!$B$1:$AA$1,0),FALSE)</f>
        <v>0</v>
      </c>
      <c r="AN2" s="82" t="str">
        <f>VLOOKUP($A2,'pEC50'!$B:$AA,MATCH(AN$1,'pEC50'!$B$1:$AA$1,0),FALSE)</f>
        <v>0</v>
      </c>
      <c r="AO2" s="82">
        <f>VLOOKUP($A2,'pEC50'!$B:$AA,MATCH(AO$1,'pEC50'!$B$1:$AA$1,0),FALSE)</f>
        <v>9.5139999999999993</v>
      </c>
      <c r="AP2" s="82">
        <f>VLOOKUP($A2,'pEC50'!$B:$AA,MATCH(AP$1,'pEC50'!$B$1:$AA$1,0),FALSE)</f>
        <v>9.6129999999999995</v>
      </c>
      <c r="AQ2" s="82" t="str">
        <f>VLOOKUP($A2,'pEC50'!$B:$AA,MATCH(AQ$1,'pEC50'!$B$1:$AA$1,0),FALSE)</f>
        <v>0</v>
      </c>
      <c r="AR2" s="82">
        <f>VLOOKUP($A2,'pEC50'!$B:$AA,MATCH(AR$1,'pEC50'!$B$1:$AA$1,0),FALSE)</f>
        <v>9.4469999999999992</v>
      </c>
      <c r="AS2" s="82">
        <f>VLOOKUP($A2,'pEC50'!$B:$AA,MATCH(AS$1,'pEC50'!$B$1:$AA$1,0),FALSE)</f>
        <v>9.4380000000000006</v>
      </c>
      <c r="AT2" s="82">
        <f>VLOOKUP($A2,'pEC50'!$B:$AA,MATCH(AT$1,'pEC50'!$B$1:$AA$1,0),FALSE)</f>
        <v>8.7929999999999993</v>
      </c>
      <c r="AU2" s="82" t="str">
        <f>VLOOKUP($A2,'pEC50'!$B:$AA,MATCH(AU$1,'pEC50'!$B$1:$AA$1,0),FALSE)</f>
        <v>0</v>
      </c>
      <c r="AV2" s="82" t="str">
        <f>VLOOKUP($A2,'pEC50'!$B:$AA,MATCH(AV$1,'pEC50'!$B$1:$AA$1,0),FALSE)</f>
        <v>0</v>
      </c>
      <c r="AW2" s="82" t="str">
        <f>VLOOKUP($A2,'pEC50'!$B:$AA,MATCH(AW$1,'pEC50'!$B$1:$AA$1,0),FALSE)</f>
        <v>0</v>
      </c>
      <c r="AX2" s="82">
        <f>VLOOKUP($A2,'pEC50'!$B:$AA,MATCH(AX$1,'pEC50'!$B$1:$AA$1,0),FALSE)</f>
        <v>7.2830000000000004</v>
      </c>
      <c r="AY2" s="82" t="str">
        <f>VLOOKUP($A2,'pEC50'!$B:$AA,MATCH(AY$1,'pEC50'!$B$1:$AA$1,0),FALSE)</f>
        <v>0</v>
      </c>
      <c r="AZ2" s="82" t="str">
        <f>VLOOKUP($A2,'pEC50'!$B:$AA,MATCH(AZ$1,'pEC50'!$B$1:$AA$1,0),FALSE)</f>
        <v>0</v>
      </c>
      <c r="BA2" s="82">
        <f>VLOOKUP($A2,'pEC50'!$B:$AA,MATCH(BA$1,'pEC50'!$B$1:$AA$1,0),FALSE)</f>
        <v>7.7889999999999997</v>
      </c>
      <c r="BB2" s="82">
        <f>VLOOKUP($A2,'pEC50'!$B:$AA,MATCH(BB$1,'pEC50'!$B$1:$AA$1,0),FALSE)</f>
        <v>8.8160000000000007</v>
      </c>
      <c r="BC2" s="82">
        <f>VLOOKUP($A2,'pEC50'!$B:$AA,MATCH(BC$1,'pEC50'!$B$1:$AA$1,0),FALSE)</f>
        <v>8.9640000000000004</v>
      </c>
      <c r="BD2" s="95">
        <f>VLOOKUP($A2,Emax!$B:$Z,MATCH(BD$1,Emax!$B$1:$Z$1,0),FALSE)</f>
        <v>0</v>
      </c>
      <c r="BE2" s="96" t="str">
        <f>VLOOKUP($A2,Emax!$B:$Z,MATCH(BE$1,Emax!$B$1:$Z$1,0),FALSE)</f>
        <v>na</v>
      </c>
      <c r="BF2" s="96">
        <f>VLOOKUP($A2,Emax!$B:$Z,MATCH(BF$1,Emax!$B$1:$Z$1,0),FALSE)</f>
        <v>57.520167974361812</v>
      </c>
      <c r="BG2" s="96">
        <f>VLOOKUP($A2,Emax!$B:$Z,MATCH(BG$1,Emax!$B$1:$Z$1,0),FALSE)</f>
        <v>46.303793672214724</v>
      </c>
      <c r="BH2" s="96" t="str">
        <f>VLOOKUP($A2,Emax!$B:$Z,MATCH(BH$1,Emax!$B$1:$Z$1,0),FALSE)</f>
        <v>na</v>
      </c>
      <c r="BI2" s="96">
        <f>VLOOKUP($A2,Emax!$B:$Z,MATCH(BI$1,Emax!$B$1:$Z$1,0),FALSE)</f>
        <v>39.614548943254604</v>
      </c>
      <c r="BJ2" s="96">
        <f>VLOOKUP($A2,Emax!$B:$Z,MATCH(BJ$1,Emax!$B$1:$Z$1,0),FALSE)</f>
        <v>54.085063461376819</v>
      </c>
      <c r="BK2" s="96">
        <f>VLOOKUP($A2,Emax!$B:$Z,MATCH(BK$1,Emax!$B$1:$Z$1,0),FALSE)</f>
        <v>31.933245827864241</v>
      </c>
      <c r="BL2" s="96">
        <f>VLOOKUP($A2,Emax!$B:$Z,MATCH(BL$1,Emax!$B$1:$Z$1,0),FALSE)</f>
        <v>0</v>
      </c>
      <c r="BM2" s="96">
        <f>VLOOKUP($A2,Emax!$B:$Z,MATCH(BM$1,Emax!$B$1:$Z$1,0),FALSE)</f>
        <v>0</v>
      </c>
      <c r="BN2" s="96">
        <f>VLOOKUP($A2,Emax!$B:$Z,MATCH(BN$1,Emax!$B$1:$Z$1,0),FALSE)</f>
        <v>0</v>
      </c>
      <c r="BO2" s="96">
        <f>VLOOKUP($A2,Emax!$B:$Z,MATCH(BO$1,Emax!$B$1:$Z$1,0),FALSE)</f>
        <v>2.2356466726918134</v>
      </c>
      <c r="BP2" s="96">
        <f>VLOOKUP($A2,Emax!$B:$Z,MATCH(BP$1,Emax!$B$1:$Z$1,0),FALSE)</f>
        <v>0</v>
      </c>
      <c r="BQ2" s="96">
        <f>VLOOKUP($A2,Emax!$B:$Z,MATCH(BQ$1,Emax!$B$1:$Z$1,0),FALSE)</f>
        <v>0</v>
      </c>
      <c r="BR2" s="96">
        <f>VLOOKUP($A2,Emax!$B:$Z,MATCH(BR$1,Emax!$B$1:$Z$1,0),FALSE)</f>
        <v>14.650704846128145</v>
      </c>
      <c r="BS2" s="96">
        <f>VLOOKUP($A2,Emax!$B:$Z,MATCH(BS$1,Emax!$B$1:$Z$1,0),FALSE)</f>
        <v>6.7990780911062902</v>
      </c>
      <c r="BT2" s="96">
        <f>VLOOKUP($A2,Emax!$B:$Z,MATCH(BT$1,Emax!$B$1:$Z$1,0),FALSE)</f>
        <v>6.3027449586923687</v>
      </c>
      <c r="BU2" s="97"/>
      <c r="BV2" s="97"/>
      <c r="BW2" s="97"/>
    </row>
    <row r="3" spans="1:75" s="2" customFormat="1" x14ac:dyDescent="0.2">
      <c r="A3" t="s">
        <v>653</v>
      </c>
      <c r="B3" s="6" t="str">
        <f>IF(VLOOKUP($A3,Ligands!$A:$G,3,FALSE)="","",VLOOKUP($A3,Ligands!$A:$G,3,FALSE))</f>
        <v/>
      </c>
      <c r="C3" s="5" t="str">
        <f>IF(VLOOKUP($A3,Ligands!$A:$G,4,FALSE)="","",VLOOKUP($A3,Ligands!$A:$G,4,FALSE))</f>
        <v>PAR2 peptide</v>
      </c>
      <c r="D3" s="37" t="str">
        <f>IF(VLOOKUP($A3,Ligands!$A:$G,5,FALSE)="","",VLOOKUP($A3,Ligands!$A:$G,5,FALSE))</f>
        <v/>
      </c>
      <c r="E3" s="37" t="str">
        <f>IF(VLOOKUP($A3,Ligands!$A:$G,6,FALSE)="","",VLOOKUP($A3,Ligands!$A:$G,6,FALSE))</f>
        <v/>
      </c>
      <c r="F3" s="37" t="str">
        <f>IF(VLOOKUP($A3,Ligands!$A:$G,7,FALSE)="","",VLOOKUP($A3,Ligands!$A:$G,7,FALSE))</f>
        <v>Physiological</v>
      </c>
      <c r="G3" s="92">
        <f t="shared" ref="G3:G66" si="0">MAX(V3:W3)</f>
        <v>0</v>
      </c>
      <c r="H3" s="93">
        <f t="shared" ref="H3:H66" si="1">MAX(X3:AC3)</f>
        <v>6.1223286760426214</v>
      </c>
      <c r="I3" s="93">
        <f t="shared" ref="I3:I66" si="2">MAX(AD3:AG3)</f>
        <v>5.7019529453565374</v>
      </c>
      <c r="J3" s="93">
        <f t="shared" ref="J3:J66" si="3">MAX(AH3:AI3)</f>
        <v>5.2873204693965477</v>
      </c>
      <c r="K3" s="93">
        <f t="shared" ref="K3:K66" si="4">MAX(AJ3:AL3)</f>
        <v>4.3531411171080547</v>
      </c>
      <c r="L3" s="92">
        <f t="shared" ref="L3:L66" si="5">MAX(AM3:AN3)</f>
        <v>0</v>
      </c>
      <c r="M3" s="93">
        <f t="shared" ref="M3:M66" si="6">MAX(AO3:AT3)</f>
        <v>6.3209999999999997</v>
      </c>
      <c r="N3" s="93">
        <f t="shared" ref="N3:N66" si="7">MAX(AU3:AX3)</f>
        <v>5.9569999999999999</v>
      </c>
      <c r="O3" s="93">
        <f t="shared" ref="O3:O66" si="8">MAX(AY3:AZ3)</f>
        <v>5.8019999999999996</v>
      </c>
      <c r="P3" s="93">
        <f t="shared" ref="P3:P66" si="9">MAX(BA3:BC3)</f>
        <v>4.7489999999999997</v>
      </c>
      <c r="Q3" s="94">
        <f t="shared" ref="Q3:Q66" si="10">MAX(BD3:BE3)</f>
        <v>0</v>
      </c>
      <c r="R3" s="91">
        <f t="shared" ref="R3:R66" si="11">MAX(BF3:BK3)</f>
        <v>66.581942756105647</v>
      </c>
      <c r="S3" s="91">
        <f t="shared" ref="S3:S66" si="12">MAX(BL3:BO3)</f>
        <v>55.584402979642348</v>
      </c>
      <c r="T3" s="91">
        <f t="shared" ref="T3:T66" si="13">MAX(BP3:BQ3)</f>
        <v>30.571761960326715</v>
      </c>
      <c r="U3" s="91">
        <f t="shared" ref="U3:U66" si="14">MAX(BR3:BT3)</f>
        <v>52.740120424542731</v>
      </c>
      <c r="V3" s="81" t="str" cm="1">
        <f t="array" ref="V3">_xlfn.IFS(AM3="na","na",AM3="0","0",AM3&gt;0,(LOG(0.01*BD3/10^-AM3)))</f>
        <v>0</v>
      </c>
      <c r="W3" s="82" t="str" cm="1">
        <f t="array" ref="W3">_xlfn.IFS(AN3="na","na",AN3="0","0",AN3&gt;0,(LOG(0.01*BE3/10^-AN3)))</f>
        <v>0</v>
      </c>
      <c r="X3" s="82" cm="1">
        <f t="array" ref="X3">_xlfn.IFS(AO3="na","na",AO3="0","0",AO3&gt;0,(LOG(0.01*BF3/10^-AO3)))</f>
        <v>5.1393564630337298</v>
      </c>
      <c r="Y3" s="82" cm="1">
        <f t="array" ref="Y3">_xlfn.IFS(AP3="na","na",AP3="0","0",AP3&gt;0,(LOG(0.01*BG3/10^-AP3)))</f>
        <v>5.3111944509506079</v>
      </c>
      <c r="Z3" s="82" t="str" cm="1">
        <f t="array" ref="Z3">_xlfn.IFS(AQ3="na","na",AQ3="0","0",AQ3&gt;0,(LOG(0.01*BH3/10^-AQ3)))</f>
        <v>0</v>
      </c>
      <c r="AA3" s="82" cm="1">
        <f t="array" ref="AA3">_xlfn.IFS(AR3="na","na",AR3="0","0",AR3&gt;0,(LOG(0.01*BI3/10^-AR3)))</f>
        <v>5.6014396716470438</v>
      </c>
      <c r="AB3" s="82" cm="1">
        <f t="array" ref="AB3">_xlfn.IFS(AS3="na","na",AS3="0","0",AS3&gt;0,(LOG(0.01*BJ3/10^-AS3)))</f>
        <v>6.1223286760426214</v>
      </c>
      <c r="AC3" s="82" cm="1">
        <f t="array" ref="AC3">_xlfn.IFS(AT3="na","na",AT3="0","0",AT3&gt;0,(LOG(0.01*BK3/10^-AT3)))</f>
        <v>5.9324782100787203</v>
      </c>
      <c r="AD3" s="82" cm="1">
        <f t="array" ref="AD3">_xlfn.IFS(AU3="na","na",AU3="0","0",AU3&gt;0,(LOG(0.01*BL3/10^-AU3)))</f>
        <v>4.7610614383971841</v>
      </c>
      <c r="AE3" s="82" cm="1">
        <f t="array" ref="AE3">_xlfn.IFS(AV3="na","na",AV3="0","0",AV3&gt;0,(LOG(0.01*BM3/10^-AV3)))</f>
        <v>5.7019529453565374</v>
      </c>
      <c r="AF3" s="82" cm="1">
        <f t="array" ref="AF3">_xlfn.IFS(AW3="na","na",AW3="0","0",AW3&gt;0,(LOG(0.01*BN3/10^-AW3)))</f>
        <v>5.1049041561127559</v>
      </c>
      <c r="AG3" s="82" cm="1">
        <f t="array" ref="AG3">_xlfn.IFS(AX3="na","na",AX3="0","0",AX3&gt;0,(LOG(0.01*BO3/10^-AX3)))</f>
        <v>5.4683372899643059</v>
      </c>
      <c r="AH3" s="82" cm="1">
        <f t="array" ref="AH3">_xlfn.IFS(AY3="na","na",AY3="0","0",AY3&gt;0,(LOG(0.01*BP3/10^-AY3)))</f>
        <v>4.9239491610183164</v>
      </c>
      <c r="AI3" s="82" cm="1">
        <f t="array" ref="AI3">_xlfn.IFS(AZ3="na","na",AZ3="0","0",AZ3&gt;0,(LOG(0.01*BQ3/10^-AZ3)))</f>
        <v>5.2873204693965477</v>
      </c>
      <c r="AJ3" s="82" cm="1">
        <f t="array" ref="AJ3">_xlfn.IFS(BA3="na","na",BA3="0","0",BA3&gt;0,(LOG(0.01*BR3/10^-BA3)))</f>
        <v>4.3531411171080547</v>
      </c>
      <c r="AK3" s="82" cm="1">
        <f t="array" ref="AK3">_xlfn.IFS(BB3="na","na",BB3="0","0",BB3&gt;0,(LOG(0.01*BS3/10^-BB3)))</f>
        <v>4.0975555071772236</v>
      </c>
      <c r="AL3" s="82" cm="1">
        <f t="array" ref="AL3">_xlfn.IFS(BC3="na","na",BC3="0","0",BC3&gt;0,(LOG(0.01*BT3/10^-BC3)))</f>
        <v>4.0539856609499472</v>
      </c>
      <c r="AM3" s="81" t="str">
        <f>VLOOKUP($A3,'pEC50'!$B:$AA,MATCH(AM$1,'pEC50'!$B$1:$AA$1,0),FALSE)</f>
        <v>0</v>
      </c>
      <c r="AN3" s="82" t="str">
        <f>VLOOKUP($A3,'pEC50'!$B:$AA,MATCH(AN$1,'pEC50'!$B$1:$AA$1,0),FALSE)</f>
        <v>0</v>
      </c>
      <c r="AO3" s="82">
        <f>VLOOKUP($A3,'pEC50'!$B:$AA,MATCH(AO$1,'pEC50'!$B$1:$AA$1,0),FALSE)</f>
        <v>5.3159999999999998</v>
      </c>
      <c r="AP3" s="82">
        <f>VLOOKUP($A3,'pEC50'!$B:$AA,MATCH(AP$1,'pEC50'!$B$1:$AA$1,0),FALSE)</f>
        <v>5.6459999999999999</v>
      </c>
      <c r="AQ3" s="82" t="str">
        <f>VLOOKUP($A3,'pEC50'!$B:$AA,MATCH(AQ$1,'pEC50'!$B$1:$AA$1,0),FALSE)</f>
        <v>0</v>
      </c>
      <c r="AR3" s="82">
        <f>VLOOKUP($A3,'pEC50'!$B:$AA,MATCH(AR$1,'pEC50'!$B$1:$AA$1,0),FALSE)</f>
        <v>5.851</v>
      </c>
      <c r="AS3" s="82">
        <f>VLOOKUP($A3,'pEC50'!$B:$AA,MATCH(AS$1,'pEC50'!$B$1:$AA$1,0),FALSE)</f>
        <v>6.3209999999999997</v>
      </c>
      <c r="AT3" s="82">
        <f>VLOOKUP($A3,'pEC50'!$B:$AA,MATCH(AT$1,'pEC50'!$B$1:$AA$1,0),FALSE)</f>
        <v>6.226</v>
      </c>
      <c r="AU3" s="82">
        <f>VLOOKUP($A3,'pEC50'!$B:$AA,MATCH(AU$1,'pEC50'!$B$1:$AA$1,0),FALSE)</f>
        <v>5.1790000000000003</v>
      </c>
      <c r="AV3" s="82">
        <f>VLOOKUP($A3,'pEC50'!$B:$AA,MATCH(AV$1,'pEC50'!$B$1:$AA$1,0),FALSE)</f>
        <v>5.9569999999999999</v>
      </c>
      <c r="AW3" s="82">
        <f>VLOOKUP($A3,'pEC50'!$B:$AA,MATCH(AW$1,'pEC50'!$B$1:$AA$1,0),FALSE)</f>
        <v>5.4640000000000004</v>
      </c>
      <c r="AX3" s="82">
        <f>VLOOKUP($A3,'pEC50'!$B:$AA,MATCH(AX$1,'pEC50'!$B$1:$AA$1,0),FALSE)</f>
        <v>5.8070000000000004</v>
      </c>
      <c r="AY3" s="82">
        <f>VLOOKUP($A3,'pEC50'!$B:$AA,MATCH(AY$1,'pEC50'!$B$1:$AA$1,0),FALSE)</f>
        <v>5.75</v>
      </c>
      <c r="AZ3" s="82">
        <f>VLOOKUP($A3,'pEC50'!$B:$AA,MATCH(AZ$1,'pEC50'!$B$1:$AA$1,0),FALSE)</f>
        <v>5.8019999999999996</v>
      </c>
      <c r="BA3" s="82">
        <f>VLOOKUP($A3,'pEC50'!$B:$AA,MATCH(BA$1,'pEC50'!$B$1:$AA$1,0),FALSE)</f>
        <v>4.6310000000000002</v>
      </c>
      <c r="BB3" s="82">
        <f>VLOOKUP($A3,'pEC50'!$B:$AA,MATCH(BB$1,'pEC50'!$B$1:$AA$1,0),FALSE)</f>
        <v>4.6470000000000002</v>
      </c>
      <c r="BC3" s="82">
        <f>VLOOKUP($A3,'pEC50'!$B:$AA,MATCH(BC$1,'pEC50'!$B$1:$AA$1,0),FALSE)</f>
        <v>4.7489999999999997</v>
      </c>
      <c r="BD3" s="95">
        <f>VLOOKUP($A3,Emax!$B:$Z,MATCH(BD$1,Emax!$B$1:$Z$1,0),FALSE)</f>
        <v>0</v>
      </c>
      <c r="BE3" s="96" t="str">
        <f>VLOOKUP($A3,Emax!$B:$Z,MATCH(BE$1,Emax!$B$1:$Z$1,0),FALSE)</f>
        <v>na</v>
      </c>
      <c r="BF3" s="96">
        <f>VLOOKUP($A3,Emax!$B:$Z,MATCH(BF$1,Emax!$B$1:$Z$1,0),FALSE)</f>
        <v>66.581942756105647</v>
      </c>
      <c r="BG3" s="96">
        <f>VLOOKUP($A3,Emax!$B:$Z,MATCH(BG$1,Emax!$B$1:$Z$1,0),FALSE)</f>
        <v>46.258809416704153</v>
      </c>
      <c r="BH3" s="96" t="str">
        <f>VLOOKUP($A3,Emax!$B:$Z,MATCH(BH$1,Emax!$B$1:$Z$1,0),FALSE)</f>
        <v>na</v>
      </c>
      <c r="BI3" s="96">
        <f>VLOOKUP($A3,Emax!$B:$Z,MATCH(BI$1,Emax!$B$1:$Z$1,0),FALSE)</f>
        <v>56.291091735094106</v>
      </c>
      <c r="BJ3" s="96">
        <f>VLOOKUP($A3,Emax!$B:$Z,MATCH(BJ$1,Emax!$B$1:$Z$1,0),FALSE)</f>
        <v>63.289064470034461</v>
      </c>
      <c r="BK3" s="96">
        <f>VLOOKUP($A3,Emax!$B:$Z,MATCH(BK$1,Emax!$B$1:$Z$1,0),FALSE)</f>
        <v>50.87192949559347</v>
      </c>
      <c r="BL3" s="96">
        <f>VLOOKUP($A3,Emax!$B:$Z,MATCH(BL$1,Emax!$B$1:$Z$1,0),FALSE)</f>
        <v>38.199830722481998</v>
      </c>
      <c r="BM3" s="96">
        <f>VLOOKUP($A3,Emax!$B:$Z,MATCH(BM$1,Emax!$B$1:$Z$1,0),FALSE)</f>
        <v>55.584402979642348</v>
      </c>
      <c r="BN3" s="96">
        <f>VLOOKUP($A3,Emax!$B:$Z,MATCH(BN$1,Emax!$B$1:$Z$1,0),FALSE)</f>
        <v>43.742555962465353</v>
      </c>
      <c r="BO3" s="96">
        <f>VLOOKUP($A3,Emax!$B:$Z,MATCH(BO$1,Emax!$B$1:$Z$1,0),FALSE)</f>
        <v>45.849783570375301</v>
      </c>
      <c r="BP3" s="96">
        <f>VLOOKUP($A3,Emax!$B:$Z,MATCH(BP$1,Emax!$B$1:$Z$1,0),FALSE)</f>
        <v>14.926196716788521</v>
      </c>
      <c r="BQ3" s="96">
        <f>VLOOKUP($A3,Emax!$B:$Z,MATCH(BQ$1,Emax!$B$1:$Z$1,0),FALSE)</f>
        <v>30.571761960326715</v>
      </c>
      <c r="BR3" s="96">
        <f>VLOOKUP($A3,Emax!$B:$Z,MATCH(BR$1,Emax!$B$1:$Z$1,0),FALSE)</f>
        <v>52.740120424542731</v>
      </c>
      <c r="BS3" s="96">
        <f>VLOOKUP($A3,Emax!$B:$Z,MATCH(BS$1,Emax!$B$1:$Z$1,0),FALSE)</f>
        <v>28.219902386117134</v>
      </c>
      <c r="BT3" s="96">
        <f>VLOOKUP($A3,Emax!$B:$Z,MATCH(BT$1,Emax!$B$1:$Z$1,0),FALSE)</f>
        <v>20.182997246157946</v>
      </c>
      <c r="BU3" s="97"/>
      <c r="BV3" s="97"/>
      <c r="BW3" s="97"/>
    </row>
    <row r="4" spans="1:75" s="2" customFormat="1" x14ac:dyDescent="0.2">
      <c r="A4" t="s">
        <v>649</v>
      </c>
      <c r="B4" s="6" t="str">
        <f>IF(VLOOKUP($A4,Ligands!$A:$G,3,FALSE)="","",VLOOKUP($A4,Ligands!$A:$G,3,FALSE))</f>
        <v/>
      </c>
      <c r="C4" s="5" t="str">
        <f>IF(VLOOKUP($A4,Ligands!$A:$G,4,FALSE)="","",VLOOKUP($A4,Ligands!$A:$G,4,FALSE))</f>
        <v>PAR1 peptide</v>
      </c>
      <c r="D4" s="37" t="str">
        <f>IF(VLOOKUP($A4,Ligands!$A:$G,5,FALSE)="","",VLOOKUP($A4,Ligands!$A:$G,5,FALSE))</f>
        <v/>
      </c>
      <c r="E4" s="37" t="str">
        <f>IF(VLOOKUP($A4,Ligands!$A:$G,6,FALSE)="","",VLOOKUP($A4,Ligands!$A:$G,6,FALSE))</f>
        <v/>
      </c>
      <c r="F4" s="37" t="str">
        <f>IF(VLOOKUP($A4,Ligands!$A:$G,7,FALSE)="","",VLOOKUP($A4,Ligands!$A:$G,7,FALSE))</f>
        <v>Physiological</v>
      </c>
      <c r="G4" s="92">
        <f t="shared" si="0"/>
        <v>0</v>
      </c>
      <c r="H4" s="93">
        <f t="shared" si="1"/>
        <v>5.9830805470222481</v>
      </c>
      <c r="I4" s="93">
        <f t="shared" si="2"/>
        <v>6.1842368687674014</v>
      </c>
      <c r="J4" s="93">
        <f t="shared" si="3"/>
        <v>6.6991309781454653</v>
      </c>
      <c r="K4" s="93">
        <f t="shared" si="4"/>
        <v>4.5899438707271143</v>
      </c>
      <c r="L4" s="92">
        <f t="shared" si="5"/>
        <v>0</v>
      </c>
      <c r="M4" s="93">
        <f t="shared" si="6"/>
        <v>6.4119999999999999</v>
      </c>
      <c r="N4" s="93">
        <f t="shared" si="7"/>
        <v>6.7210000000000001</v>
      </c>
      <c r="O4" s="93">
        <f t="shared" si="8"/>
        <v>7.016</v>
      </c>
      <c r="P4" s="93">
        <f t="shared" si="9"/>
        <v>5.1769999999999996</v>
      </c>
      <c r="Q4" s="94">
        <f t="shared" si="10"/>
        <v>0</v>
      </c>
      <c r="R4" s="91">
        <f t="shared" si="11"/>
        <v>61.399049618742403</v>
      </c>
      <c r="S4" s="91">
        <f t="shared" si="12"/>
        <v>43.246063135418439</v>
      </c>
      <c r="T4" s="91">
        <f t="shared" si="13"/>
        <v>48.209316937438288</v>
      </c>
      <c r="U4" s="91">
        <f t="shared" si="14"/>
        <v>29.508278298701207</v>
      </c>
      <c r="V4" s="81" t="str" cm="1">
        <f t="array" ref="V4">_xlfn.IFS(AM4="na","na",AM4="0","0",AM4&gt;0,(LOG(0.01*BD4/10^-AM4)))</f>
        <v>0</v>
      </c>
      <c r="W4" s="82" t="str" cm="1">
        <f t="array" ref="W4">_xlfn.IFS(AN4="na","na",AN4="0","0",AN4&gt;0,(LOG(0.01*BE4/10^-AN4)))</f>
        <v>0</v>
      </c>
      <c r="X4" s="82" cm="1">
        <f t="array" ref="X4">_xlfn.IFS(AO4="na","na",AO4="0","0",AO4&gt;0,(LOG(0.01*BF4/10^-AO4)))</f>
        <v>3.7871616488524023</v>
      </c>
      <c r="Y4" s="82" cm="1">
        <f t="array" ref="Y4">_xlfn.IFS(AP4="na","na",AP4="0","0",AP4&gt;0,(LOG(0.01*BG4/10^-AP4)))</f>
        <v>4.4173364069017991</v>
      </c>
      <c r="Z4" s="82" t="str" cm="1">
        <f t="array" ref="Z4">_xlfn.IFS(AQ4="na","na",AQ4="0","0",AQ4&gt;0,(LOG(0.01*BH4/10^-AQ4)))</f>
        <v>0</v>
      </c>
      <c r="AA4" s="82" cm="1">
        <f t="array" ref="AA4">_xlfn.IFS(AR4="na","na",AR4="0","0",AR4&gt;0,(LOG(0.01*BI4/10^-AR4)))</f>
        <v>5.0801850627630625</v>
      </c>
      <c r="AB4" s="82" cm="1">
        <f t="array" ref="AB4">_xlfn.IFS(AS4="na","na",AS4="0","0",AS4&gt;0,(LOG(0.01*BJ4/10^-AS4)))</f>
        <v>5.6323134427050592</v>
      </c>
      <c r="AC4" s="82" cm="1">
        <f t="array" ref="AC4">_xlfn.IFS(AT4="na","na",AT4="0","0",AT4&gt;0,(LOG(0.01*BK4/10^-AT4)))</f>
        <v>5.9830805470222481</v>
      </c>
      <c r="AD4" s="82" cm="1">
        <f t="array" ref="AD4">_xlfn.IFS(AU4="na","na",AU4="0","0",AU4&gt;0,(LOG(0.01*BL4/10^-AU4)))</f>
        <v>6.1842368687674014</v>
      </c>
      <c r="AE4" s="82" cm="1">
        <f t="array" ref="AE4">_xlfn.IFS(AV4="na","na",AV4="0","0",AV4&gt;0,(LOG(0.01*BM4/10^-AV4)))</f>
        <v>6.1829465780115953</v>
      </c>
      <c r="AF4" s="82" cm="1">
        <f t="array" ref="AF4">_xlfn.IFS(AW4="na","na",AW4="0","0",AW4&gt;0,(LOG(0.01*BN4/10^-AW4)))</f>
        <v>5.3698366391167411</v>
      </c>
      <c r="AG4" s="82" cm="1">
        <f t="array" ref="AG4">_xlfn.IFS(AX4="na","na",AX4="0","0",AX4&gt;0,(LOG(0.01*BO4/10^-AX4)))</f>
        <v>5.6999147977204432</v>
      </c>
      <c r="AH4" s="82" t="str" cm="1">
        <f t="array" ref="AH4">_xlfn.IFS(AY4="na","na",AY4="0","0",AY4&gt;0,(LOG(0.01*BP4/10^-AY4)))</f>
        <v>0</v>
      </c>
      <c r="AI4" s="82" cm="1">
        <f t="array" ref="AI4">_xlfn.IFS(AZ4="na","na",AZ4="0","0",AZ4&gt;0,(LOG(0.01*BQ4/10^-AZ4)))</f>
        <v>6.6991309781454653</v>
      </c>
      <c r="AJ4" s="82" cm="1">
        <f t="array" ref="AJ4">_xlfn.IFS(BA4="na","na",BA4="0","0",BA4&gt;0,(LOG(0.01*BR4/10^-BA4)))</f>
        <v>4.5899438707271143</v>
      </c>
      <c r="AK4" s="82" cm="1">
        <f t="array" ref="AK4">_xlfn.IFS(BB4="na","na",BB4="0","0",BB4&gt;0,(LOG(0.01*BS4/10^-BB4)))</f>
        <v>4.2321509957527628</v>
      </c>
      <c r="AL4" s="82" cm="1">
        <f t="array" ref="AL4">_xlfn.IFS(BC4="na","na",BC4="0","0",BC4&gt;0,(LOG(0.01*BT4/10^-BC4)))</f>
        <v>4.4629367459123204</v>
      </c>
      <c r="AM4" s="81" t="str">
        <f>VLOOKUP($A4,'pEC50'!$B:$AA,MATCH(AM$1,'pEC50'!$B$1:$AA$1,0),FALSE)</f>
        <v>0</v>
      </c>
      <c r="AN4" s="82" t="str">
        <f>VLOOKUP($A4,'pEC50'!$B:$AA,MATCH(AN$1,'pEC50'!$B$1:$AA$1,0),FALSE)</f>
        <v>0</v>
      </c>
      <c r="AO4" s="82">
        <f>VLOOKUP($A4,'pEC50'!$B:$AA,MATCH(AO$1,'pEC50'!$B$1:$AA$1,0),FALSE)</f>
        <v>3.9990000000000001</v>
      </c>
      <c r="AP4" s="82">
        <f>VLOOKUP($A4,'pEC50'!$B:$AA,MATCH(AP$1,'pEC50'!$B$1:$AA$1,0),FALSE)</f>
        <v>5.04</v>
      </c>
      <c r="AQ4" s="82" t="str">
        <f>VLOOKUP($A4,'pEC50'!$B:$AA,MATCH(AQ$1,'pEC50'!$B$1:$AA$1,0),FALSE)</f>
        <v>0</v>
      </c>
      <c r="AR4" s="82">
        <f>VLOOKUP($A4,'pEC50'!$B:$AA,MATCH(AR$1,'pEC50'!$B$1:$AA$1,0),FALSE)</f>
        <v>5.8860000000000001</v>
      </c>
      <c r="AS4" s="82">
        <f>VLOOKUP($A4,'pEC50'!$B:$AA,MATCH(AS$1,'pEC50'!$B$1:$AA$1,0),FALSE)</f>
        <v>6.0030000000000001</v>
      </c>
      <c r="AT4" s="82">
        <f>VLOOKUP($A4,'pEC50'!$B:$AA,MATCH(AT$1,'pEC50'!$B$1:$AA$1,0),FALSE)</f>
        <v>6.4119999999999999</v>
      </c>
      <c r="AU4" s="82">
        <f>VLOOKUP($A4,'pEC50'!$B:$AA,MATCH(AU$1,'pEC50'!$B$1:$AA$1,0),FALSE)</f>
        <v>6.7210000000000001</v>
      </c>
      <c r="AV4" s="82">
        <f>VLOOKUP($A4,'pEC50'!$B:$AA,MATCH(AV$1,'pEC50'!$B$1:$AA$1,0),FALSE)</f>
        <v>6.5469999999999997</v>
      </c>
      <c r="AW4" s="82">
        <f>VLOOKUP($A4,'pEC50'!$B:$AA,MATCH(AW$1,'pEC50'!$B$1:$AA$1,0),FALSE)</f>
        <v>5.7439999999999998</v>
      </c>
      <c r="AX4" s="82">
        <f>VLOOKUP($A4,'pEC50'!$B:$AA,MATCH(AX$1,'pEC50'!$B$1:$AA$1,0),FALSE)</f>
        <v>6.2210000000000001</v>
      </c>
      <c r="AY4" s="82" t="str">
        <f>VLOOKUP($A4,'pEC50'!$B:$AA,MATCH(AY$1,'pEC50'!$B$1:$AA$1,0),FALSE)</f>
        <v>0</v>
      </c>
      <c r="AZ4" s="82">
        <f>VLOOKUP($A4,'pEC50'!$B:$AA,MATCH(AZ$1,'pEC50'!$B$1:$AA$1,0),FALSE)</f>
        <v>7.016</v>
      </c>
      <c r="BA4" s="82">
        <f>VLOOKUP($A4,'pEC50'!$B:$AA,MATCH(BA$1,'pEC50'!$B$1:$AA$1,0),FALSE)</f>
        <v>5.12</v>
      </c>
      <c r="BB4" s="82">
        <f>VLOOKUP($A4,'pEC50'!$B:$AA,MATCH(BB$1,'pEC50'!$B$1:$AA$1,0),FALSE)</f>
        <v>5.0819999999999999</v>
      </c>
      <c r="BC4" s="82">
        <f>VLOOKUP($A4,'pEC50'!$B:$AA,MATCH(BC$1,'pEC50'!$B$1:$AA$1,0),FALSE)</f>
        <v>5.1769999999999996</v>
      </c>
      <c r="BD4" s="95">
        <f>VLOOKUP($A4,Emax!$B:$Z,MATCH(BD$1,Emax!$B$1:$Z$1,0),FALSE)</f>
        <v>0</v>
      </c>
      <c r="BE4" s="96" t="str">
        <f>VLOOKUP($A4,Emax!$B:$Z,MATCH(BE$1,Emax!$B$1:$Z$1,0),FALSE)</f>
        <v>na</v>
      </c>
      <c r="BF4" s="96">
        <f>VLOOKUP($A4,Emax!$B:$Z,MATCH(BF$1,Emax!$B$1:$Z$1,0),FALSE)</f>
        <v>61.399049618742403</v>
      </c>
      <c r="BG4" s="96">
        <f>VLOOKUP($A4,Emax!$B:$Z,MATCH(BG$1,Emax!$B$1:$Z$1,0),FALSE)</f>
        <v>23.841655420602791</v>
      </c>
      <c r="BH4" s="96" t="str">
        <f>VLOOKUP($A4,Emax!$B:$Z,MATCH(BH$1,Emax!$B$1:$Z$1,0),FALSE)</f>
        <v>na</v>
      </c>
      <c r="BI4" s="96">
        <f>VLOOKUP($A4,Emax!$B:$Z,MATCH(BI$1,Emax!$B$1:$Z$1,0),FALSE)</f>
        <v>15.638138773667428</v>
      </c>
      <c r="BJ4" s="96">
        <f>VLOOKUP($A4,Emax!$B:$Z,MATCH(BJ$1,Emax!$B$1:$Z$1,0),FALSE)</f>
        <v>42.590569051021255</v>
      </c>
      <c r="BK4" s="96">
        <f>VLOOKUP($A4,Emax!$B:$Z,MATCH(BK$1,Emax!$B$1:$Z$1,0),FALSE)</f>
        <v>37.246077879867492</v>
      </c>
      <c r="BL4" s="96">
        <f>VLOOKUP($A4,Emax!$B:$Z,MATCH(BL$1,Emax!$B$1:$Z$1,0),FALSE)</f>
        <v>29.056069709036926</v>
      </c>
      <c r="BM4" s="96">
        <f>VLOOKUP($A4,Emax!$B:$Z,MATCH(BM$1,Emax!$B$1:$Z$1,0),FALSE)</f>
        <v>43.246063135418439</v>
      </c>
      <c r="BN4" s="96">
        <f>VLOOKUP($A4,Emax!$B:$Z,MATCH(BN$1,Emax!$B$1:$Z$1,0),FALSE)</f>
        <v>42.250965637766178</v>
      </c>
      <c r="BO4" s="96">
        <f>VLOOKUP($A4,Emax!$B:$Z,MATCH(BO$1,Emax!$B$1:$Z$1,0),FALSE)</f>
        <v>30.124149740760114</v>
      </c>
      <c r="BP4" s="96">
        <f>VLOOKUP($A4,Emax!$B:$Z,MATCH(BP$1,Emax!$B$1:$Z$1,0),FALSE)</f>
        <v>0</v>
      </c>
      <c r="BQ4" s="96">
        <f>VLOOKUP($A4,Emax!$B:$Z,MATCH(BQ$1,Emax!$B$1:$Z$1,0),FALSE)</f>
        <v>48.209316937438288</v>
      </c>
      <c r="BR4" s="96">
        <f>VLOOKUP($A4,Emax!$B:$Z,MATCH(BR$1,Emax!$B$1:$Z$1,0),FALSE)</f>
        <v>29.508278298701207</v>
      </c>
      <c r="BS4" s="96">
        <f>VLOOKUP($A4,Emax!$B:$Z,MATCH(BS$1,Emax!$B$1:$Z$1,0),FALSE)</f>
        <v>14.130287418655097</v>
      </c>
      <c r="BT4" s="96">
        <f>VLOOKUP($A4,Emax!$B:$Z,MATCH(BT$1,Emax!$B$1:$Z$1,0),FALSE)</f>
        <v>19.316869503420094</v>
      </c>
      <c r="BU4" s="97"/>
      <c r="BV4" s="97"/>
      <c r="BW4" s="97"/>
    </row>
    <row r="5" spans="1:75" s="3" customFormat="1" x14ac:dyDescent="0.2">
      <c r="A5" t="s">
        <v>392</v>
      </c>
      <c r="B5" s="6" t="str">
        <f>IF(VLOOKUP($A5,Ligands!$A:$G,3,FALSE)="","",VLOOKUP($A5,Ligands!$A:$G,3,FALSE))</f>
        <v/>
      </c>
      <c r="C5" s="5" t="str">
        <f>IF(VLOOKUP($A5,Ligands!$A:$G,4,FALSE)="","",VLOOKUP($A5,Ligands!$A:$G,4,FALSE))</f>
        <v>Dopamine</v>
      </c>
      <c r="D5" s="37" t="str">
        <f>IF(VLOOKUP($A5,Ligands!$A:$G,5,FALSE)="","",VLOOKUP($A5,Ligands!$A:$G,5,FALSE))</f>
        <v/>
      </c>
      <c r="E5" s="37" t="str">
        <f>IF(VLOOKUP($A5,Ligands!$A:$G,6,FALSE)="","",VLOOKUP($A5,Ligands!$A:$G,6,FALSE))</f>
        <v/>
      </c>
      <c r="F5" s="37" t="str">
        <f>IF(VLOOKUP($A5,Ligands!$A:$G,7,FALSE)="","",VLOOKUP($A5,Ligands!$A:$G,7,FALSE))</f>
        <v>Physiological</v>
      </c>
      <c r="G5" s="92">
        <f t="shared" si="0"/>
        <v>8.5325930496824451</v>
      </c>
      <c r="H5" s="93">
        <f t="shared" si="1"/>
        <v>5.6586444587381255</v>
      </c>
      <c r="I5" s="93">
        <f t="shared" si="2"/>
        <v>7.4329144289934179</v>
      </c>
      <c r="J5" s="93">
        <f t="shared" si="3"/>
        <v>0</v>
      </c>
      <c r="K5" s="93">
        <f t="shared" si="4"/>
        <v>5.0985270220077421</v>
      </c>
      <c r="L5" s="92">
        <f t="shared" si="5"/>
        <v>8.81</v>
      </c>
      <c r="M5" s="93">
        <f t="shared" si="6"/>
        <v>5.9859999999999998</v>
      </c>
      <c r="N5" s="93">
        <f t="shared" si="7"/>
        <v>7.657</v>
      </c>
      <c r="O5" s="93">
        <f t="shared" si="8"/>
        <v>0</v>
      </c>
      <c r="P5" s="93">
        <f t="shared" si="9"/>
        <v>5.6360000000000001</v>
      </c>
      <c r="Q5" s="94">
        <f t="shared" si="10"/>
        <v>52.795031055900637</v>
      </c>
      <c r="R5" s="91">
        <f t="shared" si="11"/>
        <v>47.05919119944997</v>
      </c>
      <c r="S5" s="91">
        <f t="shared" si="12"/>
        <v>59.691766160871417</v>
      </c>
      <c r="T5" s="91">
        <f t="shared" si="13"/>
        <v>0</v>
      </c>
      <c r="U5" s="91">
        <f t="shared" si="14"/>
        <v>38.614762314369194</v>
      </c>
      <c r="V5" s="81" cm="1">
        <f t="array" ref="V5">_xlfn.IFS(AM5="na","na",AM5="0","0",AM5&gt;0,(LOG(0.01*BD5/10^-AM5)))</f>
        <v>8.5325930496824451</v>
      </c>
      <c r="W5" s="82" t="str" cm="1">
        <f t="array" ref="W5">_xlfn.IFS(AN5="na","na",AN5="0","0",AN5&gt;0,(LOG(0.01*BE5/10^-AN5)))</f>
        <v>0</v>
      </c>
      <c r="X5" s="82" t="str" cm="1">
        <f t="array" ref="X5">_xlfn.IFS(AO5="na","na",AO5="0","0",AO5&gt;0,(LOG(0.01*BF5/10^-AO5)))</f>
        <v>0</v>
      </c>
      <c r="Y5" s="82" t="str" cm="1">
        <f t="array" ref="Y5">_xlfn.IFS(AP5="na","na",AP5="0","0",AP5&gt;0,(LOG(0.01*BG5/10^-AP5)))</f>
        <v>0</v>
      </c>
      <c r="Z5" s="82" t="str" cm="1">
        <f t="array" ref="Z5">_xlfn.IFS(AQ5="na","na",AQ5="0","0",AQ5&gt;0,(LOG(0.01*BH5/10^-AQ5)))</f>
        <v>0</v>
      </c>
      <c r="AA5" s="82" t="str" cm="1">
        <f t="array" ref="AA5">_xlfn.IFS(AR5="na","na",AR5="0","0",AR5&gt;0,(LOG(0.01*BI5/10^-AR5)))</f>
        <v>0</v>
      </c>
      <c r="AB5" s="82" cm="1">
        <f t="array" ref="AB5">_xlfn.IFS(AS5="na","na",AS5="0","0",AS5&gt;0,(LOG(0.01*BJ5/10^-AS5)))</f>
        <v>5.0663186876970006</v>
      </c>
      <c r="AC5" s="82" cm="1">
        <f t="array" ref="AC5">_xlfn.IFS(AT5="na","na",AT5="0","0",AT5&gt;0,(LOG(0.01*BK5/10^-AT5)))</f>
        <v>5.6586444587381255</v>
      </c>
      <c r="AD5" s="82" t="str" cm="1">
        <f t="array" ref="AD5">_xlfn.IFS(AU5="na","na",AU5="0","0",AU5&gt;0,(LOG(0.01*BL5/10^-AU5)))</f>
        <v>0</v>
      </c>
      <c r="AE5" s="82" t="str" cm="1">
        <f t="array" ref="AE5">_xlfn.IFS(AV5="na","na",AV5="0","0",AV5&gt;0,(LOG(0.01*BM5/10^-AV5)))</f>
        <v>0</v>
      </c>
      <c r="AF5" s="82" t="str" cm="1">
        <f t="array" ref="AF5">_xlfn.IFS(AW5="na","na",AW5="0","0",AW5&gt;0,(LOG(0.01*BN5/10^-AW5)))</f>
        <v>0</v>
      </c>
      <c r="AG5" s="82" cm="1">
        <f t="array" ref="AG5">_xlfn.IFS(AX5="na","na",AX5="0","0",AX5&gt;0,(LOG(0.01*BO5/10^-AX5)))</f>
        <v>7.4329144289934179</v>
      </c>
      <c r="AH5" s="82" t="str" cm="1">
        <f t="array" ref="AH5">_xlfn.IFS(AY5="na","na",AY5="0","0",AY5&gt;0,(LOG(0.01*BP5/10^-AY5)))</f>
        <v>0</v>
      </c>
      <c r="AI5" s="82" t="str" cm="1">
        <f t="array" ref="AI5">_xlfn.IFS(AZ5="na","na",AZ5="0","0",AZ5&gt;0,(LOG(0.01*BQ5/10^-AZ5)))</f>
        <v>0</v>
      </c>
      <c r="AJ5" s="82" cm="1">
        <f t="array" ref="AJ5">_xlfn.IFS(BA5="na","na",BA5="0","0",BA5&gt;0,(LOG(0.01*BR5/10^-BA5)))</f>
        <v>4.8797533659677201</v>
      </c>
      <c r="AK5" s="82" cm="1">
        <f t="array" ref="AK5">_xlfn.IFS(BB5="na","na",BB5="0","0",BB5&gt;0,(LOG(0.01*BS5/10^-BB5)))</f>
        <v>4.7045237383380583</v>
      </c>
      <c r="AL5" s="82" cm="1">
        <f t="array" ref="AL5">_xlfn.IFS(BC5="na","na",BC5="0","0",BC5&gt;0,(LOG(0.01*BT5/10^-BC5)))</f>
        <v>5.0985270220077421</v>
      </c>
      <c r="AM5" s="81">
        <f>VLOOKUP($A5,'pEC50'!$B:$AA,MATCH(AM$1,'pEC50'!$B$1:$AA$1,0),FALSE)</f>
        <v>8.81</v>
      </c>
      <c r="AN5" s="82" t="str">
        <f>VLOOKUP($A5,'pEC50'!$B:$AA,MATCH(AN$1,'pEC50'!$B$1:$AA$1,0),FALSE)</f>
        <v>0</v>
      </c>
      <c r="AO5" s="82" t="str">
        <f>VLOOKUP($A5,'pEC50'!$B:$AA,MATCH(AO$1,'pEC50'!$B$1:$AA$1,0),FALSE)</f>
        <v>0</v>
      </c>
      <c r="AP5" s="82" t="str">
        <f>VLOOKUP($A5,'pEC50'!$B:$AA,MATCH(AP$1,'pEC50'!$B$1:$AA$1,0),FALSE)</f>
        <v>0</v>
      </c>
      <c r="AQ5" s="82" t="str">
        <f>VLOOKUP($A5,'pEC50'!$B:$AA,MATCH(AQ$1,'pEC50'!$B$1:$AA$1,0),FALSE)</f>
        <v>0</v>
      </c>
      <c r="AR5" s="82" t="str">
        <f>VLOOKUP($A5,'pEC50'!$B:$AA,MATCH(AR$1,'pEC50'!$B$1:$AA$1,0),FALSE)</f>
        <v>0</v>
      </c>
      <c r="AS5" s="82">
        <f>VLOOKUP($A5,'pEC50'!$B:$AA,MATCH(AS$1,'pEC50'!$B$1:$AA$1,0),FALSE)</f>
        <v>5.6040000000000001</v>
      </c>
      <c r="AT5" s="82">
        <f>VLOOKUP($A5,'pEC50'!$B:$AA,MATCH(AT$1,'pEC50'!$B$1:$AA$1,0),FALSE)</f>
        <v>5.9859999999999998</v>
      </c>
      <c r="AU5" s="82" t="str">
        <f>VLOOKUP($A5,'pEC50'!$B:$AA,MATCH(AU$1,'pEC50'!$B$1:$AA$1,0),FALSE)</f>
        <v>0</v>
      </c>
      <c r="AV5" s="82" t="str">
        <f>VLOOKUP($A5,'pEC50'!$B:$AA,MATCH(AV$1,'pEC50'!$B$1:$AA$1,0),FALSE)</f>
        <v>0</v>
      </c>
      <c r="AW5" s="82" t="str">
        <f>VLOOKUP($A5,'pEC50'!$B:$AA,MATCH(AW$1,'pEC50'!$B$1:$AA$1,0),FALSE)</f>
        <v>0</v>
      </c>
      <c r="AX5" s="82">
        <f>VLOOKUP($A5,'pEC50'!$B:$AA,MATCH(AX$1,'pEC50'!$B$1:$AA$1,0),FALSE)</f>
        <v>7.657</v>
      </c>
      <c r="AY5" s="82" t="str">
        <f>VLOOKUP($A5,'pEC50'!$B:$AA,MATCH(AY$1,'pEC50'!$B$1:$AA$1,0),FALSE)</f>
        <v>0</v>
      </c>
      <c r="AZ5" s="82" t="str">
        <f>VLOOKUP($A5,'pEC50'!$B:$AA,MATCH(AZ$1,'pEC50'!$B$1:$AA$1,0),FALSE)</f>
        <v>0</v>
      </c>
      <c r="BA5" s="82">
        <f>VLOOKUP($A5,'pEC50'!$B:$AA,MATCH(BA$1,'pEC50'!$B$1:$AA$1,0),FALSE)</f>
        <v>5.2930000000000001</v>
      </c>
      <c r="BB5" s="82">
        <f>VLOOKUP($A5,'pEC50'!$B:$AA,MATCH(BB$1,'pEC50'!$B$1:$AA$1,0),FALSE)</f>
        <v>5.5629999999999997</v>
      </c>
      <c r="BC5" s="82">
        <f>VLOOKUP($A5,'pEC50'!$B:$AA,MATCH(BC$1,'pEC50'!$B$1:$AA$1,0),FALSE)</f>
        <v>5.6360000000000001</v>
      </c>
      <c r="BD5" s="95">
        <f>VLOOKUP($A5,Emax!$B:$Z,MATCH(BD$1,Emax!$B$1:$Z$1,0),FALSE)</f>
        <v>52.795031055900637</v>
      </c>
      <c r="BE5" s="96" t="str">
        <f>VLOOKUP($A5,Emax!$B:$Z,MATCH(BE$1,Emax!$B$1:$Z$1,0),FALSE)</f>
        <v>na</v>
      </c>
      <c r="BF5" s="96">
        <f>VLOOKUP($A5,Emax!$B:$Z,MATCH(BF$1,Emax!$B$1:$Z$1,0),FALSE)</f>
        <v>0</v>
      </c>
      <c r="BG5" s="96">
        <f>VLOOKUP($A5,Emax!$B:$Z,MATCH(BG$1,Emax!$B$1:$Z$1,0),FALSE)</f>
        <v>0</v>
      </c>
      <c r="BH5" s="96" t="str">
        <f>VLOOKUP($A5,Emax!$B:$Z,MATCH(BH$1,Emax!$B$1:$Z$1,0),FALSE)</f>
        <v>na</v>
      </c>
      <c r="BI5" s="96">
        <f>VLOOKUP($A5,Emax!$B:$Z,MATCH(BI$1,Emax!$B$1:$Z$1,0),FALSE)</f>
        <v>0</v>
      </c>
      <c r="BJ5" s="96">
        <f>VLOOKUP($A5,Emax!$B:$Z,MATCH(BJ$1,Emax!$B$1:$Z$1,0),FALSE)</f>
        <v>28.994704547364879</v>
      </c>
      <c r="BK5" s="96">
        <f>VLOOKUP($A5,Emax!$B:$Z,MATCH(BK$1,Emax!$B$1:$Z$1,0),FALSE)</f>
        <v>47.05919119944997</v>
      </c>
      <c r="BL5" s="96">
        <f>VLOOKUP($A5,Emax!$B:$Z,MATCH(BL$1,Emax!$B$1:$Z$1,0),FALSE)</f>
        <v>0</v>
      </c>
      <c r="BM5" s="96">
        <f>VLOOKUP($A5,Emax!$B:$Z,MATCH(BM$1,Emax!$B$1:$Z$1,0),FALSE)</f>
        <v>0</v>
      </c>
      <c r="BN5" s="96">
        <f>VLOOKUP($A5,Emax!$B:$Z,MATCH(BN$1,Emax!$B$1:$Z$1,0),FALSE)</f>
        <v>0</v>
      </c>
      <c r="BO5" s="96">
        <f>VLOOKUP($A5,Emax!$B:$Z,MATCH(BO$1,Emax!$B$1:$Z$1,0),FALSE)</f>
        <v>59.691766160871417</v>
      </c>
      <c r="BP5" s="96">
        <f>VLOOKUP($A5,Emax!$B:$Z,MATCH(BP$1,Emax!$B$1:$Z$1,0),FALSE)</f>
        <v>0</v>
      </c>
      <c r="BQ5" s="96">
        <f>VLOOKUP($A5,Emax!$B:$Z,MATCH(BQ$1,Emax!$B$1:$Z$1,0),FALSE)</f>
        <v>0</v>
      </c>
      <c r="BR5" s="96">
        <f>VLOOKUP($A5,Emax!$B:$Z,MATCH(BR$1,Emax!$B$1:$Z$1,0),FALSE)</f>
        <v>38.614762314369194</v>
      </c>
      <c r="BS5" s="96">
        <f>VLOOKUP($A5,Emax!$B:$Z,MATCH(BS$1,Emax!$B$1:$Z$1,0),FALSE)</f>
        <v>13.852359002169196</v>
      </c>
      <c r="BT5" s="96">
        <f>VLOOKUP($A5,Emax!$B:$Z,MATCH(BT$1,Emax!$B$1:$Z$1,0),FALSE)</f>
        <v>29.008616860620059</v>
      </c>
      <c r="BU5" s="97"/>
      <c r="BV5" s="97"/>
      <c r="BW5" s="97"/>
    </row>
    <row r="6" spans="1:75" s="3" customFormat="1" x14ac:dyDescent="0.2">
      <c r="A6" t="s">
        <v>395</v>
      </c>
      <c r="B6" s="6" t="str">
        <f>IF(VLOOKUP($A6,Ligands!$A:$G,3,FALSE)="","",VLOOKUP($A6,Ligands!$A:$G,3,FALSE))</f>
        <v/>
      </c>
      <c r="C6" s="5" t="str">
        <f>IF(VLOOKUP($A6,Ligands!$A:$G,4,FALSE)="","",VLOOKUP($A6,Ligands!$A:$G,4,FALSE))</f>
        <v>Dopamine</v>
      </c>
      <c r="D6" s="37" t="str">
        <f>IF(VLOOKUP($A6,Ligands!$A:$G,5,FALSE)="","",VLOOKUP($A6,Ligands!$A:$G,5,FALSE))</f>
        <v/>
      </c>
      <c r="E6" s="37" t="str">
        <f>IF(VLOOKUP($A6,Ligands!$A:$G,6,FALSE)="","",VLOOKUP($A6,Ligands!$A:$G,6,FALSE))</f>
        <v/>
      </c>
      <c r="F6" s="37" t="str">
        <f>IF(VLOOKUP($A6,Ligands!$A:$G,7,FALSE)="","",VLOOKUP($A6,Ligands!$A:$G,7,FALSE))</f>
        <v>Physiological</v>
      </c>
      <c r="G6" s="92">
        <f t="shared" si="0"/>
        <v>0</v>
      </c>
      <c r="H6" s="93">
        <f t="shared" si="1"/>
        <v>8.8946476238376722</v>
      </c>
      <c r="I6" s="93">
        <f t="shared" si="2"/>
        <v>0</v>
      </c>
      <c r="J6" s="93">
        <f t="shared" si="3"/>
        <v>0</v>
      </c>
      <c r="K6" s="93">
        <f t="shared" si="4"/>
        <v>6.0699148527068845</v>
      </c>
      <c r="L6" s="92">
        <f t="shared" si="5"/>
        <v>0</v>
      </c>
      <c r="M6" s="93">
        <f t="shared" si="6"/>
        <v>9.0739999999999998</v>
      </c>
      <c r="N6" s="93">
        <f t="shared" si="7"/>
        <v>0</v>
      </c>
      <c r="O6" s="93">
        <f t="shared" si="8"/>
        <v>0</v>
      </c>
      <c r="P6" s="93">
        <f t="shared" si="9"/>
        <v>7.17</v>
      </c>
      <c r="Q6" s="94">
        <f t="shared" si="10"/>
        <v>0</v>
      </c>
      <c r="R6" s="91">
        <f t="shared" si="11"/>
        <v>75.323240137031718</v>
      </c>
      <c r="S6" s="91">
        <f t="shared" si="12"/>
        <v>0</v>
      </c>
      <c r="T6" s="91">
        <f t="shared" si="13"/>
        <v>0</v>
      </c>
      <c r="U6" s="91">
        <f t="shared" si="14"/>
        <v>7.9417251487963041</v>
      </c>
      <c r="V6" s="81" t="str" cm="1">
        <f t="array" ref="V6">_xlfn.IFS(AM6="na","na",AM6="0","0",AM6&gt;0,(LOG(0.01*BD6/10^-AM6)))</f>
        <v>0</v>
      </c>
      <c r="W6" s="82" t="str" cm="1">
        <f t="array" ref="W6">_xlfn.IFS(AN6="na","na",AN6="0","0",AN6&gt;0,(LOG(0.01*BE6/10^-AN6)))</f>
        <v>0</v>
      </c>
      <c r="X6" s="82" cm="1">
        <f t="array" ref="X6">_xlfn.IFS(AO6="na","na",AO6="0","0",AO6&gt;0,(LOG(0.01*BF6/10^-AO6)))</f>
        <v>8.0209289935454677</v>
      </c>
      <c r="Y6" s="82" cm="1">
        <f t="array" ref="Y6">_xlfn.IFS(AP6="na","na",AP6="0","0",AP6&gt;0,(LOG(0.01*BG6/10^-AP6)))</f>
        <v>7.6544700514436101</v>
      </c>
      <c r="Z6" s="82" t="str" cm="1">
        <f t="array" ref="Z6">_xlfn.IFS(AQ6="na","na",AQ6="0","0",AQ6&gt;0,(LOG(0.01*BH6/10^-AQ6)))</f>
        <v>0</v>
      </c>
      <c r="AA6" s="82" cm="1">
        <f t="array" ref="AA6">_xlfn.IFS(AR6="na","na",AR6="0","0",AR6&gt;0,(LOG(0.01*BI6/10^-AR6)))</f>
        <v>8.4183284522532169</v>
      </c>
      <c r="AB6" s="82" cm="1">
        <f t="array" ref="AB6">_xlfn.IFS(AS6="na","na",AS6="0","0",AS6&gt;0,(LOG(0.01*BJ6/10^-AS6)))</f>
        <v>8.8946476238376722</v>
      </c>
      <c r="AC6" s="82" cm="1">
        <f t="array" ref="AC6">_xlfn.IFS(AT6="na","na",AT6="0","0",AT6&gt;0,(LOG(0.01*BK6/10^-AT6)))</f>
        <v>7.8012456368487495</v>
      </c>
      <c r="AD6" s="82" t="str" cm="1">
        <f t="array" ref="AD6">_xlfn.IFS(AU6="na","na",AU6="0","0",AU6&gt;0,(LOG(0.01*BL6/10^-AU6)))</f>
        <v>0</v>
      </c>
      <c r="AE6" s="82" t="str" cm="1">
        <f t="array" ref="AE6">_xlfn.IFS(AV6="na","na",AV6="0","0",AV6&gt;0,(LOG(0.01*BM6/10^-AV6)))</f>
        <v>0</v>
      </c>
      <c r="AF6" s="82" t="str" cm="1">
        <f t="array" ref="AF6">_xlfn.IFS(AW6="na","na",AW6="0","0",AW6&gt;0,(LOG(0.01*BN6/10^-AW6)))</f>
        <v>0</v>
      </c>
      <c r="AG6" s="82" t="str" cm="1">
        <f t="array" ref="AG6">_xlfn.IFS(AX6="na","na",AX6="0","0",AX6&gt;0,(LOG(0.01*BO6/10^-AX6)))</f>
        <v>0</v>
      </c>
      <c r="AH6" s="82" t="str" cm="1">
        <f t="array" ref="AH6">_xlfn.IFS(AY6="na","na",AY6="0","0",AY6&gt;0,(LOG(0.01*BP6/10^-AY6)))</f>
        <v>0</v>
      </c>
      <c r="AI6" s="82" t="str" cm="1">
        <f t="array" ref="AI6">_xlfn.IFS(AZ6="na","na",AZ6="0","0",AZ6&gt;0,(LOG(0.01*BQ6/10^-AZ6)))</f>
        <v>0</v>
      </c>
      <c r="AJ6" s="82" cm="1">
        <f t="array" ref="AJ6">_xlfn.IFS(BA6="na","na",BA6="0","0",BA6&gt;0,(LOG(0.01*BR6/10^-BA6)))</f>
        <v>5.3428175523526713</v>
      </c>
      <c r="AK6" s="82" cm="1">
        <f t="array" ref="AK6">_xlfn.IFS(BB6="na","na",BB6="0","0",BB6&gt;0,(LOG(0.01*BS6/10^-BB6)))</f>
        <v>5.5833253780654823</v>
      </c>
      <c r="AL6" s="82" cm="1">
        <f t="array" ref="AL6">_xlfn.IFS(BC6="na","na",BC6="0","0",BC6&gt;0,(LOG(0.01*BT6/10^-BC6)))</f>
        <v>6.0699148527068845</v>
      </c>
      <c r="AM6" s="81" t="str">
        <f>VLOOKUP($A6,'pEC50'!$B:$AA,MATCH(AM$1,'pEC50'!$B$1:$AA$1,0),FALSE)</f>
        <v>0</v>
      </c>
      <c r="AN6" s="82" t="str">
        <f>VLOOKUP($A6,'pEC50'!$B:$AA,MATCH(AN$1,'pEC50'!$B$1:$AA$1,0),FALSE)</f>
        <v>0</v>
      </c>
      <c r="AO6" s="82">
        <f>VLOOKUP($A6,'pEC50'!$B:$AA,MATCH(AO$1,'pEC50'!$B$1:$AA$1,0),FALSE)</f>
        <v>8.1440000000000001</v>
      </c>
      <c r="AP6" s="82">
        <f>VLOOKUP($A6,'pEC50'!$B:$AA,MATCH(AP$1,'pEC50'!$B$1:$AA$1,0),FALSE)</f>
        <v>7.9160000000000004</v>
      </c>
      <c r="AQ6" s="82" t="str">
        <f>VLOOKUP($A6,'pEC50'!$B:$AA,MATCH(AQ$1,'pEC50'!$B$1:$AA$1,0),FALSE)</f>
        <v>0</v>
      </c>
      <c r="AR6" s="82">
        <f>VLOOKUP($A6,'pEC50'!$B:$AA,MATCH(AR$1,'pEC50'!$B$1:$AA$1,0),FALSE)</f>
        <v>8.6170000000000009</v>
      </c>
      <c r="AS6" s="82">
        <f>VLOOKUP($A6,'pEC50'!$B:$AA,MATCH(AS$1,'pEC50'!$B$1:$AA$1,0),FALSE)</f>
        <v>9.0739999999999998</v>
      </c>
      <c r="AT6" s="82">
        <f>VLOOKUP($A6,'pEC50'!$B:$AA,MATCH(AT$1,'pEC50'!$B$1:$AA$1,0),FALSE)</f>
        <v>8.2390000000000008</v>
      </c>
      <c r="AU6" s="82" t="str">
        <f>VLOOKUP($A6,'pEC50'!$B:$AA,MATCH(AU$1,'pEC50'!$B$1:$AA$1,0),FALSE)</f>
        <v>0</v>
      </c>
      <c r="AV6" s="82" t="str">
        <f>VLOOKUP($A6,'pEC50'!$B:$AA,MATCH(AV$1,'pEC50'!$B$1:$AA$1,0),FALSE)</f>
        <v>0</v>
      </c>
      <c r="AW6" s="82" t="str">
        <f>VLOOKUP($A6,'pEC50'!$B:$AA,MATCH(AW$1,'pEC50'!$B$1:$AA$1,0),FALSE)</f>
        <v>0</v>
      </c>
      <c r="AX6" s="82" t="str">
        <f>VLOOKUP($A6,'pEC50'!$B:$AA,MATCH(AX$1,'pEC50'!$B$1:$AA$1,0),FALSE)</f>
        <v>0</v>
      </c>
      <c r="AY6" s="82" t="str">
        <f>VLOOKUP($A6,'pEC50'!$B:$AA,MATCH(AY$1,'pEC50'!$B$1:$AA$1,0),FALSE)</f>
        <v>0</v>
      </c>
      <c r="AZ6" s="82" t="str">
        <f>VLOOKUP($A6,'pEC50'!$B:$AA,MATCH(AZ$1,'pEC50'!$B$1:$AA$1,0),FALSE)</f>
        <v>0</v>
      </c>
      <c r="BA6" s="82">
        <f>VLOOKUP($A6,'pEC50'!$B:$AA,MATCH(BA$1,'pEC50'!$B$1:$AA$1,0),FALSE)</f>
        <v>6.8410000000000002</v>
      </c>
      <c r="BB6" s="82">
        <f>VLOOKUP($A6,'pEC50'!$B:$AA,MATCH(BB$1,'pEC50'!$B$1:$AA$1,0),FALSE)</f>
        <v>7.1310000000000002</v>
      </c>
      <c r="BC6" s="82">
        <f>VLOOKUP($A6,'pEC50'!$B:$AA,MATCH(BC$1,'pEC50'!$B$1:$AA$1,0),FALSE)</f>
        <v>7.17</v>
      </c>
      <c r="BD6" s="95">
        <f>VLOOKUP($A6,Emax!$B:$Z,MATCH(BD$1,Emax!$B$1:$Z$1,0),FALSE)</f>
        <v>0</v>
      </c>
      <c r="BE6" s="96" t="str">
        <f>VLOOKUP($A6,Emax!$B:$Z,MATCH(BE$1,Emax!$B$1:$Z$1,0),FALSE)</f>
        <v>na</v>
      </c>
      <c r="BF6" s="96">
        <f>VLOOKUP($A6,Emax!$B:$Z,MATCH(BF$1,Emax!$B$1:$Z$1,0),FALSE)</f>
        <v>75.323240137031718</v>
      </c>
      <c r="BG6" s="96">
        <f>VLOOKUP($A6,Emax!$B:$Z,MATCH(BG$1,Emax!$B$1:$Z$1,0),FALSE)</f>
        <v>54.760833708202128</v>
      </c>
      <c r="BH6" s="96" t="str">
        <f>VLOOKUP($A6,Emax!$B:$Z,MATCH(BH$1,Emax!$B$1:$Z$1,0),FALSE)</f>
        <v>na</v>
      </c>
      <c r="BI6" s="96">
        <f>VLOOKUP($A6,Emax!$B:$Z,MATCH(BI$1,Emax!$B$1:$Z$1,0),FALSE)</f>
        <v>63.289031857558072</v>
      </c>
      <c r="BJ6" s="96">
        <f>VLOOKUP($A6,Emax!$B:$Z,MATCH(BJ$1,Emax!$B$1:$Z$1,0),FALSE)</f>
        <v>66.167941497856603</v>
      </c>
      <c r="BK6" s="96">
        <f>VLOOKUP($A6,Emax!$B:$Z,MATCH(BK$1,Emax!$B$1:$Z$1,0),FALSE)</f>
        <v>36.496031001937617</v>
      </c>
      <c r="BL6" s="96">
        <f>VLOOKUP($A6,Emax!$B:$Z,MATCH(BL$1,Emax!$B$1:$Z$1,0),FALSE)</f>
        <v>0</v>
      </c>
      <c r="BM6" s="96">
        <f>VLOOKUP($A6,Emax!$B:$Z,MATCH(BM$1,Emax!$B$1:$Z$1,0),FALSE)</f>
        <v>0</v>
      </c>
      <c r="BN6" s="96">
        <f>VLOOKUP($A6,Emax!$B:$Z,MATCH(BN$1,Emax!$B$1:$Z$1,0),FALSE)</f>
        <v>0</v>
      </c>
      <c r="BO6" s="96">
        <f>VLOOKUP($A6,Emax!$B:$Z,MATCH(BO$1,Emax!$B$1:$Z$1,0),FALSE)</f>
        <v>0</v>
      </c>
      <c r="BP6" s="96">
        <f>VLOOKUP($A6,Emax!$B:$Z,MATCH(BP$1,Emax!$B$1:$Z$1,0),FALSE)</f>
        <v>0</v>
      </c>
      <c r="BQ6" s="96">
        <f>VLOOKUP($A6,Emax!$B:$Z,MATCH(BQ$1,Emax!$B$1:$Z$1,0),FALSE)</f>
        <v>0</v>
      </c>
      <c r="BR6" s="96">
        <f>VLOOKUP($A6,Emax!$B:$Z,MATCH(BR$1,Emax!$B$1:$Z$1,0),FALSE)</f>
        <v>3.1755397422317637</v>
      </c>
      <c r="BS6" s="96">
        <f>VLOOKUP($A6,Emax!$B:$Z,MATCH(BS$1,Emax!$B$1:$Z$1,0),FALSE)</f>
        <v>2.8335140997830801</v>
      </c>
      <c r="BT6" s="96">
        <f>VLOOKUP($A6,Emax!$B:$Z,MATCH(BT$1,Emax!$B$1:$Z$1,0),FALSE)</f>
        <v>7.9417251487963041</v>
      </c>
      <c r="BU6" s="97"/>
      <c r="BV6" s="97"/>
      <c r="BW6" s="97"/>
    </row>
    <row r="7" spans="1:75" s="3" customFormat="1" x14ac:dyDescent="0.2">
      <c r="A7" t="s">
        <v>399</v>
      </c>
      <c r="B7" s="6" t="str">
        <f>IF(VLOOKUP($A7,Ligands!$A:$G,3,FALSE)="","",VLOOKUP($A7,Ligands!$A:$G,3,FALSE))</f>
        <v/>
      </c>
      <c r="C7" s="5" t="str">
        <f>IF(VLOOKUP($A7,Ligands!$A:$G,4,FALSE)="","",VLOOKUP($A7,Ligands!$A:$G,4,FALSE))</f>
        <v>Dopamine</v>
      </c>
      <c r="D7" s="37" t="str">
        <f>IF(VLOOKUP($A7,Ligands!$A:$G,5,FALSE)="","",VLOOKUP($A7,Ligands!$A:$G,5,FALSE))</f>
        <v/>
      </c>
      <c r="E7" s="37" t="str">
        <f>IF(VLOOKUP($A7,Ligands!$A:$G,6,FALSE)="","",VLOOKUP($A7,Ligands!$A:$G,6,FALSE))</f>
        <v/>
      </c>
      <c r="F7" s="37" t="str">
        <f>IF(VLOOKUP($A7,Ligands!$A:$G,7,FALSE)="","",VLOOKUP($A7,Ligands!$A:$G,7,FALSE))</f>
        <v>Physiological</v>
      </c>
      <c r="G7" s="92">
        <f t="shared" si="0"/>
        <v>8.3916618184829694</v>
      </c>
      <c r="H7" s="93">
        <f t="shared" si="1"/>
        <v>6.0669096867480059</v>
      </c>
      <c r="I7" s="93">
        <f t="shared" si="2"/>
        <v>7.7116892752828887</v>
      </c>
      <c r="J7" s="93">
        <f t="shared" si="3"/>
        <v>0</v>
      </c>
      <c r="K7" s="93">
        <f t="shared" si="4"/>
        <v>5.9850484625526112</v>
      </c>
      <c r="L7" s="92">
        <f t="shared" si="5"/>
        <v>8.56</v>
      </c>
      <c r="M7" s="93">
        <f t="shared" si="6"/>
        <v>6.8470000000000004</v>
      </c>
      <c r="N7" s="93">
        <f t="shared" si="7"/>
        <v>7.8540000000000001</v>
      </c>
      <c r="O7" s="93">
        <f t="shared" si="8"/>
        <v>0</v>
      </c>
      <c r="P7" s="93">
        <f t="shared" si="9"/>
        <v>6.9420000000000002</v>
      </c>
      <c r="Q7" s="94">
        <f t="shared" si="10"/>
        <v>67.867494824016561</v>
      </c>
      <c r="R7" s="91">
        <f t="shared" si="11"/>
        <v>16.592418256703372</v>
      </c>
      <c r="S7" s="91">
        <f t="shared" si="12"/>
        <v>72.059173286400608</v>
      </c>
      <c r="T7" s="91">
        <f t="shared" si="13"/>
        <v>0</v>
      </c>
      <c r="U7" s="91">
        <f t="shared" si="14"/>
        <v>17.153033006561504</v>
      </c>
      <c r="V7" s="81" cm="1">
        <f t="array" ref="V7">_xlfn.IFS(AM7="na","na",AM7="0","0",AM7&gt;0,(LOG(0.01*BD7/10^-AM7)))</f>
        <v>8.3916618184829694</v>
      </c>
      <c r="W7" s="82" t="str" cm="1">
        <f t="array" ref="W7">_xlfn.IFS(AN7="na","na",AN7="0","0",AN7&gt;0,(LOG(0.01*BE7/10^-AN7)))</f>
        <v>0</v>
      </c>
      <c r="X7" s="82" t="str" cm="1">
        <f t="array" ref="X7">_xlfn.IFS(AO7="na","na",AO7="0","0",AO7&gt;0,(LOG(0.01*BF7/10^-AO7)))</f>
        <v>0</v>
      </c>
      <c r="Y7" s="82" t="str" cm="1">
        <f t="array" ref="Y7">_xlfn.IFS(AP7="na","na",AP7="0","0",AP7&gt;0,(LOG(0.01*BG7/10^-AP7)))</f>
        <v>0</v>
      </c>
      <c r="Z7" s="82" t="str" cm="1">
        <f t="array" ref="Z7">_xlfn.IFS(AQ7="na","na",AQ7="0","0",AQ7&gt;0,(LOG(0.01*BH7/10^-AQ7)))</f>
        <v>0</v>
      </c>
      <c r="AA7" s="82" t="str" cm="1">
        <f t="array" ref="AA7">_xlfn.IFS(AR7="na","na",AR7="0","0",AR7&gt;0,(LOG(0.01*BI7/10^-AR7)))</f>
        <v>0</v>
      </c>
      <c r="AB7" s="82" cm="1">
        <f t="array" ref="AB7">_xlfn.IFS(AS7="na","na",AS7="0","0",AS7&gt;0,(LOG(0.01*BJ7/10^-AS7)))</f>
        <v>6.0669096867480059</v>
      </c>
      <c r="AC7" s="82" t="str" cm="1">
        <f t="array" ref="AC7">_xlfn.IFS(AT7="na","na",AT7="0","0",AT7&gt;0,(LOG(0.01*BK7/10^-AT7)))</f>
        <v>0</v>
      </c>
      <c r="AD7" s="82" t="str" cm="1">
        <f t="array" ref="AD7">_xlfn.IFS(AU7="na","na",AU7="0","0",AU7&gt;0,(LOG(0.01*BL7/10^-AU7)))</f>
        <v>0</v>
      </c>
      <c r="AE7" s="82" t="str" cm="1">
        <f t="array" ref="AE7">_xlfn.IFS(AV7="na","na",AV7="0","0",AV7&gt;0,(LOG(0.01*BM7/10^-AV7)))</f>
        <v>0</v>
      </c>
      <c r="AF7" s="82" t="str" cm="1">
        <f t="array" ref="AF7">_xlfn.IFS(AW7="na","na",AW7="0","0",AW7&gt;0,(LOG(0.01*BN7/10^-AW7)))</f>
        <v>0</v>
      </c>
      <c r="AG7" s="82" cm="1">
        <f t="array" ref="AG7">_xlfn.IFS(AX7="na","na",AX7="0","0",AX7&gt;0,(LOG(0.01*BO7/10^-AX7)))</f>
        <v>7.7116892752828887</v>
      </c>
      <c r="AH7" s="82" t="str" cm="1">
        <f t="array" ref="AH7">_xlfn.IFS(AY7="na","na",AY7="0","0",AY7&gt;0,(LOG(0.01*BP7/10^-AY7)))</f>
        <v>0</v>
      </c>
      <c r="AI7" s="82" t="str" cm="1">
        <f t="array" ref="AI7">_xlfn.IFS(AZ7="na","na",AZ7="0","0",AZ7&gt;0,(LOG(0.01*BQ7/10^-AZ7)))</f>
        <v>0</v>
      </c>
      <c r="AJ7" s="82" cm="1">
        <f t="array" ref="AJ7">_xlfn.IFS(BA7="na","na",BA7="0","0",BA7&gt;0,(LOG(0.01*BR7/10^-BA7)))</f>
        <v>5.9253409233030379</v>
      </c>
      <c r="AK7" s="82" cm="1">
        <f t="array" ref="AK7">_xlfn.IFS(BB7="na","na",BB7="0","0",BB7&gt;0,(LOG(0.01*BS7/10^-BB7)))</f>
        <v>5.2421604929475594</v>
      </c>
      <c r="AL7" s="82" cm="1">
        <f t="array" ref="AL7">_xlfn.IFS(BC7="na","na",BC7="0","0",BC7&gt;0,(LOG(0.01*BT7/10^-BC7)))</f>
        <v>5.9850484625526112</v>
      </c>
      <c r="AM7" s="81">
        <f>VLOOKUP($A7,'pEC50'!$B:$AA,MATCH(AM$1,'pEC50'!$B$1:$AA$1,0),FALSE)</f>
        <v>8.56</v>
      </c>
      <c r="AN7" s="82" t="str">
        <f>VLOOKUP($A7,'pEC50'!$B:$AA,MATCH(AN$1,'pEC50'!$B$1:$AA$1,0),FALSE)</f>
        <v>0</v>
      </c>
      <c r="AO7" s="82" t="str">
        <f>VLOOKUP($A7,'pEC50'!$B:$AA,MATCH(AO$1,'pEC50'!$B$1:$AA$1,0),FALSE)</f>
        <v>0</v>
      </c>
      <c r="AP7" s="82" t="str">
        <f>VLOOKUP($A7,'pEC50'!$B:$AA,MATCH(AP$1,'pEC50'!$B$1:$AA$1,0),FALSE)</f>
        <v>0</v>
      </c>
      <c r="AQ7" s="82" t="str">
        <f>VLOOKUP($A7,'pEC50'!$B:$AA,MATCH(AQ$1,'pEC50'!$B$1:$AA$1,0),FALSE)</f>
        <v>0</v>
      </c>
      <c r="AR7" s="82" t="str">
        <f>VLOOKUP($A7,'pEC50'!$B:$AA,MATCH(AR$1,'pEC50'!$B$1:$AA$1,0),FALSE)</f>
        <v>0</v>
      </c>
      <c r="AS7" s="82">
        <f>VLOOKUP($A7,'pEC50'!$B:$AA,MATCH(AS$1,'pEC50'!$B$1:$AA$1,0),FALSE)</f>
        <v>6.8470000000000004</v>
      </c>
      <c r="AT7" s="82" t="str">
        <f>VLOOKUP($A7,'pEC50'!$B:$AA,MATCH(AT$1,'pEC50'!$B$1:$AA$1,0),FALSE)</f>
        <v>0</v>
      </c>
      <c r="AU7" s="82" t="str">
        <f>VLOOKUP($A7,'pEC50'!$B:$AA,MATCH(AU$1,'pEC50'!$B$1:$AA$1,0),FALSE)</f>
        <v>0</v>
      </c>
      <c r="AV7" s="82" t="str">
        <f>VLOOKUP($A7,'pEC50'!$B:$AA,MATCH(AV$1,'pEC50'!$B$1:$AA$1,0),FALSE)</f>
        <v>0</v>
      </c>
      <c r="AW7" s="82" t="str">
        <f>VLOOKUP($A7,'pEC50'!$B:$AA,MATCH(AW$1,'pEC50'!$B$1:$AA$1,0),FALSE)</f>
        <v>0</v>
      </c>
      <c r="AX7" s="82">
        <f>VLOOKUP($A7,'pEC50'!$B:$AA,MATCH(AX$1,'pEC50'!$B$1:$AA$1,0),FALSE)</f>
        <v>7.8540000000000001</v>
      </c>
      <c r="AY7" s="82" t="str">
        <f>VLOOKUP($A7,'pEC50'!$B:$AA,MATCH(AY$1,'pEC50'!$B$1:$AA$1,0),FALSE)</f>
        <v>0</v>
      </c>
      <c r="AZ7" s="82" t="str">
        <f>VLOOKUP($A7,'pEC50'!$B:$AA,MATCH(AZ$1,'pEC50'!$B$1:$AA$1,0),FALSE)</f>
        <v>0</v>
      </c>
      <c r="BA7" s="82">
        <f>VLOOKUP($A7,'pEC50'!$B:$AA,MATCH(BA$1,'pEC50'!$B$1:$AA$1,0),FALSE)</f>
        <v>6.6909999999999998</v>
      </c>
      <c r="BB7" s="82">
        <f>VLOOKUP($A7,'pEC50'!$B:$AA,MATCH(BB$1,'pEC50'!$B$1:$AA$1,0),FALSE)</f>
        <v>6.7530000000000001</v>
      </c>
      <c r="BC7" s="82">
        <f>VLOOKUP($A7,'pEC50'!$B:$AA,MATCH(BC$1,'pEC50'!$B$1:$AA$1,0),FALSE)</f>
        <v>6.9420000000000002</v>
      </c>
      <c r="BD7" s="95">
        <f>VLOOKUP($A7,Emax!$B:$Z,MATCH(BD$1,Emax!$B$1:$Z$1,0),FALSE)</f>
        <v>67.867494824016561</v>
      </c>
      <c r="BE7" s="96" t="str">
        <f>VLOOKUP($A7,Emax!$B:$Z,MATCH(BE$1,Emax!$B$1:$Z$1,0),FALSE)</f>
        <v>na</v>
      </c>
      <c r="BF7" s="96">
        <f>VLOOKUP($A7,Emax!$B:$Z,MATCH(BF$1,Emax!$B$1:$Z$1,0),FALSE)</f>
        <v>0</v>
      </c>
      <c r="BG7" s="96">
        <f>VLOOKUP($A7,Emax!$B:$Z,MATCH(BG$1,Emax!$B$1:$Z$1,0),FALSE)</f>
        <v>0</v>
      </c>
      <c r="BH7" s="96" t="str">
        <f>VLOOKUP($A7,Emax!$B:$Z,MATCH(BH$1,Emax!$B$1:$Z$1,0),FALSE)</f>
        <v>na</v>
      </c>
      <c r="BI7" s="96">
        <f>VLOOKUP($A7,Emax!$B:$Z,MATCH(BI$1,Emax!$B$1:$Z$1,0),FALSE)</f>
        <v>0</v>
      </c>
      <c r="BJ7" s="96">
        <f>VLOOKUP($A7,Emax!$B:$Z,MATCH(BJ$1,Emax!$B$1:$Z$1,0),FALSE)</f>
        <v>16.592418256703372</v>
      </c>
      <c r="BK7" s="96">
        <f>VLOOKUP($A7,Emax!$B:$Z,MATCH(BK$1,Emax!$B$1:$Z$1,0),FALSE)</f>
        <v>0</v>
      </c>
      <c r="BL7" s="96">
        <f>VLOOKUP($A7,Emax!$B:$Z,MATCH(BL$1,Emax!$B$1:$Z$1,0),FALSE)</f>
        <v>0</v>
      </c>
      <c r="BM7" s="96">
        <f>VLOOKUP($A7,Emax!$B:$Z,MATCH(BM$1,Emax!$B$1:$Z$1,0),FALSE)</f>
        <v>0</v>
      </c>
      <c r="BN7" s="96">
        <f>VLOOKUP($A7,Emax!$B:$Z,MATCH(BN$1,Emax!$B$1:$Z$1,0),FALSE)</f>
        <v>0</v>
      </c>
      <c r="BO7" s="96">
        <f>VLOOKUP($A7,Emax!$B:$Z,MATCH(BO$1,Emax!$B$1:$Z$1,0),FALSE)</f>
        <v>72.059173286400608</v>
      </c>
      <c r="BP7" s="96">
        <f>VLOOKUP($A7,Emax!$B:$Z,MATCH(BP$1,Emax!$B$1:$Z$1,0),FALSE)</f>
        <v>0</v>
      </c>
      <c r="BQ7" s="96">
        <f>VLOOKUP($A7,Emax!$B:$Z,MATCH(BQ$1,Emax!$B$1:$Z$1,0),FALSE)</f>
        <v>0</v>
      </c>
      <c r="BR7" s="96">
        <f>VLOOKUP($A7,Emax!$B:$Z,MATCH(BR$1,Emax!$B$1:$Z$1,0),FALSE)</f>
        <v>17.153033006561504</v>
      </c>
      <c r="BS7" s="96">
        <f>VLOOKUP($A7,Emax!$B:$Z,MATCH(BS$1,Emax!$B$1:$Z$1,0),FALSE)</f>
        <v>3.0843275488069413</v>
      </c>
      <c r="BT7" s="96">
        <f>VLOOKUP($A7,Emax!$B:$Z,MATCH(BT$1,Emax!$B$1:$Z$1,0),FALSE)</f>
        <v>11.042018299724615</v>
      </c>
      <c r="BU7" s="97"/>
      <c r="BV7" s="97"/>
      <c r="BW7" s="97"/>
    </row>
    <row r="8" spans="1:75" s="3" customFormat="1" x14ac:dyDescent="0.2">
      <c r="A8" t="s">
        <v>567</v>
      </c>
      <c r="B8" s="6" t="str">
        <f>IF(VLOOKUP($A8,Ligands!$A:$G,3,FALSE)="","",VLOOKUP($A8,Ligands!$A:$G,3,FALSE))</f>
        <v/>
      </c>
      <c r="C8" s="5" t="str">
        <f>IF(VLOOKUP($A8,Ligands!$A:$G,4,FALSE)="","",VLOOKUP($A8,Ligands!$A:$G,4,FALSE))</f>
        <v>Dynorphin A</v>
      </c>
      <c r="D8" s="37" t="str">
        <f>IF(VLOOKUP($A8,Ligands!$A:$G,5,FALSE)="","",VLOOKUP($A8,Ligands!$A:$G,5,FALSE))</f>
        <v/>
      </c>
      <c r="E8" s="37" t="str">
        <f>IF(VLOOKUP($A8,Ligands!$A:$G,6,FALSE)="","",VLOOKUP($A8,Ligands!$A:$G,6,FALSE))</f>
        <v/>
      </c>
      <c r="F8" s="37" t="str">
        <f>IF(VLOOKUP($A8,Ligands!$A:$G,7,FALSE)="","",VLOOKUP($A8,Ligands!$A:$G,7,FALSE))</f>
        <v>Physiological</v>
      </c>
      <c r="G8" s="92">
        <f t="shared" si="0"/>
        <v>0</v>
      </c>
      <c r="H8" s="93">
        <f t="shared" si="1"/>
        <v>10.417296557362659</v>
      </c>
      <c r="I8" s="93">
        <f t="shared" si="2"/>
        <v>7.4457761721875437</v>
      </c>
      <c r="J8" s="93">
        <f t="shared" si="3"/>
        <v>0</v>
      </c>
      <c r="K8" s="93">
        <f t="shared" si="4"/>
        <v>7.4404354412394573</v>
      </c>
      <c r="L8" s="92">
        <f t="shared" si="5"/>
        <v>0</v>
      </c>
      <c r="M8" s="93">
        <f t="shared" si="6"/>
        <v>11.25</v>
      </c>
      <c r="N8" s="93">
        <f t="shared" si="7"/>
        <v>8.2639999999999993</v>
      </c>
      <c r="O8" s="93">
        <f t="shared" si="8"/>
        <v>0</v>
      </c>
      <c r="P8" s="93">
        <f t="shared" si="9"/>
        <v>8.43</v>
      </c>
      <c r="Q8" s="94">
        <f t="shared" si="10"/>
        <v>0</v>
      </c>
      <c r="R8" s="91">
        <f t="shared" si="11"/>
        <v>74.980660846502374</v>
      </c>
      <c r="S8" s="91">
        <f t="shared" si="12"/>
        <v>15.197640679256052</v>
      </c>
      <c r="T8" s="91">
        <f t="shared" si="13"/>
        <v>0</v>
      </c>
      <c r="U8" s="91">
        <f t="shared" si="14"/>
        <v>10.243195018092116</v>
      </c>
      <c r="V8" s="81" t="str" cm="1">
        <f t="array" ref="V8">_xlfn.IFS(AM8="na","na",AM8="0","0",AM8&gt;0,(LOG(0.01*BD8/10^-AM8)))</f>
        <v>0</v>
      </c>
      <c r="W8" s="82" t="str" cm="1">
        <f t="array" ref="W8">_xlfn.IFS(AN8="na","na",AN8="0","0",AN8&gt;0,(LOG(0.01*BE8/10^-AN8)))</f>
        <v>0</v>
      </c>
      <c r="X8" s="82" cm="1">
        <f t="array" ref="X8">_xlfn.IFS(AO8="na","na",AO8="0","0",AO8&gt;0,(LOG(0.01*BF8/10^-AO8)))</f>
        <v>10.034949263782581</v>
      </c>
      <c r="Y8" s="82" cm="1">
        <f t="array" ref="Y8">_xlfn.IFS(AP8="na","na",AP8="0","0",AP8&gt;0,(LOG(0.01*BG8/10^-AP8)))</f>
        <v>9.8458802713546874</v>
      </c>
      <c r="Z8" s="82" t="str" cm="1">
        <f t="array" ref="Z8">_xlfn.IFS(AQ8="na","na",AQ8="0","0",AQ8&gt;0,(LOG(0.01*BH8/10^-AQ8)))</f>
        <v>0</v>
      </c>
      <c r="AA8" s="82" cm="1">
        <f t="array" ref="AA8">_xlfn.IFS(AR8="na","na",AR8="0","0",AR8&gt;0,(LOG(0.01*BI8/10^-AR8)))</f>
        <v>10.124996717181032</v>
      </c>
      <c r="AB8" s="82" cm="1">
        <f t="array" ref="AB8">_xlfn.IFS(AS8="na","na",AS8="0","0",AS8&gt;0,(LOG(0.01*BJ8/10^-AS8)))</f>
        <v>10.417296557362659</v>
      </c>
      <c r="AC8" s="82" cm="1">
        <f t="array" ref="AC8">_xlfn.IFS(AT8="na","na",AT8="0","0",AT8&gt;0,(LOG(0.01*BK8/10^-AT8)))</f>
        <v>9.6425042572239228</v>
      </c>
      <c r="AD8" s="82" t="str" cm="1">
        <f t="array" ref="AD8">_xlfn.IFS(AU8="na","na",AU8="0","0",AU8&gt;0,(LOG(0.01*BL8/10^-AU8)))</f>
        <v>0</v>
      </c>
      <c r="AE8" s="82" t="str" cm="1">
        <f t="array" ref="AE8">_xlfn.IFS(AV8="na","na",AV8="0","0",AV8&gt;0,(LOG(0.01*BM8/10^-AV8)))</f>
        <v>0</v>
      </c>
      <c r="AF8" s="82" t="str" cm="1">
        <f t="array" ref="AF8">_xlfn.IFS(AW8="na","na",AW8="0","0",AW8&gt;0,(LOG(0.01*BN8/10^-AW8)))</f>
        <v>0</v>
      </c>
      <c r="AG8" s="82" cm="1">
        <f t="array" ref="AG8">_xlfn.IFS(AX8="na","na",AX8="0","0",AX8&gt;0,(LOG(0.01*BO8/10^-AX8)))</f>
        <v>7.4457761721875437</v>
      </c>
      <c r="AH8" s="82" t="str" cm="1">
        <f t="array" ref="AH8">_xlfn.IFS(AY8="na","na",AY8="0","0",AY8&gt;0,(LOG(0.01*BP8/10^-AY8)))</f>
        <v>0</v>
      </c>
      <c r="AI8" s="82" t="str" cm="1">
        <f t="array" ref="AI8">_xlfn.IFS(AZ8="na","na",AZ8="0","0",AZ8&gt;0,(LOG(0.01*BQ8/10^-AZ8)))</f>
        <v>0</v>
      </c>
      <c r="AJ8" s="82" cm="1">
        <f t="array" ref="AJ8">_xlfn.IFS(BA8="na","na",BA8="0","0",BA8&gt;0,(LOG(0.01*BR8/10^-BA8)))</f>
        <v>7.4404354412394573</v>
      </c>
      <c r="AK8" s="82" cm="1">
        <f t="array" ref="AK8">_xlfn.IFS(BB8="na","na",BB8="0","0",BB8&gt;0,(LOG(0.01*BS8/10^-BB8)))</f>
        <v>7.1540952920242784</v>
      </c>
      <c r="AL8" s="82" cm="1">
        <f t="array" ref="AL8">_xlfn.IFS(BC8="na","na",BC8="0","0",BC8&gt;0,(LOG(0.01*BT8/10^-BC8)))</f>
        <v>7.3386509883962407</v>
      </c>
      <c r="AM8" s="81" t="str">
        <f>VLOOKUP($A8,'pEC50'!$B:$AA,MATCH(AM$1,'pEC50'!$B$1:$AA$1,0),FALSE)</f>
        <v>0</v>
      </c>
      <c r="AN8" s="82" t="str">
        <f>VLOOKUP($A8,'pEC50'!$B:$AA,MATCH(AN$1,'pEC50'!$B$1:$AA$1,0),FALSE)</f>
        <v>0</v>
      </c>
      <c r="AO8" s="82">
        <f>VLOOKUP($A8,'pEC50'!$B:$AA,MATCH(AO$1,'pEC50'!$B$1:$AA$1,0),FALSE)</f>
        <v>10.16</v>
      </c>
      <c r="AP8" s="82">
        <f>VLOOKUP($A8,'pEC50'!$B:$AA,MATCH(AP$1,'pEC50'!$B$1:$AA$1,0),FALSE)</f>
        <v>10.220000000000001</v>
      </c>
      <c r="AQ8" s="82" t="str">
        <f>VLOOKUP($A8,'pEC50'!$B:$AA,MATCH(AQ$1,'pEC50'!$B$1:$AA$1,0),FALSE)</f>
        <v>0</v>
      </c>
      <c r="AR8" s="82">
        <f>VLOOKUP($A8,'pEC50'!$B:$AA,MATCH(AR$1,'pEC50'!$B$1:$AA$1,0),FALSE)</f>
        <v>10.36</v>
      </c>
      <c r="AS8" s="82">
        <f>VLOOKUP($A8,'pEC50'!$B:$AA,MATCH(AS$1,'pEC50'!$B$1:$AA$1,0),FALSE)</f>
        <v>10.65</v>
      </c>
      <c r="AT8" s="82">
        <f>VLOOKUP($A8,'pEC50'!$B:$AA,MATCH(AT$1,'pEC50'!$B$1:$AA$1,0),FALSE)</f>
        <v>11.25</v>
      </c>
      <c r="AU8" s="82" t="str">
        <f>VLOOKUP($A8,'pEC50'!$B:$AA,MATCH(AU$1,'pEC50'!$B$1:$AA$1,0),FALSE)</f>
        <v>0</v>
      </c>
      <c r="AV8" s="82" t="str">
        <f>VLOOKUP($A8,'pEC50'!$B:$AA,MATCH(AV$1,'pEC50'!$B$1:$AA$1,0),FALSE)</f>
        <v>0</v>
      </c>
      <c r="AW8" s="82" t="str">
        <f>VLOOKUP($A8,'pEC50'!$B:$AA,MATCH(AW$1,'pEC50'!$B$1:$AA$1,0),FALSE)</f>
        <v>0</v>
      </c>
      <c r="AX8" s="82">
        <f>VLOOKUP($A8,'pEC50'!$B:$AA,MATCH(AX$1,'pEC50'!$B$1:$AA$1,0),FALSE)</f>
        <v>8.2639999999999993</v>
      </c>
      <c r="AY8" s="82" t="str">
        <f>VLOOKUP($A8,'pEC50'!$B:$AA,MATCH(AY$1,'pEC50'!$B$1:$AA$1,0),FALSE)</f>
        <v>0</v>
      </c>
      <c r="AZ8" s="82" t="str">
        <f>VLOOKUP($A8,'pEC50'!$B:$AA,MATCH(AZ$1,'pEC50'!$B$1:$AA$1,0),FALSE)</f>
        <v>0</v>
      </c>
      <c r="BA8" s="82">
        <f>VLOOKUP($A8,'pEC50'!$B:$AA,MATCH(BA$1,'pEC50'!$B$1:$AA$1,0),FALSE)</f>
        <v>8.43</v>
      </c>
      <c r="BB8" s="82">
        <f>VLOOKUP($A8,'pEC50'!$B:$AA,MATCH(BB$1,'pEC50'!$B$1:$AA$1,0),FALSE)</f>
        <v>8.3620000000000001</v>
      </c>
      <c r="BC8" s="82">
        <f>VLOOKUP($A8,'pEC50'!$B:$AA,MATCH(BC$1,'pEC50'!$B$1:$AA$1,0),FALSE)</f>
        <v>8.3940000000000001</v>
      </c>
      <c r="BD8" s="95">
        <f>VLOOKUP($A8,Emax!$B:$Z,MATCH(BD$1,Emax!$B$1:$Z$1,0),FALSE)</f>
        <v>0</v>
      </c>
      <c r="BE8" s="96" t="str">
        <f>VLOOKUP($A8,Emax!$B:$Z,MATCH(BE$1,Emax!$B$1:$Z$1,0),FALSE)</f>
        <v>na</v>
      </c>
      <c r="BF8" s="96">
        <f>VLOOKUP($A8,Emax!$B:$Z,MATCH(BF$1,Emax!$B$1:$Z$1,0),FALSE)</f>
        <v>74.980660846502374</v>
      </c>
      <c r="BG8" s="96">
        <f>VLOOKUP($A8,Emax!$B:$Z,MATCH(BG$1,Emax!$B$1:$Z$1,0),FALSE)</f>
        <v>42.25521067626331</v>
      </c>
      <c r="BH8" s="96" t="str">
        <f>VLOOKUP($A8,Emax!$B:$Z,MATCH(BH$1,Emax!$B$1:$Z$1,0),FALSE)</f>
        <v>na</v>
      </c>
      <c r="BI8" s="96">
        <f>VLOOKUP($A8,Emax!$B:$Z,MATCH(BI$1,Emax!$B$1:$Z$1,0),FALSE)</f>
        <v>58.209881768672943</v>
      </c>
      <c r="BJ8" s="96">
        <f>VLOOKUP($A8,Emax!$B:$Z,MATCH(BJ$1,Emax!$B$1:$Z$1,0),FALSE)</f>
        <v>58.518954358241572</v>
      </c>
      <c r="BK8" s="96">
        <f>VLOOKUP($A8,Emax!$B:$Z,MATCH(BK$1,Emax!$B$1:$Z$1,0),FALSE)</f>
        <v>2.4689043065191569</v>
      </c>
      <c r="BL8" s="96">
        <f>VLOOKUP($A8,Emax!$B:$Z,MATCH(BL$1,Emax!$B$1:$Z$1,0),FALSE)</f>
        <v>0</v>
      </c>
      <c r="BM8" s="96">
        <f>VLOOKUP($A8,Emax!$B:$Z,MATCH(BM$1,Emax!$B$1:$Z$1,0),FALSE)</f>
        <v>0</v>
      </c>
      <c r="BN8" s="96">
        <f>VLOOKUP($A8,Emax!$B:$Z,MATCH(BN$1,Emax!$B$1:$Z$1,0),FALSE)</f>
        <v>0</v>
      </c>
      <c r="BO8" s="96">
        <f>VLOOKUP($A8,Emax!$B:$Z,MATCH(BO$1,Emax!$B$1:$Z$1,0),FALSE)</f>
        <v>15.197640679256052</v>
      </c>
      <c r="BP8" s="96">
        <f>VLOOKUP($A8,Emax!$B:$Z,MATCH(BP$1,Emax!$B$1:$Z$1,0),FALSE)</f>
        <v>0</v>
      </c>
      <c r="BQ8" s="96">
        <f>VLOOKUP($A8,Emax!$B:$Z,MATCH(BQ$1,Emax!$B$1:$Z$1,0),FALSE)</f>
        <v>0</v>
      </c>
      <c r="BR8" s="96">
        <f>VLOOKUP($A8,Emax!$B:$Z,MATCH(BR$1,Emax!$B$1:$Z$1,0),FALSE)</f>
        <v>10.243195018092116</v>
      </c>
      <c r="BS8" s="96">
        <f>VLOOKUP($A8,Emax!$B:$Z,MATCH(BS$1,Emax!$B$1:$Z$1,0),FALSE)</f>
        <v>6.195770065075922</v>
      </c>
      <c r="BT8" s="96">
        <f>VLOOKUP($A8,Emax!$B:$Z,MATCH(BT$1,Emax!$B$1:$Z$1,0),FALSE)</f>
        <v>8.8034112108021674</v>
      </c>
      <c r="BU8" s="97"/>
      <c r="BV8" s="97"/>
      <c r="BW8" s="97"/>
    </row>
    <row r="9" spans="1:75" s="3" customFormat="1" x14ac:dyDescent="0.2">
      <c r="A9" t="s">
        <v>401</v>
      </c>
      <c r="B9" s="6" t="str">
        <f>IF(VLOOKUP($A9,Ligands!$A:$G,3,FALSE)="","",VLOOKUP($A9,Ligands!$A:$G,3,FALSE))</f>
        <v/>
      </c>
      <c r="C9" s="5" t="str">
        <f>IF(VLOOKUP($A9,Ligands!$A:$G,4,FALSE)="","",VLOOKUP($A9,Ligands!$A:$G,4,FALSE))</f>
        <v>Endothelin-1</v>
      </c>
      <c r="D9" s="37" t="str">
        <f>IF(VLOOKUP($A9,Ligands!$A:$G,5,FALSE)="","",VLOOKUP($A9,Ligands!$A:$G,5,FALSE))</f>
        <v/>
      </c>
      <c r="E9" s="37" t="str">
        <f>IF(VLOOKUP($A9,Ligands!$A:$G,6,FALSE)="","",VLOOKUP($A9,Ligands!$A:$G,6,FALSE))</f>
        <v/>
      </c>
      <c r="F9" s="37" t="str">
        <f>IF(VLOOKUP($A9,Ligands!$A:$G,7,FALSE)="","",VLOOKUP($A9,Ligands!$A:$G,7,FALSE))</f>
        <v>Physiological</v>
      </c>
      <c r="G9" s="92">
        <f t="shared" si="0"/>
        <v>7.6708082439009573</v>
      </c>
      <c r="H9" s="93">
        <f t="shared" si="1"/>
        <v>10.36001854129643</v>
      </c>
      <c r="I9" s="93">
        <f t="shared" si="2"/>
        <v>9.6728351900900176</v>
      </c>
      <c r="J9" s="93">
        <f t="shared" si="3"/>
        <v>10.169130051761602</v>
      </c>
      <c r="K9" s="93">
        <f t="shared" si="4"/>
        <v>8.2178691792674812</v>
      </c>
      <c r="L9" s="92">
        <f t="shared" si="5"/>
        <v>8.5730000000000004</v>
      </c>
      <c r="M9" s="93">
        <f t="shared" si="6"/>
        <v>10.46</v>
      </c>
      <c r="N9" s="93">
        <f t="shared" si="7"/>
        <v>9.8149999999999995</v>
      </c>
      <c r="O9" s="93">
        <f t="shared" si="8"/>
        <v>10.85</v>
      </c>
      <c r="P9" s="93">
        <f t="shared" si="9"/>
        <v>8.5459999999999994</v>
      </c>
      <c r="Q9" s="94">
        <f t="shared" si="10"/>
        <v>12.525879917184268</v>
      </c>
      <c r="R9" s="91">
        <f t="shared" si="11"/>
        <v>100</v>
      </c>
      <c r="S9" s="91">
        <f t="shared" si="12"/>
        <v>83.336487193472621</v>
      </c>
      <c r="T9" s="91">
        <f t="shared" si="13"/>
        <v>76.258863656763296</v>
      </c>
      <c r="U9" s="91">
        <f t="shared" si="14"/>
        <v>68.686150839477662</v>
      </c>
      <c r="V9" s="81" cm="1">
        <f t="array" ref="V9">_xlfn.IFS(AM9="na","na",AM9="0","0",AM9&gt;0,(LOG(0.01*BD9/10^-AM9)))</f>
        <v>7.6708082439009573</v>
      </c>
      <c r="W9" s="82" t="str" cm="1">
        <f t="array" ref="W9">_xlfn.IFS(AN9="na","na",AN9="0","0",AN9&gt;0,(LOG(0.01*BE9/10^-AN9)))</f>
        <v>0</v>
      </c>
      <c r="X9" s="82" cm="1">
        <f t="array" ref="X9">_xlfn.IFS(AO9="na","na",AO9="0","0",AO9&gt;0,(LOG(0.01*BF9/10^-AO9)))</f>
        <v>9.3293119629629206</v>
      </c>
      <c r="Y9" s="82" cm="1">
        <f t="array" ref="Y9">_xlfn.IFS(AP9="na","na",AP9="0","0",AP9&gt;0,(LOG(0.01*BG9/10^-AP9)))</f>
        <v>9.393436173685572</v>
      </c>
      <c r="Z9" s="82" t="str" cm="1">
        <f t="array" ref="Z9">_xlfn.IFS(AQ9="na","na",AQ9="0","0",AQ9&gt;0,(LOG(0.01*BH9/10^-AQ9)))</f>
        <v>0</v>
      </c>
      <c r="AA9" s="82" cm="1">
        <f t="array" ref="AA9">_xlfn.IFS(AR9="na","na",AR9="0","0",AR9&gt;0,(LOG(0.01*BI9/10^-AR9)))</f>
        <v>9.7600000000000016</v>
      </c>
      <c r="AB9" s="82" cm="1">
        <f t="array" ref="AB9">_xlfn.IFS(AS9="na","na",AS9="0","0",AS9&gt;0,(LOG(0.01*BJ9/10^-AS9)))</f>
        <v>9.9149406264626609</v>
      </c>
      <c r="AC9" s="82" cm="1">
        <f t="array" ref="AC9">_xlfn.IFS(AT9="na","na",AT9="0","0",AT9&gt;0,(LOG(0.01*BK9/10^-AT9)))</f>
        <v>10.36001854129643</v>
      </c>
      <c r="AD9" s="82" cm="1">
        <f t="array" ref="AD9">_xlfn.IFS(AU9="na","na",AU9="0","0",AU9&gt;0,(LOG(0.01*BL9/10^-AU9)))</f>
        <v>9.6259141809559843</v>
      </c>
      <c r="AE9" s="82" cm="1">
        <f t="array" ref="AE9">_xlfn.IFS(AV9="na","na",AV9="0","0",AV9&gt;0,(LOG(0.01*BM9/10^-AV9)))</f>
        <v>9.5465929875970303</v>
      </c>
      <c r="AF9" s="82" cm="1">
        <f t="array" ref="AF9">_xlfn.IFS(AW9="na","na",AW9="0","0",AW9&gt;0,(LOG(0.01*BN9/10^-AW9)))</f>
        <v>9.6728351900900176</v>
      </c>
      <c r="AG9" s="82" cm="1">
        <f t="array" ref="AG9">_xlfn.IFS(AX9="na","na",AX9="0","0",AX9&gt;0,(LOG(0.01*BO9/10^-AX9)))</f>
        <v>8.1917529574821373</v>
      </c>
      <c r="AH9" s="82" cm="1">
        <f t="array" ref="AH9">_xlfn.IFS(AY9="na","na",AY9="0","0",AY9&gt;0,(LOG(0.01*BP9/10^-AY9)))</f>
        <v>10.169130051761602</v>
      </c>
      <c r="AI9" s="82" cm="1">
        <f t="array" ref="AI9">_xlfn.IFS(AZ9="na","na",AZ9="0","0",AZ9&gt;0,(LOG(0.01*BQ9/10^-AZ9)))</f>
        <v>9.1992903295073596</v>
      </c>
      <c r="AJ9" s="82" cm="1">
        <f t="array" ref="AJ9">_xlfn.IFS(BA9="na","na",BA9="0","0",BA9&gt;0,(LOG(0.01*BR9/10^-BA9)))</f>
        <v>7.9998507337110283</v>
      </c>
      <c r="AK9" s="82" cm="1">
        <f t="array" ref="AK9">_xlfn.IFS(BB9="na","na",BB9="0","0",BB9&gt;0,(LOG(0.01*BS9/10^-BB9)))</f>
        <v>7.5099191914908339</v>
      </c>
      <c r="AL9" s="82" cm="1">
        <f t="array" ref="AL9">_xlfn.IFS(BC9="na","na",BC9="0","0",BC9&gt;0,(LOG(0.01*BT9/10^-BC9)))</f>
        <v>8.2178691792674812</v>
      </c>
      <c r="AM9" s="81">
        <f>VLOOKUP($A9,'pEC50'!$B:$AA,MATCH(AM$1,'pEC50'!$B$1:$AA$1,0),FALSE)</f>
        <v>8.5730000000000004</v>
      </c>
      <c r="AN9" s="82" t="str">
        <f>VLOOKUP($A9,'pEC50'!$B:$AA,MATCH(AN$1,'pEC50'!$B$1:$AA$1,0),FALSE)</f>
        <v>0</v>
      </c>
      <c r="AO9" s="82">
        <f>VLOOKUP($A9,'pEC50'!$B:$AA,MATCH(AO$1,'pEC50'!$B$1:$AA$1,0),FALSE)</f>
        <v>9.3729999999999993</v>
      </c>
      <c r="AP9" s="82">
        <f>VLOOKUP($A9,'pEC50'!$B:$AA,MATCH(AP$1,'pEC50'!$B$1:$AA$1,0),FALSE)</f>
        <v>9.65</v>
      </c>
      <c r="AQ9" s="82" t="str">
        <f>VLOOKUP($A9,'pEC50'!$B:$AA,MATCH(AQ$1,'pEC50'!$B$1:$AA$1,0),FALSE)</f>
        <v>0</v>
      </c>
      <c r="AR9" s="82">
        <f>VLOOKUP($A9,'pEC50'!$B:$AA,MATCH(AR$1,'pEC50'!$B$1:$AA$1,0),FALSE)</f>
        <v>9.76</v>
      </c>
      <c r="AS9" s="82">
        <f>VLOOKUP($A9,'pEC50'!$B:$AA,MATCH(AS$1,'pEC50'!$B$1:$AA$1,0),FALSE)</f>
        <v>9.9440000000000008</v>
      </c>
      <c r="AT9" s="82">
        <f>VLOOKUP($A9,'pEC50'!$B:$AA,MATCH(AT$1,'pEC50'!$B$1:$AA$1,0),FALSE)</f>
        <v>10.46</v>
      </c>
      <c r="AU9" s="82">
        <f>VLOOKUP($A9,'pEC50'!$B:$AA,MATCH(AU$1,'pEC50'!$B$1:$AA$1,0),FALSE)</f>
        <v>9.8149999999999995</v>
      </c>
      <c r="AV9" s="82">
        <f>VLOOKUP($A9,'pEC50'!$B:$AA,MATCH(AV$1,'pEC50'!$B$1:$AA$1,0),FALSE)</f>
        <v>9.6769999999999996</v>
      </c>
      <c r="AW9" s="82">
        <f>VLOOKUP($A9,'pEC50'!$B:$AA,MATCH(AW$1,'pEC50'!$B$1:$AA$1,0),FALSE)</f>
        <v>9.7520000000000007</v>
      </c>
      <c r="AX9" s="82">
        <f>VLOOKUP($A9,'pEC50'!$B:$AA,MATCH(AX$1,'pEC50'!$B$1:$AA$1,0),FALSE)</f>
        <v>8.6419999999999995</v>
      </c>
      <c r="AY9" s="82">
        <f>VLOOKUP($A9,'pEC50'!$B:$AA,MATCH(AY$1,'pEC50'!$B$1:$AA$1,0),FALSE)</f>
        <v>10.85</v>
      </c>
      <c r="AZ9" s="82">
        <f>VLOOKUP($A9,'pEC50'!$B:$AA,MATCH(AZ$1,'pEC50'!$B$1:$AA$1,0),FALSE)</f>
        <v>9.3170000000000002</v>
      </c>
      <c r="BA9" s="82">
        <f>VLOOKUP($A9,'pEC50'!$B:$AA,MATCH(BA$1,'pEC50'!$B$1:$AA$1,0),FALSE)</f>
        <v>8.5459999999999994</v>
      </c>
      <c r="BB9" s="82">
        <f>VLOOKUP($A9,'pEC50'!$B:$AA,MATCH(BB$1,'pEC50'!$B$1:$AA$1,0),FALSE)</f>
        <v>8.2319999999999993</v>
      </c>
      <c r="BC9" s="82">
        <f>VLOOKUP($A9,'pEC50'!$B:$AA,MATCH(BC$1,'pEC50'!$B$1:$AA$1,0),FALSE)</f>
        <v>8.3810000000000002</v>
      </c>
      <c r="BD9" s="95">
        <f>VLOOKUP($A9,Emax!$B:$Z,MATCH(BD$1,Emax!$B$1:$Z$1,0),FALSE)</f>
        <v>12.525879917184268</v>
      </c>
      <c r="BE9" s="96" t="str">
        <f>VLOOKUP($A9,Emax!$B:$Z,MATCH(BE$1,Emax!$B$1:$Z$1,0),FALSE)</f>
        <v>na</v>
      </c>
      <c r="BF9" s="96">
        <f>VLOOKUP($A9,Emax!$B:$Z,MATCH(BF$1,Emax!$B$1:$Z$1,0),FALSE)</f>
        <v>90.429881754890047</v>
      </c>
      <c r="BG9" s="96">
        <f>VLOOKUP($A9,Emax!$B:$Z,MATCH(BG$1,Emax!$B$1:$Z$1,0),FALSE)</f>
        <v>55.390613285350128</v>
      </c>
      <c r="BH9" s="96" t="str">
        <f>VLOOKUP($A9,Emax!$B:$Z,MATCH(BH$1,Emax!$B$1:$Z$1,0),FALSE)</f>
        <v>na</v>
      </c>
      <c r="BI9" s="96">
        <f>VLOOKUP($A9,Emax!$B:$Z,MATCH(BI$1,Emax!$B$1:$Z$1,0),FALSE)</f>
        <v>100</v>
      </c>
      <c r="BJ9" s="96">
        <f>VLOOKUP($A9,Emax!$B:$Z,MATCH(BJ$1,Emax!$B$1:$Z$1,0),FALSE)</f>
        <v>93.527780112633451</v>
      </c>
      <c r="BK9" s="96">
        <f>VLOOKUP($A9,Emax!$B:$Z,MATCH(BK$1,Emax!$B$1:$Z$1,0),FALSE)</f>
        <v>79.436214763422711</v>
      </c>
      <c r="BL9" s="96">
        <f>VLOOKUP($A9,Emax!$B:$Z,MATCH(BL$1,Emax!$B$1:$Z$1,0),FALSE)</f>
        <v>64.701474934439659</v>
      </c>
      <c r="BM9" s="96">
        <f>VLOOKUP($A9,Emax!$B:$Z,MATCH(BM$1,Emax!$B$1:$Z$1,0),FALSE)</f>
        <v>74.061582510372943</v>
      </c>
      <c r="BN9" s="96">
        <f>VLOOKUP($A9,Emax!$B:$Z,MATCH(BN$1,Emax!$B$1:$Z$1,0),FALSE)</f>
        <v>83.336487193472621</v>
      </c>
      <c r="BO9" s="96">
        <f>VLOOKUP($A9,Emax!$B:$Z,MATCH(BO$1,Emax!$B$1:$Z$1,0),FALSE)</f>
        <v>35.461161584930785</v>
      </c>
      <c r="BP9" s="96">
        <f>VLOOKUP($A9,Emax!$B:$Z,MATCH(BP$1,Emax!$B$1:$Z$1,0),FALSE)</f>
        <v>20.851151883018343</v>
      </c>
      <c r="BQ9" s="96">
        <f>VLOOKUP($A9,Emax!$B:$Z,MATCH(BQ$1,Emax!$B$1:$Z$1,0),FALSE)</f>
        <v>76.258863656763296</v>
      </c>
      <c r="BR9" s="96">
        <f>VLOOKUP($A9,Emax!$B:$Z,MATCH(BR$1,Emax!$B$1:$Z$1,0),FALSE)</f>
        <v>28.434836388969849</v>
      </c>
      <c r="BS9" s="96">
        <f>VLOOKUP($A9,Emax!$B:$Z,MATCH(BS$1,Emax!$B$1:$Z$1,0),FALSE)</f>
        <v>18.963530368763557</v>
      </c>
      <c r="BT9" s="96">
        <f>VLOOKUP($A9,Emax!$B:$Z,MATCH(BT$1,Emax!$B$1:$Z$1,0),FALSE)</f>
        <v>68.686150839477662</v>
      </c>
      <c r="BU9" s="97"/>
      <c r="BV9" s="97"/>
      <c r="BW9" s="97"/>
    </row>
    <row r="10" spans="1:75" s="3" customFormat="1" x14ac:dyDescent="0.2">
      <c r="A10" t="s">
        <v>441</v>
      </c>
      <c r="B10" s="6" t="str">
        <f>IF(VLOOKUP($A10,Ligands!$A:$G,3,FALSE)="","",VLOOKUP($A10,Ligands!$A:$G,3,FALSE))</f>
        <v/>
      </c>
      <c r="C10" s="5" t="str">
        <f>IF(VLOOKUP($A10,Ligands!$A:$G,4,FALSE)="","",VLOOKUP($A10,Ligands!$A:$G,4,FALSE))</f>
        <v>Ghrelin</v>
      </c>
      <c r="D10" s="37" t="str">
        <f>IF(VLOOKUP($A10,Ligands!$A:$G,5,FALSE)="","",VLOOKUP($A10,Ligands!$A:$G,5,FALSE))</f>
        <v/>
      </c>
      <c r="E10" s="37" t="str">
        <f>IF(VLOOKUP($A10,Ligands!$A:$G,6,FALSE)="","",VLOOKUP($A10,Ligands!$A:$G,6,FALSE))</f>
        <v/>
      </c>
      <c r="F10" s="37" t="str">
        <f>IF(VLOOKUP($A10,Ligands!$A:$G,7,FALSE)="","",VLOOKUP($A10,Ligands!$A:$G,7,FALSE))</f>
        <v>Physiological</v>
      </c>
      <c r="G10" s="92">
        <f t="shared" si="0"/>
        <v>0</v>
      </c>
      <c r="H10" s="93">
        <f t="shared" si="1"/>
        <v>8.6168263126098523</v>
      </c>
      <c r="I10" s="93">
        <f t="shared" si="2"/>
        <v>8.4056502921390681</v>
      </c>
      <c r="J10" s="93">
        <f t="shared" si="3"/>
        <v>8.8421411670829571</v>
      </c>
      <c r="K10" s="93">
        <f t="shared" si="4"/>
        <v>7.8164646445105133</v>
      </c>
      <c r="L10" s="92">
        <f t="shared" si="5"/>
        <v>0</v>
      </c>
      <c r="M10" s="93">
        <f t="shared" si="6"/>
        <v>9.0869999999999997</v>
      </c>
      <c r="N10" s="93">
        <f t="shared" si="7"/>
        <v>9.6</v>
      </c>
      <c r="O10" s="93">
        <f t="shared" si="8"/>
        <v>9.1560000000000006</v>
      </c>
      <c r="P10" s="93">
        <f t="shared" si="9"/>
        <v>8.7799999999999994</v>
      </c>
      <c r="Q10" s="94">
        <f t="shared" si="10"/>
        <v>0</v>
      </c>
      <c r="R10" s="91">
        <f t="shared" si="11"/>
        <v>37.295116415903166</v>
      </c>
      <c r="S10" s="91">
        <f t="shared" si="12"/>
        <v>27.424112559413164</v>
      </c>
      <c r="T10" s="91">
        <f t="shared" si="13"/>
        <v>63.53558926487748</v>
      </c>
      <c r="U10" s="91">
        <f t="shared" si="14"/>
        <v>10.875885945019869</v>
      </c>
      <c r="V10" s="81" t="str" cm="1">
        <f t="array" ref="V10">_xlfn.IFS(AM10="na","na",AM10="0","0",AM10&gt;0,(LOG(0.01*BD10/10^-AM10)))</f>
        <v>0</v>
      </c>
      <c r="W10" s="82" t="str" cm="1">
        <f t="array" ref="W10">_xlfn.IFS(AN10="na","na",AN10="0","0",AN10&gt;0,(LOG(0.01*BE10/10^-AN10)))</f>
        <v>0</v>
      </c>
      <c r="X10" s="82" cm="1">
        <f t="array" ref="X10">_xlfn.IFS(AO10="na","na",AO10="0","0",AO10&gt;0,(LOG(0.01*BF10/10^-AO10)))</f>
        <v>7.885709357581745</v>
      </c>
      <c r="Y10" s="82" cm="1">
        <f t="array" ref="Y10">_xlfn.IFS(AP10="na","na",AP10="0","0",AP10&gt;0,(LOG(0.01*BG10/10^-AP10)))</f>
        <v>7.7234265704300533</v>
      </c>
      <c r="Z10" s="82" t="str" cm="1">
        <f t="array" ref="Z10">_xlfn.IFS(AQ10="na","na",AQ10="0","0",AQ10&gt;0,(LOG(0.01*BH10/10^-AQ10)))</f>
        <v>0</v>
      </c>
      <c r="AA10" s="82" cm="1">
        <f t="array" ref="AA10">_xlfn.IFS(AR10="na","na",AR10="0","0",AR10&gt;0,(LOG(0.01*BI10/10^-AR10)))</f>
        <v>8.2476413875420107</v>
      </c>
      <c r="AB10" s="82" cm="1">
        <f t="array" ref="AB10">_xlfn.IFS(AS10="na","na",AS10="0","0",AS10&gt;0,(LOG(0.01*BJ10/10^-AS10)))</f>
        <v>8.4056519671309413</v>
      </c>
      <c r="AC10" s="82" cm="1">
        <f t="array" ref="AC10">_xlfn.IFS(AT10="na","na",AT10="0","0",AT10&gt;0,(LOG(0.01*BK10/10^-AT10)))</f>
        <v>8.6168263126098523</v>
      </c>
      <c r="AD10" s="82" cm="1">
        <f t="array" ref="AD10">_xlfn.IFS(AU10="na","na",AU10="0","0",AU10&gt;0,(LOG(0.01*BL10/10^-AU10)))</f>
        <v>8.4056502921390681</v>
      </c>
      <c r="AE10" s="82" cm="1">
        <f t="array" ref="AE10">_xlfn.IFS(AV10="na","na",AV10="0","0",AV10&gt;0,(LOG(0.01*BM10/10^-AV10)))</f>
        <v>8.0235859328649486</v>
      </c>
      <c r="AF10" s="82" cm="1">
        <f t="array" ref="AF10">_xlfn.IFS(AW10="na","na",AW10="0","0",AW10&gt;0,(LOG(0.01*BN10/10^-AW10)))</f>
        <v>8.3351325827632223</v>
      </c>
      <c r="AG10" s="82" cm="1">
        <f t="array" ref="AG10">_xlfn.IFS(AX10="na","na",AX10="0","0",AX10&gt;0,(LOG(0.01*BO10/10^-AX10)))</f>
        <v>8.2253274807349541</v>
      </c>
      <c r="AH10" s="82" cm="1">
        <f t="array" ref="AH10">_xlfn.IFS(AY10="na","na",AY10="0","0",AY10&gt;0,(LOG(0.01*BP10/10^-AY10)))</f>
        <v>8.8421411670829571</v>
      </c>
      <c r="AI10" s="82" cm="1">
        <f t="array" ref="AI10">_xlfn.IFS(AZ10="na","na",AZ10="0","0",AZ10&gt;0,(LOG(0.01*BQ10/10^-AZ10)))</f>
        <v>8.3150170621685966</v>
      </c>
      <c r="AJ10" s="82" cm="1">
        <f t="array" ref="AJ10">_xlfn.IFS(BA10="na","na",BA10="0","0",BA10&gt;0,(LOG(0.01*BR10/10^-BA10)))</f>
        <v>7.8164646445105133</v>
      </c>
      <c r="AK10" s="82" cm="1">
        <f t="array" ref="AK10">_xlfn.IFS(BB10="na","na",BB10="0","0",BB10&gt;0,(LOG(0.01*BS10/10^-BB10)))</f>
        <v>6.3791112782105639</v>
      </c>
      <c r="AL10" s="82" cm="1">
        <f t="array" ref="AL10">_xlfn.IFS(BC10="na","na",BC10="0","0",BC10&gt;0,(LOG(0.01*BT10/10^-BC10)))</f>
        <v>7.2928811067419925</v>
      </c>
      <c r="AM10" s="81" t="str">
        <f>VLOOKUP($A10,'pEC50'!$B:$AA,MATCH(AM$1,'pEC50'!$B$1:$AA$1,0),FALSE)</f>
        <v>0</v>
      </c>
      <c r="AN10" s="82" t="str">
        <f>VLOOKUP($A10,'pEC50'!$B:$AA,MATCH(AN$1,'pEC50'!$B$1:$AA$1,0),FALSE)</f>
        <v>0</v>
      </c>
      <c r="AO10" s="82">
        <f>VLOOKUP($A10,'pEC50'!$B:$AA,MATCH(AO$1,'pEC50'!$B$1:$AA$1,0),FALSE)</f>
        <v>8.5820000000000007</v>
      </c>
      <c r="AP10" s="82">
        <f>VLOOKUP($A10,'pEC50'!$B:$AA,MATCH(AP$1,'pEC50'!$B$1:$AA$1,0),FALSE)</f>
        <v>8.6140000000000008</v>
      </c>
      <c r="AQ10" s="82" t="str">
        <f>VLOOKUP($A10,'pEC50'!$B:$AA,MATCH(AQ$1,'pEC50'!$B$1:$AA$1,0),FALSE)</f>
        <v>0</v>
      </c>
      <c r="AR10" s="82">
        <f>VLOOKUP($A10,'pEC50'!$B:$AA,MATCH(AR$1,'pEC50'!$B$1:$AA$1,0),FALSE)</f>
        <v>8.7949999999999999</v>
      </c>
      <c r="AS10" s="82">
        <f>VLOOKUP($A10,'pEC50'!$B:$AA,MATCH(AS$1,'pEC50'!$B$1:$AA$1,0),FALSE)</f>
        <v>8.8339999999999996</v>
      </c>
      <c r="AT10" s="82">
        <f>VLOOKUP($A10,'pEC50'!$B:$AA,MATCH(AT$1,'pEC50'!$B$1:$AA$1,0),FALSE)</f>
        <v>9.0869999999999997</v>
      </c>
      <c r="AU10" s="82">
        <f>VLOOKUP($A10,'pEC50'!$B:$AA,MATCH(AU$1,'pEC50'!$B$1:$AA$1,0),FALSE)</f>
        <v>9.282</v>
      </c>
      <c r="AV10" s="82">
        <f>VLOOKUP($A10,'pEC50'!$B:$AA,MATCH(AV$1,'pEC50'!$B$1:$AA$1,0),FALSE)</f>
        <v>9.6</v>
      </c>
      <c r="AW10" s="82">
        <f>VLOOKUP($A10,'pEC50'!$B:$AA,MATCH(AW$1,'pEC50'!$B$1:$AA$1,0),FALSE)</f>
        <v>8.8970000000000002</v>
      </c>
      <c r="AX10" s="82">
        <f>VLOOKUP($A10,'pEC50'!$B:$AA,MATCH(AX$1,'pEC50'!$B$1:$AA$1,0),FALSE)</f>
        <v>9.2170000000000005</v>
      </c>
      <c r="AY10" s="82">
        <f>VLOOKUP($A10,'pEC50'!$B:$AA,MATCH(AY$1,'pEC50'!$B$1:$AA$1,0),FALSE)</f>
        <v>9.1560000000000006</v>
      </c>
      <c r="AZ10" s="82">
        <f>VLOOKUP($A10,'pEC50'!$B:$AA,MATCH(AZ$1,'pEC50'!$B$1:$AA$1,0),FALSE)</f>
        <v>8.5120000000000005</v>
      </c>
      <c r="BA10" s="82">
        <f>VLOOKUP($A10,'pEC50'!$B:$AA,MATCH(BA$1,'pEC50'!$B$1:$AA$1,0),FALSE)</f>
        <v>8.7799999999999994</v>
      </c>
      <c r="BB10" s="82">
        <f>VLOOKUP($A10,'pEC50'!$B:$AA,MATCH(BB$1,'pEC50'!$B$1:$AA$1,0),FALSE)</f>
        <v>8.2490000000000006</v>
      </c>
      <c r="BC10" s="82">
        <f>VLOOKUP($A10,'pEC50'!$B:$AA,MATCH(BC$1,'pEC50'!$B$1:$AA$1,0),FALSE)</f>
        <v>8.5150000000000006</v>
      </c>
      <c r="BD10" s="95">
        <f>VLOOKUP($A10,Emax!$B:$Z,MATCH(BD$1,Emax!$B$1:$Z$1,0),FALSE)</f>
        <v>0</v>
      </c>
      <c r="BE10" s="96" t="str">
        <f>VLOOKUP($A10,Emax!$B:$Z,MATCH(BE$1,Emax!$B$1:$Z$1,0),FALSE)</f>
        <v>na</v>
      </c>
      <c r="BF10" s="96">
        <f>VLOOKUP($A10,Emax!$B:$Z,MATCH(BF$1,Emax!$B$1:$Z$1,0),FALSE)</f>
        <v>20.123770582384793</v>
      </c>
      <c r="BG10" s="96">
        <f>VLOOKUP($A10,Emax!$B:$Z,MATCH(BG$1,Emax!$B$1:$Z$1,0),FALSE)</f>
        <v>12.865497076023392</v>
      </c>
      <c r="BH10" s="96" t="str">
        <f>VLOOKUP($A10,Emax!$B:$Z,MATCH(BH$1,Emax!$B$1:$Z$1,0),FALSE)</f>
        <v>na</v>
      </c>
      <c r="BI10" s="96">
        <f>VLOOKUP($A10,Emax!$B:$Z,MATCH(BI$1,Emax!$B$1:$Z$1,0),FALSE)</f>
        <v>28.355766246225912</v>
      </c>
      <c r="BJ10" s="96">
        <f>VLOOKUP($A10,Emax!$B:$Z,MATCH(BJ$1,Emax!$B$1:$Z$1,0),FALSE)</f>
        <v>37.295116415903166</v>
      </c>
      <c r="BK10" s="96">
        <f>VLOOKUP($A10,Emax!$B:$Z,MATCH(BK$1,Emax!$B$1:$Z$1,0),FALSE)</f>
        <v>33.870866929183073</v>
      </c>
      <c r="BL10" s="96">
        <f>VLOOKUP($A10,Emax!$B:$Z,MATCH(BL$1,Emax!$B$1:$Z$1,0),FALSE)</f>
        <v>13.293835245799283</v>
      </c>
      <c r="BM10" s="96">
        <f>VLOOKUP($A10,Emax!$B:$Z,MATCH(BM$1,Emax!$B$1:$Z$1,0),FALSE)</f>
        <v>2.6520758013248247</v>
      </c>
      <c r="BN10" s="96">
        <f>VLOOKUP($A10,Emax!$B:$Z,MATCH(BN$1,Emax!$B$1:$Z$1,0),FALSE)</f>
        <v>27.424112559413164</v>
      </c>
      <c r="BO10" s="96">
        <f>VLOOKUP($A10,Emax!$B:$Z,MATCH(BO$1,Emax!$B$1:$Z$1,0),FALSE)</f>
        <v>10.193597488465013</v>
      </c>
      <c r="BP10" s="96">
        <f>VLOOKUP($A10,Emax!$B:$Z,MATCH(BP$1,Emax!$B$1:$Z$1,0),FALSE)</f>
        <v>48.544626845082071</v>
      </c>
      <c r="BQ10" s="96">
        <f>VLOOKUP($A10,Emax!$B:$Z,MATCH(BQ$1,Emax!$B$1:$Z$1,0),FALSE)</f>
        <v>63.53558926487748</v>
      </c>
      <c r="BR10" s="96">
        <f>VLOOKUP($A10,Emax!$B:$Z,MATCH(BR$1,Emax!$B$1:$Z$1,0),FALSE)</f>
        <v>10.875885945019869</v>
      </c>
      <c r="BS10" s="96">
        <f>VLOOKUP($A10,Emax!$B:$Z,MATCH(BS$1,Emax!$B$1:$Z$1,0),FALSE)</f>
        <v>1.3493085683297179</v>
      </c>
      <c r="BT10" s="96">
        <f>VLOOKUP($A10,Emax!$B:$Z,MATCH(BT$1,Emax!$B$1:$Z$1,0),FALSE)</f>
        <v>5.996268988185129</v>
      </c>
      <c r="BU10" s="97"/>
      <c r="BV10" s="97"/>
      <c r="BW10" s="97"/>
    </row>
    <row r="11" spans="1:75" s="3" customFormat="1" x14ac:dyDescent="0.2">
      <c r="A11" t="s">
        <v>450</v>
      </c>
      <c r="B11" s="6" t="str">
        <f>IF(VLOOKUP($A11,Ligands!$A:$G,3,FALSE)="","",VLOOKUP($A11,Ligands!$A:$G,3,FALSE))</f>
        <v/>
      </c>
      <c r="C11" s="5" t="str">
        <f>IF(VLOOKUP($A11,Ligands!$A:$G,4,FALSE)="","",VLOOKUP($A11,Ligands!$A:$G,4,FALSE))</f>
        <v>Glucagon</v>
      </c>
      <c r="D11" s="37" t="str">
        <f>IF(VLOOKUP($A11,Ligands!$A:$G,5,FALSE)="","",VLOOKUP($A11,Ligands!$A:$G,5,FALSE))</f>
        <v/>
      </c>
      <c r="E11" s="37" t="str">
        <f>IF(VLOOKUP($A11,Ligands!$A:$G,6,FALSE)="","",VLOOKUP($A11,Ligands!$A:$G,6,FALSE))</f>
        <v/>
      </c>
      <c r="F11" s="37" t="str">
        <f>IF(VLOOKUP($A11,Ligands!$A:$G,7,FALSE)="","",VLOOKUP($A11,Ligands!$A:$G,7,FALSE))</f>
        <v>Physiological</v>
      </c>
      <c r="G11" s="92">
        <f t="shared" si="0"/>
        <v>10.883956815771288</v>
      </c>
      <c r="H11" s="93">
        <f t="shared" si="1"/>
        <v>8.9047440359793359</v>
      </c>
      <c r="I11" s="93">
        <f t="shared" si="2"/>
        <v>8.871371301107871</v>
      </c>
      <c r="J11" s="93">
        <f t="shared" si="3"/>
        <v>0</v>
      </c>
      <c r="K11" s="93">
        <f t="shared" si="4"/>
        <v>7.8019649197241243</v>
      </c>
      <c r="L11" s="92">
        <f t="shared" si="5"/>
        <v>11.1</v>
      </c>
      <c r="M11" s="93">
        <f t="shared" si="6"/>
        <v>9.0220000000000002</v>
      </c>
      <c r="N11" s="93">
        <f t="shared" si="7"/>
        <v>9.1219999999999999</v>
      </c>
      <c r="O11" s="93">
        <f t="shared" si="8"/>
        <v>0</v>
      </c>
      <c r="P11" s="93">
        <f t="shared" si="9"/>
        <v>8.2170000000000005</v>
      </c>
      <c r="Q11" s="94">
        <f t="shared" si="10"/>
        <v>60.807453416149073</v>
      </c>
      <c r="R11" s="91">
        <f t="shared" si="11"/>
        <v>76.338572749432629</v>
      </c>
      <c r="S11" s="91">
        <f t="shared" si="12"/>
        <v>56.152785044950761</v>
      </c>
      <c r="T11" s="91">
        <f t="shared" si="13"/>
        <v>0</v>
      </c>
      <c r="U11" s="91">
        <f t="shared" si="14"/>
        <v>44.131258486233641</v>
      </c>
      <c r="V11" s="81" cm="1">
        <f t="array" ref="V11">_xlfn.IFS(AM11="na","na",AM11="0","0",AM11&gt;0,(LOG(0.01*BD11/10^-AM11)))</f>
        <v>10.883956815771288</v>
      </c>
      <c r="W11" s="82" t="str" cm="1">
        <f t="array" ref="W11">_xlfn.IFS(AN11="na","na",AN11="0","0",AN11&gt;0,(LOG(0.01*BE11/10^-AN11)))</f>
        <v>0</v>
      </c>
      <c r="X11" s="82" cm="1">
        <f t="array" ref="X11">_xlfn.IFS(AO11="na","na",AO11="0","0",AO11&gt;0,(LOG(0.01*BF11/10^-AO11)))</f>
        <v>7.9351484856783818</v>
      </c>
      <c r="Y11" s="82" cm="1">
        <f t="array" ref="Y11">_xlfn.IFS(AP11="na","na",AP11="0","0",AP11&gt;0,(LOG(0.01*BG11/10^-AP11)))</f>
        <v>7.7363697614357809</v>
      </c>
      <c r="Z11" s="82" t="str" cm="1">
        <f t="array" ref="Z11">_xlfn.IFS(AQ11="na","na",AQ11="0","0",AQ11&gt;0,(LOG(0.01*BH11/10^-AQ11)))</f>
        <v>0</v>
      </c>
      <c r="AA11" s="82" cm="1">
        <f t="array" ref="AA11">_xlfn.IFS(AR11="na","na",AR11="0","0",AR11&gt;0,(LOG(0.01*BI11/10^-AR11)))</f>
        <v>8.5806030446520705</v>
      </c>
      <c r="AB11" s="82" cm="1">
        <f t="array" ref="AB11">_xlfn.IFS(AS11="na","na",AS11="0","0",AS11&gt;0,(LOG(0.01*BJ11/10^-AS11)))</f>
        <v>8.9047440359793359</v>
      </c>
      <c r="AC11" s="82" cm="1">
        <f t="array" ref="AC11">_xlfn.IFS(AT11="na","na",AT11="0","0",AT11&gt;0,(LOG(0.01*BK11/10^-AT11)))</f>
        <v>8.3393141751540352</v>
      </c>
      <c r="AD11" s="82" cm="1">
        <f t="array" ref="AD11">_xlfn.IFS(AU11="na","na",AU11="0","0",AU11&gt;0,(LOG(0.01*BL11/10^-AU11)))</f>
        <v>6.2564542222171591</v>
      </c>
      <c r="AE11" s="82" cm="1">
        <f t="array" ref="AE11">_xlfn.IFS(AV11="na","na",AV11="0","0",AV11&gt;0,(LOG(0.01*BM11/10^-AV11)))</f>
        <v>6.0074757602160842</v>
      </c>
      <c r="AF11" s="82" cm="1">
        <f t="array" ref="AF11">_xlfn.IFS(AW11="na","na",AW11="0","0",AW11&gt;0,(LOG(0.01*BN11/10^-AW11)))</f>
        <v>5.9829623078541143</v>
      </c>
      <c r="AG11" s="82" cm="1">
        <f t="array" ref="AG11">_xlfn.IFS(AX11="na","na",AX11="0","0",AX11&gt;0,(LOG(0.01*BO11/10^-AX11)))</f>
        <v>8.871371301107871</v>
      </c>
      <c r="AH11" s="82" t="str" cm="1">
        <f t="array" ref="AH11">_xlfn.IFS(AY11="na","na",AY11="0","0",AY11&gt;0,(LOG(0.01*BP11/10^-AY11)))</f>
        <v>0</v>
      </c>
      <c r="AI11" s="82" t="str" cm="1">
        <f t="array" ref="AI11">_xlfn.IFS(AZ11="na","na",AZ11="0","0",AZ11&gt;0,(LOG(0.01*BQ11/10^-AZ11)))</f>
        <v>0</v>
      </c>
      <c r="AJ11" s="82" cm="1">
        <f t="array" ref="AJ11">_xlfn.IFS(BA11="na","na",BA11="0","0",BA11&gt;0,(LOG(0.01*BR11/10^-BA11)))</f>
        <v>7.2967463123516518</v>
      </c>
      <c r="AK11" s="82" cm="1">
        <f t="array" ref="AK11">_xlfn.IFS(BB11="na","na",BB11="0","0",BB11&gt;0,(LOG(0.01*BS11/10^-BB11)))</f>
        <v>7.0127899812512773</v>
      </c>
      <c r="AL11" s="82" cm="1">
        <f t="array" ref="AL11">_xlfn.IFS(BC11="na","na",BC11="0","0",BC11&gt;0,(LOG(0.01*BT11/10^-BC11)))</f>
        <v>7.8019649197241243</v>
      </c>
      <c r="AM11" s="81">
        <f>VLOOKUP($A11,'pEC50'!$B:$AA,MATCH(AM$1,'pEC50'!$B$1:$AA$1,0),FALSE)</f>
        <v>11.1</v>
      </c>
      <c r="AN11" s="82" t="str">
        <f>VLOOKUP($A11,'pEC50'!$B:$AA,MATCH(AN$1,'pEC50'!$B$1:$AA$1,0),FALSE)</f>
        <v>0</v>
      </c>
      <c r="AO11" s="82">
        <f>VLOOKUP($A11,'pEC50'!$B:$AA,MATCH(AO$1,'pEC50'!$B$1:$AA$1,0),FALSE)</f>
        <v>8.1539999999999999</v>
      </c>
      <c r="AP11" s="82">
        <f>VLOOKUP($A11,'pEC50'!$B:$AA,MATCH(AP$1,'pEC50'!$B$1:$AA$1,0),FALSE)</f>
        <v>8.0739999999999998</v>
      </c>
      <c r="AQ11" s="82" t="str">
        <f>VLOOKUP($A11,'pEC50'!$B:$AA,MATCH(AQ$1,'pEC50'!$B$1:$AA$1,0),FALSE)</f>
        <v>0</v>
      </c>
      <c r="AR11" s="82">
        <f>VLOOKUP($A11,'pEC50'!$B:$AA,MATCH(AR$1,'pEC50'!$B$1:$AA$1,0),FALSE)</f>
        <v>8.8450000000000006</v>
      </c>
      <c r="AS11" s="82">
        <f>VLOOKUP($A11,'pEC50'!$B:$AA,MATCH(AS$1,'pEC50'!$B$1:$AA$1,0),FALSE)</f>
        <v>9.0220000000000002</v>
      </c>
      <c r="AT11" s="82">
        <f>VLOOKUP($A11,'pEC50'!$B:$AA,MATCH(AT$1,'pEC50'!$B$1:$AA$1,0),FALSE)</f>
        <v>8.6120000000000001</v>
      </c>
      <c r="AU11" s="82">
        <f>VLOOKUP($A11,'pEC50'!$B:$AA,MATCH(AU$1,'pEC50'!$B$1:$AA$1,0),FALSE)</f>
        <v>7.3239999999999998</v>
      </c>
      <c r="AV11" s="82">
        <f>VLOOKUP($A11,'pEC50'!$B:$AA,MATCH(AV$1,'pEC50'!$B$1:$AA$1,0),FALSE)</f>
        <v>7.4690000000000003</v>
      </c>
      <c r="AW11" s="82">
        <f>VLOOKUP($A11,'pEC50'!$B:$AA,MATCH(AW$1,'pEC50'!$B$1:$AA$1,0),FALSE)</f>
        <v>7.4240000000000004</v>
      </c>
      <c r="AX11" s="82">
        <f>VLOOKUP($A11,'pEC50'!$B:$AA,MATCH(AX$1,'pEC50'!$B$1:$AA$1,0),FALSE)</f>
        <v>9.1219999999999999</v>
      </c>
      <c r="AY11" s="82" t="str">
        <f>VLOOKUP($A11,'pEC50'!$B:$AA,MATCH(AY$1,'pEC50'!$B$1:$AA$1,0),FALSE)</f>
        <v>0</v>
      </c>
      <c r="AZ11" s="82" t="str">
        <f>VLOOKUP($A11,'pEC50'!$B:$AA,MATCH(AZ$1,'pEC50'!$B$1:$AA$1,0),FALSE)</f>
        <v>0</v>
      </c>
      <c r="BA11" s="82">
        <f>VLOOKUP($A11,'pEC50'!$B:$AA,MATCH(BA$1,'pEC50'!$B$1:$AA$1,0),FALSE)</f>
        <v>7.6520000000000001</v>
      </c>
      <c r="BB11" s="82">
        <f>VLOOKUP($A11,'pEC50'!$B:$AA,MATCH(BB$1,'pEC50'!$B$1:$AA$1,0),FALSE)</f>
        <v>7.5060000000000002</v>
      </c>
      <c r="BC11" s="82">
        <f>VLOOKUP($A11,'pEC50'!$B:$AA,MATCH(BC$1,'pEC50'!$B$1:$AA$1,0),FALSE)</f>
        <v>8.2170000000000005</v>
      </c>
      <c r="BD11" s="95">
        <f>VLOOKUP($A11,Emax!$B:$Z,MATCH(BD$1,Emax!$B$1:$Z$1,0),FALSE)</f>
        <v>60.807453416149073</v>
      </c>
      <c r="BE11" s="96" t="str">
        <f>VLOOKUP($A11,Emax!$B:$Z,MATCH(BE$1,Emax!$B$1:$Z$1,0),FALSE)</f>
        <v>na</v>
      </c>
      <c r="BF11" s="96">
        <f>VLOOKUP($A11,Emax!$B:$Z,MATCH(BF$1,Emax!$B$1:$Z$1,0),FALSE)</f>
        <v>60.415515526577515</v>
      </c>
      <c r="BG11" s="96">
        <f>VLOOKUP($A11,Emax!$B:$Z,MATCH(BG$1,Emax!$B$1:$Z$1,0),FALSE)</f>
        <v>45.958914379967013</v>
      </c>
      <c r="BH11" s="96" t="str">
        <f>VLOOKUP($A11,Emax!$B:$Z,MATCH(BH$1,Emax!$B$1:$Z$1,0),FALSE)</f>
        <v>na</v>
      </c>
      <c r="BI11" s="96">
        <f>VLOOKUP($A11,Emax!$B:$Z,MATCH(BI$1,Emax!$B$1:$Z$1,0),FALSE)</f>
        <v>54.4005192020091</v>
      </c>
      <c r="BJ11" s="96">
        <f>VLOOKUP($A11,Emax!$B:$Z,MATCH(BJ$1,Emax!$B$1:$Z$1,0),FALSE)</f>
        <v>76.338572749432629</v>
      </c>
      <c r="BK11" s="96">
        <f>VLOOKUP($A11,Emax!$B:$Z,MATCH(BK$1,Emax!$B$1:$Z$1,0),FALSE)</f>
        <v>53.372085755359706</v>
      </c>
      <c r="BL11" s="96">
        <f>VLOOKUP($A11,Emax!$B:$Z,MATCH(BL$1,Emax!$B$1:$Z$1,0),FALSE)</f>
        <v>8.5596148242705112</v>
      </c>
      <c r="BM11" s="96">
        <f>VLOOKUP($A11,Emax!$B:$Z,MATCH(BM$1,Emax!$B$1:$Z$1,0),FALSE)</f>
        <v>3.4552204401523787</v>
      </c>
      <c r="BN11" s="96">
        <f>VLOOKUP($A11,Emax!$B:$Z,MATCH(BN$1,Emax!$B$1:$Z$1,0),FALSE)</f>
        <v>3.622115609381436</v>
      </c>
      <c r="BO11" s="96">
        <f>VLOOKUP($A11,Emax!$B:$Z,MATCH(BO$1,Emax!$B$1:$Z$1,0),FALSE)</f>
        <v>56.152785044950761</v>
      </c>
      <c r="BP11" s="96">
        <f>VLOOKUP($A11,Emax!$B:$Z,MATCH(BP$1,Emax!$B$1:$Z$1,0),FALSE)</f>
        <v>0</v>
      </c>
      <c r="BQ11" s="96">
        <f>VLOOKUP($A11,Emax!$B:$Z,MATCH(BQ$1,Emax!$B$1:$Z$1,0),FALSE)</f>
        <v>0</v>
      </c>
      <c r="BR11" s="96">
        <f>VLOOKUP($A11,Emax!$B:$Z,MATCH(BR$1,Emax!$B$1:$Z$1,0),FALSE)</f>
        <v>44.131258486233641</v>
      </c>
      <c r="BS11" s="96">
        <f>VLOOKUP($A11,Emax!$B:$Z,MATCH(BS$1,Emax!$B$1:$Z$1,0),FALSE)</f>
        <v>32.121068329718007</v>
      </c>
      <c r="BT11" s="96">
        <f>VLOOKUP($A11,Emax!$B:$Z,MATCH(BT$1,Emax!$B$1:$Z$1,0),FALSE)</f>
        <v>38.456071777560631</v>
      </c>
      <c r="BU11" s="97"/>
      <c r="BV11" s="97"/>
      <c r="BW11" s="97"/>
    </row>
    <row r="12" spans="1:75" s="3" customFormat="1" x14ac:dyDescent="0.2">
      <c r="A12" t="s">
        <v>529</v>
      </c>
      <c r="B12" s="6" t="str">
        <f>IF(VLOOKUP($A12,Ligands!$A:$G,3,FALSE)="","",VLOOKUP($A12,Ligands!$A:$G,3,FALSE))</f>
        <v/>
      </c>
      <c r="C12" s="5" t="str">
        <f>IF(VLOOKUP($A12,Ligands!$A:$G,4,FALSE)="","",VLOOKUP($A12,Ligands!$A:$G,4,FALSE))</f>
        <v>Glutamate</v>
      </c>
      <c r="D12" s="37" t="str">
        <f>IF(VLOOKUP($A12,Ligands!$A:$G,5,FALSE)="","",VLOOKUP($A12,Ligands!$A:$G,5,FALSE))</f>
        <v/>
      </c>
      <c r="E12" s="37" t="str">
        <f>IF(VLOOKUP($A12,Ligands!$A:$G,6,FALSE)="","",VLOOKUP($A12,Ligands!$A:$G,6,FALSE))</f>
        <v/>
      </c>
      <c r="F12" s="37" t="str">
        <f>IF(VLOOKUP($A12,Ligands!$A:$G,7,FALSE)="","",VLOOKUP($A12,Ligands!$A:$G,7,FALSE))</f>
        <v>Physiological</v>
      </c>
      <c r="G12" s="92">
        <f t="shared" si="0"/>
        <v>0</v>
      </c>
      <c r="H12" s="93">
        <f t="shared" si="1"/>
        <v>4.4011409710189477</v>
      </c>
      <c r="I12" s="93">
        <f t="shared" si="2"/>
        <v>0</v>
      </c>
      <c r="J12" s="93">
        <f t="shared" si="3"/>
        <v>0</v>
      </c>
      <c r="K12" s="93">
        <f t="shared" si="4"/>
        <v>0</v>
      </c>
      <c r="L12" s="92">
        <f t="shared" si="5"/>
        <v>0</v>
      </c>
      <c r="M12" s="93">
        <f t="shared" si="6"/>
        <v>5.2519999999999998</v>
      </c>
      <c r="N12" s="93">
        <f t="shared" si="7"/>
        <v>0</v>
      </c>
      <c r="O12" s="93">
        <f t="shared" si="8"/>
        <v>0</v>
      </c>
      <c r="P12" s="93">
        <f t="shared" si="9"/>
        <v>0</v>
      </c>
      <c r="Q12" s="94">
        <f t="shared" si="10"/>
        <v>0</v>
      </c>
      <c r="R12" s="91">
        <f t="shared" si="11"/>
        <v>25.548457594351518</v>
      </c>
      <c r="S12" s="91">
        <f t="shared" si="12"/>
        <v>0</v>
      </c>
      <c r="T12" s="91">
        <f t="shared" si="13"/>
        <v>0</v>
      </c>
      <c r="U12" s="91">
        <f t="shared" si="14"/>
        <v>0</v>
      </c>
      <c r="V12" s="81" t="str" cm="1">
        <f t="array" ref="V12">_xlfn.IFS(AM12="na","na",AM12="0","0",AM12&gt;0,(LOG(0.01*BD12/10^-AM12)))</f>
        <v>0</v>
      </c>
      <c r="W12" s="82" t="str" cm="1">
        <f t="array" ref="W12">_xlfn.IFS(AN12="na","na",AN12="0","0",AN12&gt;0,(LOG(0.01*BE12/10^-AN12)))</f>
        <v>0</v>
      </c>
      <c r="X12" s="82" cm="1">
        <f t="array" ref="X12">_xlfn.IFS(AO12="na","na",AO12="0","0",AO12&gt;0,(LOG(0.01*BF12/10^-AO12)))</f>
        <v>3.4989815161147093</v>
      </c>
      <c r="Y12" s="82" t="str" cm="1">
        <f t="array" ref="Y12">_xlfn.IFS(AP12="na","na",AP12="0","0",AP12&gt;0,(LOG(0.01*BG12/10^-AP12)))</f>
        <v>0</v>
      </c>
      <c r="Z12" s="82" t="str" cm="1">
        <f t="array" ref="Z12">_xlfn.IFS(AQ12="na","na",AQ12="0","0",AQ12&gt;0,(LOG(0.01*BH12/10^-AQ12)))</f>
        <v>0</v>
      </c>
      <c r="AA12" s="82" cm="1">
        <f t="array" ref="AA12">_xlfn.IFS(AR12="na","na",AR12="0","0",AR12&gt;0,(LOG(0.01*BI12/10^-AR12)))</f>
        <v>4.4011409710189477</v>
      </c>
      <c r="AB12" s="82" cm="1">
        <f t="array" ref="AB12">_xlfn.IFS(AS12="na","na",AS12="0","0",AS12&gt;0,(LOG(0.01*BJ12/10^-AS12)))</f>
        <v>4.250364686134847</v>
      </c>
      <c r="AC12" s="82" t="str" cm="1">
        <f t="array" ref="AC12">_xlfn.IFS(AT12="na","na",AT12="0","0",AT12&gt;0,(LOG(0.01*BK12/10^-AT12)))</f>
        <v>0</v>
      </c>
      <c r="AD12" s="82" t="str" cm="1">
        <f t="array" ref="AD12">_xlfn.IFS(AU12="na","na",AU12="0","0",AU12&gt;0,(LOG(0.01*BL12/10^-AU12)))</f>
        <v>0</v>
      </c>
      <c r="AE12" s="82" t="str" cm="1">
        <f t="array" ref="AE12">_xlfn.IFS(AV12="na","na",AV12="0","0",AV12&gt;0,(LOG(0.01*BM12/10^-AV12)))</f>
        <v>0</v>
      </c>
      <c r="AF12" s="82" t="str" cm="1">
        <f t="array" ref="AF12">_xlfn.IFS(AW12="na","na",AW12="0","0",AW12&gt;0,(LOG(0.01*BN12/10^-AW12)))</f>
        <v>0</v>
      </c>
      <c r="AG12" s="82" t="str" cm="1">
        <f t="array" ref="AG12">_xlfn.IFS(AX12="na","na",AX12="0","0",AX12&gt;0,(LOG(0.01*BO12/10^-AX12)))</f>
        <v>0</v>
      </c>
      <c r="AH12" s="82" t="str" cm="1">
        <f t="array" ref="AH12">_xlfn.IFS(AY12="na","na",AY12="0","0",AY12&gt;0,(LOG(0.01*BP12/10^-AY12)))</f>
        <v>0</v>
      </c>
      <c r="AI12" s="82" t="str" cm="1">
        <f t="array" ref="AI12">_xlfn.IFS(AZ12="na","na",AZ12="0","0",AZ12&gt;0,(LOG(0.01*BQ12/10^-AZ12)))</f>
        <v>0</v>
      </c>
      <c r="AJ12" s="82" t="str" cm="1">
        <f t="array" ref="AJ12">_xlfn.IFS(BA12="na","na",BA12="0","0",BA12&gt;0,(LOG(0.01*BR12/10^-BA12)))</f>
        <v>0</v>
      </c>
      <c r="AK12" s="82" t="str" cm="1">
        <f t="array" ref="AK12">_xlfn.IFS(BB12="na","na",BB12="0","0",BB12&gt;0,(LOG(0.01*BS12/10^-BB12)))</f>
        <v>0</v>
      </c>
      <c r="AL12" s="82" t="str" cm="1">
        <f t="array" ref="AL12">_xlfn.IFS(BC12="na","na",BC12="0","0",BC12&gt;0,(LOG(0.01*BT12/10^-BC12)))</f>
        <v>0</v>
      </c>
      <c r="AM12" s="81" t="str">
        <f>VLOOKUP($A12,'pEC50'!$B:$AA,MATCH(AM$1,'pEC50'!$B$1:$AA$1,0),FALSE)</f>
        <v>0</v>
      </c>
      <c r="AN12" s="82" t="str">
        <f>VLOOKUP($A12,'pEC50'!$B:$AA,MATCH(AN$1,'pEC50'!$B$1:$AA$1,0),FALSE)</f>
        <v>0</v>
      </c>
      <c r="AO12" s="82">
        <f>VLOOKUP($A12,'pEC50'!$B:$AA,MATCH(AO$1,'pEC50'!$B$1:$AA$1,0),FALSE)</f>
        <v>4.58</v>
      </c>
      <c r="AP12" s="82" t="str">
        <f>VLOOKUP($A12,'pEC50'!$B:$AA,MATCH(AP$1,'pEC50'!$B$1:$AA$1,0),FALSE)</f>
        <v>0</v>
      </c>
      <c r="AQ12" s="82" t="str">
        <f>VLOOKUP($A12,'pEC50'!$B:$AA,MATCH(AQ$1,'pEC50'!$B$1:$AA$1,0),FALSE)</f>
        <v>0</v>
      </c>
      <c r="AR12" s="82">
        <f>VLOOKUP($A12,'pEC50'!$B:$AA,MATCH(AR$1,'pEC50'!$B$1:$AA$1,0),FALSE)</f>
        <v>5.2519999999999998</v>
      </c>
      <c r="AS12" s="82">
        <f>VLOOKUP($A12,'pEC50'!$B:$AA,MATCH(AS$1,'pEC50'!$B$1:$AA$1,0),FALSE)</f>
        <v>4.843</v>
      </c>
      <c r="AT12" s="82" t="str">
        <f>VLOOKUP($A12,'pEC50'!$B:$AA,MATCH(AT$1,'pEC50'!$B$1:$AA$1,0),FALSE)</f>
        <v>0</v>
      </c>
      <c r="AU12" s="82" t="str">
        <f>VLOOKUP($A12,'pEC50'!$B:$AA,MATCH(AU$1,'pEC50'!$B$1:$AA$1,0),FALSE)</f>
        <v>0</v>
      </c>
      <c r="AV12" s="82" t="str">
        <f>VLOOKUP($A12,'pEC50'!$B:$AA,MATCH(AV$1,'pEC50'!$B$1:$AA$1,0),FALSE)</f>
        <v>0</v>
      </c>
      <c r="AW12" s="82" t="str">
        <f>VLOOKUP($A12,'pEC50'!$B:$AA,MATCH(AW$1,'pEC50'!$B$1:$AA$1,0),FALSE)</f>
        <v>0</v>
      </c>
      <c r="AX12" s="82" t="str">
        <f>VLOOKUP($A12,'pEC50'!$B:$AA,MATCH(AX$1,'pEC50'!$B$1:$AA$1,0),FALSE)</f>
        <v>0</v>
      </c>
      <c r="AY12" s="82" t="str">
        <f>VLOOKUP($A12,'pEC50'!$B:$AA,MATCH(AY$1,'pEC50'!$B$1:$AA$1,0),FALSE)</f>
        <v>0</v>
      </c>
      <c r="AZ12" s="82" t="str">
        <f>VLOOKUP($A12,'pEC50'!$B:$AA,MATCH(AZ$1,'pEC50'!$B$1:$AA$1,0),FALSE)</f>
        <v>0</v>
      </c>
      <c r="BA12" s="82" t="str">
        <f>VLOOKUP($A12,'pEC50'!$B:$AA,MATCH(BA$1,'pEC50'!$B$1:$AA$1,0),FALSE)</f>
        <v>0</v>
      </c>
      <c r="BB12" s="82" t="str">
        <f>VLOOKUP($A12,'pEC50'!$B:$AA,MATCH(BB$1,'pEC50'!$B$1:$AA$1,0),FALSE)</f>
        <v>0</v>
      </c>
      <c r="BC12" s="82" t="str">
        <f>VLOOKUP($A12,'pEC50'!$B:$AA,MATCH(BC$1,'pEC50'!$B$1:$AA$1,0),FALSE)</f>
        <v>0</v>
      </c>
      <c r="BD12" s="95">
        <f>VLOOKUP($A12,Emax!$B:$Z,MATCH(BD$1,Emax!$B$1:$Z$1,0),FALSE)</f>
        <v>0</v>
      </c>
      <c r="BE12" s="96" t="str">
        <f>VLOOKUP($A12,Emax!$B:$Z,MATCH(BE$1,Emax!$B$1:$Z$1,0),FALSE)</f>
        <v>na</v>
      </c>
      <c r="BF12" s="96">
        <f>VLOOKUP($A12,Emax!$B:$Z,MATCH(BF$1,Emax!$B$1:$Z$1,0),FALSE)</f>
        <v>8.2981544922090844</v>
      </c>
      <c r="BG12" s="96">
        <f>VLOOKUP($A12,Emax!$B:$Z,MATCH(BG$1,Emax!$B$1:$Z$1,0),FALSE)</f>
        <v>0</v>
      </c>
      <c r="BH12" s="96" t="str">
        <f>VLOOKUP($A12,Emax!$B:$Z,MATCH(BH$1,Emax!$B$1:$Z$1,0),FALSE)</f>
        <v>na</v>
      </c>
      <c r="BI12" s="96">
        <f>VLOOKUP($A12,Emax!$B:$Z,MATCH(BI$1,Emax!$B$1:$Z$1,0),FALSE)</f>
        <v>14.097463246705605</v>
      </c>
      <c r="BJ12" s="96">
        <f>VLOOKUP($A12,Emax!$B:$Z,MATCH(BJ$1,Emax!$B$1:$Z$1,0),FALSE)</f>
        <v>25.548457594351518</v>
      </c>
      <c r="BK12" s="96">
        <f>VLOOKUP($A12,Emax!$B:$Z,MATCH(BK$1,Emax!$B$1:$Z$1,0),FALSE)</f>
        <v>0</v>
      </c>
      <c r="BL12" s="96">
        <f>VLOOKUP($A12,Emax!$B:$Z,MATCH(BL$1,Emax!$B$1:$Z$1,0),FALSE)</f>
        <v>0</v>
      </c>
      <c r="BM12" s="96">
        <f>VLOOKUP($A12,Emax!$B:$Z,MATCH(BM$1,Emax!$B$1:$Z$1,0),FALSE)</f>
        <v>0</v>
      </c>
      <c r="BN12" s="96">
        <f>VLOOKUP($A12,Emax!$B:$Z,MATCH(BN$1,Emax!$B$1:$Z$1,0),FALSE)</f>
        <v>0</v>
      </c>
      <c r="BO12" s="96">
        <f>VLOOKUP($A12,Emax!$B:$Z,MATCH(BO$1,Emax!$B$1:$Z$1,0),FALSE)</f>
        <v>0</v>
      </c>
      <c r="BP12" s="96">
        <f>VLOOKUP($A12,Emax!$B:$Z,MATCH(BP$1,Emax!$B$1:$Z$1,0),FALSE)</f>
        <v>0</v>
      </c>
      <c r="BQ12" s="96">
        <f>VLOOKUP($A12,Emax!$B:$Z,MATCH(BQ$1,Emax!$B$1:$Z$1,0),FALSE)</f>
        <v>0</v>
      </c>
      <c r="BR12" s="96">
        <f>VLOOKUP($A12,Emax!$B:$Z,MATCH(BR$1,Emax!$B$1:$Z$1,0),FALSE)</f>
        <v>0</v>
      </c>
      <c r="BS12" s="96">
        <f>VLOOKUP($A12,Emax!$B:$Z,MATCH(BS$1,Emax!$B$1:$Z$1,0),FALSE)</f>
        <v>0</v>
      </c>
      <c r="BT12" s="96">
        <f>VLOOKUP($A12,Emax!$B:$Z,MATCH(BT$1,Emax!$B$1:$Z$1,0),FALSE)</f>
        <v>0</v>
      </c>
      <c r="BU12" s="97"/>
      <c r="BV12" s="97"/>
      <c r="BW12" s="97"/>
    </row>
    <row r="13" spans="1:75" s="3" customFormat="1" x14ac:dyDescent="0.2">
      <c r="A13" t="s">
        <v>532</v>
      </c>
      <c r="B13" s="6" t="str">
        <f>IF(VLOOKUP($A13,Ligands!$A:$G,3,FALSE)="","",VLOOKUP($A13,Ligands!$A:$G,3,FALSE))</f>
        <v/>
      </c>
      <c r="C13" s="5" t="str">
        <f>IF(VLOOKUP($A13,Ligands!$A:$G,4,FALSE)="","",VLOOKUP($A13,Ligands!$A:$G,4,FALSE))</f>
        <v>Glutamate</v>
      </c>
      <c r="D13" s="37" t="str">
        <f>IF(VLOOKUP($A13,Ligands!$A:$G,5,FALSE)="","",VLOOKUP($A13,Ligands!$A:$G,5,FALSE))</f>
        <v/>
      </c>
      <c r="E13" s="37" t="str">
        <f>IF(VLOOKUP($A13,Ligands!$A:$G,6,FALSE)="","",VLOOKUP($A13,Ligands!$A:$G,6,FALSE))</f>
        <v/>
      </c>
      <c r="F13" s="37" t="str">
        <f>IF(VLOOKUP($A13,Ligands!$A:$G,7,FALSE)="","",VLOOKUP($A13,Ligands!$A:$G,7,FALSE))</f>
        <v>Physiological</v>
      </c>
      <c r="G13" s="92">
        <f t="shared" si="0"/>
        <v>0</v>
      </c>
      <c r="H13" s="93">
        <f t="shared" si="1"/>
        <v>4.7279775839245177</v>
      </c>
      <c r="I13" s="93">
        <f t="shared" si="2"/>
        <v>0</v>
      </c>
      <c r="J13" s="93">
        <f t="shared" si="3"/>
        <v>0</v>
      </c>
      <c r="K13" s="93">
        <f t="shared" si="4"/>
        <v>0</v>
      </c>
      <c r="L13" s="92">
        <f t="shared" si="5"/>
        <v>0</v>
      </c>
      <c r="M13" s="93">
        <f t="shared" si="6"/>
        <v>5.2850000000000001</v>
      </c>
      <c r="N13" s="93">
        <f t="shared" si="7"/>
        <v>0</v>
      </c>
      <c r="O13" s="93">
        <f t="shared" si="8"/>
        <v>0</v>
      </c>
      <c r="P13" s="93">
        <f t="shared" si="9"/>
        <v>0</v>
      </c>
      <c r="Q13" s="94">
        <f t="shared" si="10"/>
        <v>0</v>
      </c>
      <c r="R13" s="91">
        <f t="shared" si="11"/>
        <v>35.893468891590231</v>
      </c>
      <c r="S13" s="91">
        <f t="shared" si="12"/>
        <v>0</v>
      </c>
      <c r="T13" s="91">
        <f t="shared" si="13"/>
        <v>0</v>
      </c>
      <c r="U13" s="91">
        <f t="shared" si="14"/>
        <v>0</v>
      </c>
      <c r="V13" s="81" t="str" cm="1">
        <f t="array" ref="V13">_xlfn.IFS(AM13="na","na",AM13="0","0",AM13&gt;0,(LOG(0.01*BD13/10^-AM13)))</f>
        <v>0</v>
      </c>
      <c r="W13" s="82" t="str" cm="1">
        <f t="array" ref="W13">_xlfn.IFS(AN13="na","na",AN13="0","0",AN13&gt;0,(LOG(0.01*BE13/10^-AN13)))</f>
        <v>0</v>
      </c>
      <c r="X13" s="82" cm="1">
        <f t="array" ref="X13">_xlfn.IFS(AO13="na","na",AO13="0","0",AO13&gt;0,(LOG(0.01*BF13/10^-AO13)))</f>
        <v>4.2140154323559615</v>
      </c>
      <c r="Y13" s="82" cm="1">
        <f t="array" ref="Y13">_xlfn.IFS(AP13="na","na",AP13="0","0",AP13&gt;0,(LOG(0.01*BG13/10^-AP13)))</f>
        <v>3.9498449119574888</v>
      </c>
      <c r="Z13" s="82" t="str" cm="1">
        <f t="array" ref="Z13">_xlfn.IFS(AQ13="na","na",AQ13="0","0",AQ13&gt;0,(LOG(0.01*BH13/10^-AQ13)))</f>
        <v>0</v>
      </c>
      <c r="AA13" s="82" cm="1">
        <f t="array" ref="AA13">_xlfn.IFS(AR13="na","na",AR13="0","0",AR13&gt;0,(LOG(0.01*BI13/10^-AR13)))</f>
        <v>4.6669255548734228</v>
      </c>
      <c r="AB13" s="82" cm="1">
        <f t="array" ref="AB13">_xlfn.IFS(AS13="na","na",AS13="0","0",AS13&gt;0,(LOG(0.01*BJ13/10^-AS13)))</f>
        <v>4.7279775839245177</v>
      </c>
      <c r="AC13" s="82" cm="1">
        <f t="array" ref="AC13">_xlfn.IFS(AT13="na","na",AT13="0","0",AT13&gt;0,(LOG(0.01*BK13/10^-AT13)))</f>
        <v>3.972565133645332</v>
      </c>
      <c r="AD13" s="82" t="str" cm="1">
        <f t="array" ref="AD13">_xlfn.IFS(AU13="na","na",AU13="0","0",AU13&gt;0,(LOG(0.01*BL13/10^-AU13)))</f>
        <v>0</v>
      </c>
      <c r="AE13" s="82" t="str" cm="1">
        <f t="array" ref="AE13">_xlfn.IFS(AV13="na","na",AV13="0","0",AV13&gt;0,(LOG(0.01*BM13/10^-AV13)))</f>
        <v>0</v>
      </c>
      <c r="AF13" s="82" t="str" cm="1">
        <f t="array" ref="AF13">_xlfn.IFS(AW13="na","na",AW13="0","0",AW13&gt;0,(LOG(0.01*BN13/10^-AW13)))</f>
        <v>0</v>
      </c>
      <c r="AG13" s="82" t="str" cm="1">
        <f t="array" ref="AG13">_xlfn.IFS(AX13="na","na",AX13="0","0",AX13&gt;0,(LOG(0.01*BO13/10^-AX13)))</f>
        <v>0</v>
      </c>
      <c r="AH13" s="82" t="str" cm="1">
        <f t="array" ref="AH13">_xlfn.IFS(AY13="na","na",AY13="0","0",AY13&gt;0,(LOG(0.01*BP13/10^-AY13)))</f>
        <v>0</v>
      </c>
      <c r="AI13" s="82" t="str" cm="1">
        <f t="array" ref="AI13">_xlfn.IFS(AZ13="na","na",AZ13="0","0",AZ13&gt;0,(LOG(0.01*BQ13/10^-AZ13)))</f>
        <v>0</v>
      </c>
      <c r="AJ13" s="82" t="str" cm="1">
        <f t="array" ref="AJ13">_xlfn.IFS(BA13="na","na",BA13="0","0",BA13&gt;0,(LOG(0.01*BR13/10^-BA13)))</f>
        <v>0</v>
      </c>
      <c r="AK13" s="82" t="str" cm="1">
        <f t="array" ref="AK13">_xlfn.IFS(BB13="na","na",BB13="0","0",BB13&gt;0,(LOG(0.01*BS13/10^-BB13)))</f>
        <v>0</v>
      </c>
      <c r="AL13" s="82" t="str" cm="1">
        <f t="array" ref="AL13">_xlfn.IFS(BC13="na","na",BC13="0","0",BC13&gt;0,(LOG(0.01*BT13/10^-BC13)))</f>
        <v>0</v>
      </c>
      <c r="AM13" s="81" t="str">
        <f>VLOOKUP($A13,'pEC50'!$B:$AA,MATCH(AM$1,'pEC50'!$B$1:$AA$1,0),FALSE)</f>
        <v>0</v>
      </c>
      <c r="AN13" s="82" t="str">
        <f>VLOOKUP($A13,'pEC50'!$B:$AA,MATCH(AN$1,'pEC50'!$B$1:$AA$1,0),FALSE)</f>
        <v>0</v>
      </c>
      <c r="AO13" s="82">
        <f>VLOOKUP($A13,'pEC50'!$B:$AA,MATCH(AO$1,'pEC50'!$B$1:$AA$1,0),FALSE)</f>
        <v>4.6589999999999998</v>
      </c>
      <c r="AP13" s="82">
        <f>VLOOKUP($A13,'pEC50'!$B:$AA,MATCH(AP$1,'pEC50'!$B$1:$AA$1,0),FALSE)</f>
        <v>4.4630000000000001</v>
      </c>
      <c r="AQ13" s="82" t="str">
        <f>VLOOKUP($A13,'pEC50'!$B:$AA,MATCH(AQ$1,'pEC50'!$B$1:$AA$1,0),FALSE)</f>
        <v>0</v>
      </c>
      <c r="AR13" s="82">
        <f>VLOOKUP($A13,'pEC50'!$B:$AA,MATCH(AR$1,'pEC50'!$B$1:$AA$1,0),FALSE)</f>
        <v>5.2850000000000001</v>
      </c>
      <c r="AS13" s="82">
        <f>VLOOKUP($A13,'pEC50'!$B:$AA,MATCH(AS$1,'pEC50'!$B$1:$AA$1,0),FALSE)</f>
        <v>5.2720000000000002</v>
      </c>
      <c r="AT13" s="82">
        <f>VLOOKUP($A13,'pEC50'!$B:$AA,MATCH(AT$1,'pEC50'!$B$1:$AA$1,0),FALSE)</f>
        <v>4.5720000000000001</v>
      </c>
      <c r="AU13" s="82" t="str">
        <f>VLOOKUP($A13,'pEC50'!$B:$AA,MATCH(AU$1,'pEC50'!$B$1:$AA$1,0),FALSE)</f>
        <v>0</v>
      </c>
      <c r="AV13" s="82" t="str">
        <f>VLOOKUP($A13,'pEC50'!$B:$AA,MATCH(AV$1,'pEC50'!$B$1:$AA$1,0),FALSE)</f>
        <v>0</v>
      </c>
      <c r="AW13" s="82" t="str">
        <f>VLOOKUP($A13,'pEC50'!$B:$AA,MATCH(AW$1,'pEC50'!$B$1:$AA$1,0),FALSE)</f>
        <v>0</v>
      </c>
      <c r="AX13" s="82" t="str">
        <f>VLOOKUP($A13,'pEC50'!$B:$AA,MATCH(AX$1,'pEC50'!$B$1:$AA$1,0),FALSE)</f>
        <v>0</v>
      </c>
      <c r="AY13" s="82" t="str">
        <f>VLOOKUP($A13,'pEC50'!$B:$AA,MATCH(AY$1,'pEC50'!$B$1:$AA$1,0),FALSE)</f>
        <v>0</v>
      </c>
      <c r="AZ13" s="82" t="str">
        <f>VLOOKUP($A13,'pEC50'!$B:$AA,MATCH(AZ$1,'pEC50'!$B$1:$AA$1,0),FALSE)</f>
        <v>0</v>
      </c>
      <c r="BA13" s="82" t="str">
        <f>VLOOKUP($A13,'pEC50'!$B:$AA,MATCH(BA$1,'pEC50'!$B$1:$AA$1,0),FALSE)</f>
        <v>0</v>
      </c>
      <c r="BB13" s="82" t="str">
        <f>VLOOKUP($A13,'pEC50'!$B:$AA,MATCH(BB$1,'pEC50'!$B$1:$AA$1,0),FALSE)</f>
        <v>0</v>
      </c>
      <c r="BC13" s="82" t="str">
        <f>VLOOKUP($A13,'pEC50'!$B:$AA,MATCH(BC$1,'pEC50'!$B$1:$AA$1,0),FALSE)</f>
        <v>0</v>
      </c>
      <c r="BD13" s="95">
        <f>VLOOKUP($A13,Emax!$B:$Z,MATCH(BD$1,Emax!$B$1:$Z$1,0),FALSE)</f>
        <v>0</v>
      </c>
      <c r="BE13" s="96" t="str">
        <f>VLOOKUP($A13,Emax!$B:$Z,MATCH(BE$1,Emax!$B$1:$Z$1,0),FALSE)</f>
        <v>na</v>
      </c>
      <c r="BF13" s="96">
        <f>VLOOKUP($A13,Emax!$B:$Z,MATCH(BF$1,Emax!$B$1:$Z$1,0),FALSE)</f>
        <v>35.893468891590231</v>
      </c>
      <c r="BG13" s="96">
        <f>VLOOKUP($A13,Emax!$B:$Z,MATCH(BG$1,Emax!$B$1:$Z$1,0),FALSE)</f>
        <v>30.679262258209633</v>
      </c>
      <c r="BH13" s="96" t="str">
        <f>VLOOKUP($A13,Emax!$B:$Z,MATCH(BH$1,Emax!$B$1:$Z$1,0),FALSE)</f>
        <v>na</v>
      </c>
      <c r="BI13" s="96">
        <f>VLOOKUP($A13,Emax!$B:$Z,MATCH(BI$1,Emax!$B$1:$Z$1,0),FALSE)</f>
        <v>24.094923671661164</v>
      </c>
      <c r="BJ13" s="96">
        <f>VLOOKUP($A13,Emax!$B:$Z,MATCH(BJ$1,Emax!$B$1:$Z$1,0),FALSE)</f>
        <v>28.574430528704713</v>
      </c>
      <c r="BK13" s="96">
        <f>VLOOKUP($A13,Emax!$B:$Z,MATCH(BK$1,Emax!$B$1:$Z$1,0),FALSE)</f>
        <v>25.151571973248323</v>
      </c>
      <c r="BL13" s="96">
        <f>VLOOKUP($A13,Emax!$B:$Z,MATCH(BL$1,Emax!$B$1:$Z$1,0),FALSE)</f>
        <v>0</v>
      </c>
      <c r="BM13" s="96">
        <f>VLOOKUP($A13,Emax!$B:$Z,MATCH(BM$1,Emax!$B$1:$Z$1,0),FALSE)</f>
        <v>0</v>
      </c>
      <c r="BN13" s="96">
        <f>VLOOKUP($A13,Emax!$B:$Z,MATCH(BN$1,Emax!$B$1:$Z$1,0),FALSE)</f>
        <v>0</v>
      </c>
      <c r="BO13" s="96">
        <f>VLOOKUP($A13,Emax!$B:$Z,MATCH(BO$1,Emax!$B$1:$Z$1,0),FALSE)</f>
        <v>0</v>
      </c>
      <c r="BP13" s="96">
        <f>VLOOKUP($A13,Emax!$B:$Z,MATCH(BP$1,Emax!$B$1:$Z$1,0),FALSE)</f>
        <v>0</v>
      </c>
      <c r="BQ13" s="96">
        <f>VLOOKUP($A13,Emax!$B:$Z,MATCH(BQ$1,Emax!$B$1:$Z$1,0),FALSE)</f>
        <v>0</v>
      </c>
      <c r="BR13" s="96">
        <f>VLOOKUP($A13,Emax!$B:$Z,MATCH(BR$1,Emax!$B$1:$Z$1,0),FALSE)</f>
        <v>0</v>
      </c>
      <c r="BS13" s="96">
        <f>VLOOKUP($A13,Emax!$B:$Z,MATCH(BS$1,Emax!$B$1:$Z$1,0),FALSE)</f>
        <v>0</v>
      </c>
      <c r="BT13" s="96">
        <f>VLOOKUP($A13,Emax!$B:$Z,MATCH(BT$1,Emax!$B$1:$Z$1,0),FALSE)</f>
        <v>0</v>
      </c>
      <c r="BU13" s="97"/>
      <c r="BV13" s="97"/>
      <c r="BW13" s="97"/>
    </row>
    <row r="14" spans="1:75" s="3" customFormat="1" x14ac:dyDescent="0.2">
      <c r="A14" t="s">
        <v>535</v>
      </c>
      <c r="B14" s="6" t="str">
        <f>IF(VLOOKUP($A14,Ligands!$A:$G,3,FALSE)="","",VLOOKUP($A14,Ligands!$A:$G,3,FALSE))</f>
        <v/>
      </c>
      <c r="C14" s="5" t="str">
        <f>IF(VLOOKUP($A14,Ligands!$A:$G,4,FALSE)="","",VLOOKUP($A14,Ligands!$A:$G,4,FALSE))</f>
        <v>Glutamate</v>
      </c>
      <c r="D14" s="37" t="str">
        <f>IF(VLOOKUP($A14,Ligands!$A:$G,5,FALSE)="","",VLOOKUP($A14,Ligands!$A:$G,5,FALSE))</f>
        <v/>
      </c>
      <c r="E14" s="37" t="str">
        <f>IF(VLOOKUP($A14,Ligands!$A:$G,6,FALSE)="","",VLOOKUP($A14,Ligands!$A:$G,6,FALSE))</f>
        <v/>
      </c>
      <c r="F14" s="37" t="str">
        <f>IF(VLOOKUP($A14,Ligands!$A:$G,7,FALSE)="","",VLOOKUP($A14,Ligands!$A:$G,7,FALSE))</f>
        <v>Physiological</v>
      </c>
      <c r="G14" s="92">
        <f t="shared" si="0"/>
        <v>0</v>
      </c>
      <c r="H14" s="93">
        <f t="shared" si="1"/>
        <v>5.2504851452016963</v>
      </c>
      <c r="I14" s="93">
        <f t="shared" si="2"/>
        <v>0</v>
      </c>
      <c r="J14" s="93">
        <f t="shared" si="3"/>
        <v>0</v>
      </c>
      <c r="K14" s="93">
        <f t="shared" si="4"/>
        <v>0</v>
      </c>
      <c r="L14" s="92">
        <f t="shared" si="5"/>
        <v>0</v>
      </c>
      <c r="M14" s="93">
        <f t="shared" si="6"/>
        <v>6.0670000000000002</v>
      </c>
      <c r="N14" s="93">
        <f t="shared" si="7"/>
        <v>0</v>
      </c>
      <c r="O14" s="93">
        <f t="shared" si="8"/>
        <v>0</v>
      </c>
      <c r="P14" s="93">
        <f t="shared" si="9"/>
        <v>0</v>
      </c>
      <c r="Q14" s="94">
        <f t="shared" si="10"/>
        <v>0</v>
      </c>
      <c r="R14" s="91">
        <f t="shared" si="11"/>
        <v>45.132058791026637</v>
      </c>
      <c r="S14" s="91">
        <f t="shared" si="12"/>
        <v>0</v>
      </c>
      <c r="T14" s="91">
        <f t="shared" si="13"/>
        <v>0</v>
      </c>
      <c r="U14" s="91">
        <f t="shared" si="14"/>
        <v>0</v>
      </c>
      <c r="V14" s="81" t="str" cm="1">
        <f t="array" ref="V14">_xlfn.IFS(AM14="na","na",AM14="0","0",AM14&gt;0,(LOG(0.01*BD14/10^-AM14)))</f>
        <v>0</v>
      </c>
      <c r="W14" s="82" t="str" cm="1">
        <f t="array" ref="W14">_xlfn.IFS(AN14="na","na",AN14="0","0",AN14&gt;0,(LOG(0.01*BE14/10^-AN14)))</f>
        <v>0</v>
      </c>
      <c r="X14" s="82" cm="1">
        <f t="array" ref="X14">_xlfn.IFS(AO14="na","na",AO14="0","0",AO14&gt;0,(LOG(0.01*BF14/10^-AO14)))</f>
        <v>5.2504851452016963</v>
      </c>
      <c r="Y14" s="82" cm="1">
        <f t="array" ref="Y14">_xlfn.IFS(AP14="na","na",AP14="0","0",AP14&gt;0,(LOG(0.01*BG14/10^-AP14)))</f>
        <v>4.9453592848902419</v>
      </c>
      <c r="Z14" s="82" t="str" cm="1">
        <f t="array" ref="Z14">_xlfn.IFS(AQ14="na","na",AQ14="0","0",AQ14&gt;0,(LOG(0.01*BH14/10^-AQ14)))</f>
        <v>0</v>
      </c>
      <c r="AA14" s="82" cm="1">
        <f t="array" ref="AA14">_xlfn.IFS(AR14="na","na",AR14="0","0",AR14&gt;0,(LOG(0.01*BI14/10^-AR14)))</f>
        <v>5.2439197034197722</v>
      </c>
      <c r="AB14" s="82" cm="1">
        <f t="array" ref="AB14">_xlfn.IFS(AS14="na","na",AS14="0","0",AS14&gt;0,(LOG(0.01*BJ14/10^-AS14)))</f>
        <v>5.1363605365261256</v>
      </c>
      <c r="AC14" s="82" cm="1">
        <f t="array" ref="AC14">_xlfn.IFS(AT14="na","na",AT14="0","0",AT14&gt;0,(LOG(0.01*BK14/10^-AT14)))</f>
        <v>5.0031530726153557</v>
      </c>
      <c r="AD14" s="82" t="str" cm="1">
        <f t="array" ref="AD14">_xlfn.IFS(AU14="na","na",AU14="0","0",AU14&gt;0,(LOG(0.01*BL14/10^-AU14)))</f>
        <v>0</v>
      </c>
      <c r="AE14" s="82" t="str" cm="1">
        <f t="array" ref="AE14">_xlfn.IFS(AV14="na","na",AV14="0","0",AV14&gt;0,(LOG(0.01*BM14/10^-AV14)))</f>
        <v>0</v>
      </c>
      <c r="AF14" s="82" t="str" cm="1">
        <f t="array" ref="AF14">_xlfn.IFS(AW14="na","na",AW14="0","0",AW14&gt;0,(LOG(0.01*BN14/10^-AW14)))</f>
        <v>0</v>
      </c>
      <c r="AG14" s="82" t="str" cm="1">
        <f t="array" ref="AG14">_xlfn.IFS(AX14="na","na",AX14="0","0",AX14&gt;0,(LOG(0.01*BO14/10^-AX14)))</f>
        <v>0</v>
      </c>
      <c r="AH14" s="82" t="str" cm="1">
        <f t="array" ref="AH14">_xlfn.IFS(AY14="na","na",AY14="0","0",AY14&gt;0,(LOG(0.01*BP14/10^-AY14)))</f>
        <v>0</v>
      </c>
      <c r="AI14" s="82" t="str" cm="1">
        <f t="array" ref="AI14">_xlfn.IFS(AZ14="na","na",AZ14="0","0",AZ14&gt;0,(LOG(0.01*BQ14/10^-AZ14)))</f>
        <v>0</v>
      </c>
      <c r="AJ14" s="82" t="str" cm="1">
        <f t="array" ref="AJ14">_xlfn.IFS(BA14="na","na",BA14="0","0",BA14&gt;0,(LOG(0.01*BR14/10^-BA14)))</f>
        <v>0</v>
      </c>
      <c r="AK14" s="82" t="str" cm="1">
        <f t="array" ref="AK14">_xlfn.IFS(BB14="na","na",BB14="0","0",BB14&gt;0,(LOG(0.01*BS14/10^-BB14)))</f>
        <v>0</v>
      </c>
      <c r="AL14" s="82" t="str" cm="1">
        <f t="array" ref="AL14">_xlfn.IFS(BC14="na","na",BC14="0","0",BC14&gt;0,(LOG(0.01*BT14/10^-BC14)))</f>
        <v>0</v>
      </c>
      <c r="AM14" s="81" t="str">
        <f>VLOOKUP($A14,'pEC50'!$B:$AA,MATCH(AM$1,'pEC50'!$B$1:$AA$1,0),FALSE)</f>
        <v>0</v>
      </c>
      <c r="AN14" s="82" t="str">
        <f>VLOOKUP($A14,'pEC50'!$B:$AA,MATCH(AN$1,'pEC50'!$B$1:$AA$1,0),FALSE)</f>
        <v>0</v>
      </c>
      <c r="AO14" s="82">
        <f>VLOOKUP($A14,'pEC50'!$B:$AA,MATCH(AO$1,'pEC50'!$B$1:$AA$1,0),FALSE)</f>
        <v>5.5960000000000001</v>
      </c>
      <c r="AP14" s="82">
        <f>VLOOKUP($A14,'pEC50'!$B:$AA,MATCH(AP$1,'pEC50'!$B$1:$AA$1,0),FALSE)</f>
        <v>5.5190000000000001</v>
      </c>
      <c r="AQ14" s="82" t="str">
        <f>VLOOKUP($A14,'pEC50'!$B:$AA,MATCH(AQ$1,'pEC50'!$B$1:$AA$1,0),FALSE)</f>
        <v>0</v>
      </c>
      <c r="AR14" s="82">
        <f>VLOOKUP($A14,'pEC50'!$B:$AA,MATCH(AR$1,'pEC50'!$B$1:$AA$1,0),FALSE)</f>
        <v>6.0670000000000002</v>
      </c>
      <c r="AS14" s="82">
        <f>VLOOKUP($A14,'pEC50'!$B:$AA,MATCH(AS$1,'pEC50'!$B$1:$AA$1,0),FALSE)</f>
        <v>5.9930000000000003</v>
      </c>
      <c r="AT14" s="82">
        <f>VLOOKUP($A14,'pEC50'!$B:$AA,MATCH(AT$1,'pEC50'!$B$1:$AA$1,0),FALSE)</f>
        <v>5.4930000000000003</v>
      </c>
      <c r="AU14" s="82" t="str">
        <f>VLOOKUP($A14,'pEC50'!$B:$AA,MATCH(AU$1,'pEC50'!$B$1:$AA$1,0),FALSE)</f>
        <v>0</v>
      </c>
      <c r="AV14" s="82" t="str">
        <f>VLOOKUP($A14,'pEC50'!$B:$AA,MATCH(AV$1,'pEC50'!$B$1:$AA$1,0),FALSE)</f>
        <v>0</v>
      </c>
      <c r="AW14" s="82" t="str">
        <f>VLOOKUP($A14,'pEC50'!$B:$AA,MATCH(AW$1,'pEC50'!$B$1:$AA$1,0),FALSE)</f>
        <v>0</v>
      </c>
      <c r="AX14" s="82" t="str">
        <f>VLOOKUP($A14,'pEC50'!$B:$AA,MATCH(AX$1,'pEC50'!$B$1:$AA$1,0),FALSE)</f>
        <v>0</v>
      </c>
      <c r="AY14" s="82" t="str">
        <f>VLOOKUP($A14,'pEC50'!$B:$AA,MATCH(AY$1,'pEC50'!$B$1:$AA$1,0),FALSE)</f>
        <v>0</v>
      </c>
      <c r="AZ14" s="82" t="str">
        <f>VLOOKUP($A14,'pEC50'!$B:$AA,MATCH(AZ$1,'pEC50'!$B$1:$AA$1,0),FALSE)</f>
        <v>0</v>
      </c>
      <c r="BA14" s="82" t="str">
        <f>VLOOKUP($A14,'pEC50'!$B:$AA,MATCH(BA$1,'pEC50'!$B$1:$AA$1,0),FALSE)</f>
        <v>0</v>
      </c>
      <c r="BB14" s="82" t="str">
        <f>VLOOKUP($A14,'pEC50'!$B:$AA,MATCH(BB$1,'pEC50'!$B$1:$AA$1,0),FALSE)</f>
        <v>0</v>
      </c>
      <c r="BC14" s="82" t="str">
        <f>VLOOKUP($A14,'pEC50'!$B:$AA,MATCH(BC$1,'pEC50'!$B$1:$AA$1,0),FALSE)</f>
        <v>0</v>
      </c>
      <c r="BD14" s="95">
        <f>VLOOKUP($A14,Emax!$B:$Z,MATCH(BD$1,Emax!$B$1:$Z$1,0),FALSE)</f>
        <v>0</v>
      </c>
      <c r="BE14" s="96" t="str">
        <f>VLOOKUP($A14,Emax!$B:$Z,MATCH(BE$1,Emax!$B$1:$Z$1,0),FALSE)</f>
        <v>na</v>
      </c>
      <c r="BF14" s="96">
        <f>VLOOKUP($A14,Emax!$B:$Z,MATCH(BF$1,Emax!$B$1:$Z$1,0),FALSE)</f>
        <v>45.132058791026637</v>
      </c>
      <c r="BG14" s="96">
        <f>VLOOKUP($A14,Emax!$B:$Z,MATCH(BG$1,Emax!$B$1:$Z$1,0),FALSE)</f>
        <v>26.690658269605638</v>
      </c>
      <c r="BH14" s="96" t="str">
        <f>VLOOKUP($A14,Emax!$B:$Z,MATCH(BH$1,Emax!$B$1:$Z$1,0),FALSE)</f>
        <v>na</v>
      </c>
      <c r="BI14" s="96">
        <f>VLOOKUP($A14,Emax!$B:$Z,MATCH(BI$1,Emax!$B$1:$Z$1,0),FALSE)</f>
        <v>15.028640763001217</v>
      </c>
      <c r="BJ14" s="96">
        <f>VLOOKUP($A14,Emax!$B:$Z,MATCH(BJ$1,Emax!$B$1:$Z$1,0),FALSE)</f>
        <v>13.911070017651509</v>
      </c>
      <c r="BK14" s="96">
        <f>VLOOKUP($A14,Emax!$B:$Z,MATCH(BK$1,Emax!$B$1:$Z$1,0),FALSE)</f>
        <v>32.370773173323336</v>
      </c>
      <c r="BL14" s="96">
        <f>VLOOKUP($A14,Emax!$B:$Z,MATCH(BL$1,Emax!$B$1:$Z$1,0),FALSE)</f>
        <v>0</v>
      </c>
      <c r="BM14" s="96">
        <f>VLOOKUP($A14,Emax!$B:$Z,MATCH(BM$1,Emax!$B$1:$Z$1,0),FALSE)</f>
        <v>0</v>
      </c>
      <c r="BN14" s="96">
        <f>VLOOKUP($A14,Emax!$B:$Z,MATCH(BN$1,Emax!$B$1:$Z$1,0),FALSE)</f>
        <v>0</v>
      </c>
      <c r="BO14" s="96">
        <f>VLOOKUP($A14,Emax!$B:$Z,MATCH(BO$1,Emax!$B$1:$Z$1,0),FALSE)</f>
        <v>0</v>
      </c>
      <c r="BP14" s="96">
        <f>VLOOKUP($A14,Emax!$B:$Z,MATCH(BP$1,Emax!$B$1:$Z$1,0),FALSE)</f>
        <v>0</v>
      </c>
      <c r="BQ14" s="96">
        <f>VLOOKUP($A14,Emax!$B:$Z,MATCH(BQ$1,Emax!$B$1:$Z$1,0),FALSE)</f>
        <v>0</v>
      </c>
      <c r="BR14" s="96">
        <f>VLOOKUP($A14,Emax!$B:$Z,MATCH(BR$1,Emax!$B$1:$Z$1,0),FALSE)</f>
        <v>0</v>
      </c>
      <c r="BS14" s="96">
        <f>VLOOKUP($A14,Emax!$B:$Z,MATCH(BS$1,Emax!$B$1:$Z$1,0),FALSE)</f>
        <v>0</v>
      </c>
      <c r="BT14" s="96">
        <f>VLOOKUP($A14,Emax!$B:$Z,MATCH(BT$1,Emax!$B$1:$Z$1,0),FALSE)</f>
        <v>0</v>
      </c>
      <c r="BU14" s="97"/>
      <c r="BV14" s="97"/>
      <c r="BW14" s="97"/>
    </row>
    <row r="15" spans="1:75" s="3" customFormat="1" x14ac:dyDescent="0.2">
      <c r="A15" t="s">
        <v>526</v>
      </c>
      <c r="B15" s="6" t="str">
        <f>IF(VLOOKUP($A15,Ligands!$A:$G,3,FALSE)="","",VLOOKUP($A15,Ligands!$A:$G,3,FALSE))</f>
        <v/>
      </c>
      <c r="C15" s="5" t="str">
        <f>IF(VLOOKUP($A15,Ligands!$A:$G,4,FALSE)="","",VLOOKUP($A15,Ligands!$A:$G,4,FALSE))</f>
        <v>Glutamate</v>
      </c>
      <c r="D15" s="37" t="str">
        <f>IF(VLOOKUP($A15,Ligands!$A:$G,5,FALSE)="","",VLOOKUP($A15,Ligands!$A:$G,5,FALSE))</f>
        <v/>
      </c>
      <c r="E15" s="37" t="str">
        <f>IF(VLOOKUP($A15,Ligands!$A:$G,6,FALSE)="","",VLOOKUP($A15,Ligands!$A:$G,6,FALSE))</f>
        <v/>
      </c>
      <c r="F15" s="37" t="str">
        <f>IF(VLOOKUP($A15,Ligands!$A:$G,7,FALSE)="","",VLOOKUP($A15,Ligands!$A:$G,7,FALSE))</f>
        <v>Physiological</v>
      </c>
      <c r="G15" s="92">
        <f t="shared" si="0"/>
        <v>0</v>
      </c>
      <c r="H15" s="93">
        <f t="shared" si="1"/>
        <v>5.2917941299947291</v>
      </c>
      <c r="I15" s="93">
        <f t="shared" si="2"/>
        <v>4.7717826106518606</v>
      </c>
      <c r="J15" s="93">
        <f t="shared" si="3"/>
        <v>0</v>
      </c>
      <c r="K15" s="93">
        <f t="shared" si="4"/>
        <v>0</v>
      </c>
      <c r="L15" s="92">
        <f t="shared" si="5"/>
        <v>0</v>
      </c>
      <c r="M15" s="93">
        <f t="shared" si="6"/>
        <v>6.085</v>
      </c>
      <c r="N15" s="93">
        <f t="shared" si="7"/>
        <v>4.9850000000000003</v>
      </c>
      <c r="O15" s="93">
        <f t="shared" si="8"/>
        <v>0</v>
      </c>
      <c r="P15" s="93">
        <f t="shared" si="9"/>
        <v>0</v>
      </c>
      <c r="Q15" s="94">
        <f t="shared" si="10"/>
        <v>0</v>
      </c>
      <c r="R15" s="91">
        <f t="shared" si="11"/>
        <v>44.292186981986951</v>
      </c>
      <c r="S15" s="91">
        <f t="shared" si="12"/>
        <v>61.204395186224609</v>
      </c>
      <c r="T15" s="91">
        <f t="shared" si="13"/>
        <v>0</v>
      </c>
      <c r="U15" s="91">
        <f t="shared" si="14"/>
        <v>0</v>
      </c>
      <c r="V15" s="81" t="str" cm="1">
        <f t="array" ref="V15">_xlfn.IFS(AM15="na","na",AM15="0","0",AM15&gt;0,(LOG(0.01*BD15/10^-AM15)))</f>
        <v>0</v>
      </c>
      <c r="W15" s="82" t="str" cm="1">
        <f t="array" ref="W15">_xlfn.IFS(AN15="na","na",AN15="0","0",AN15&gt;0,(LOG(0.01*BE15/10^-AN15)))</f>
        <v>0</v>
      </c>
      <c r="X15" s="82" cm="1">
        <f t="array" ref="X15">_xlfn.IFS(AO15="na","na",AO15="0","0",AO15&gt;0,(LOG(0.01*BF15/10^-AO15)))</f>
        <v>5.0583271246460129</v>
      </c>
      <c r="Y15" s="82" cm="1">
        <f t="array" ref="Y15">_xlfn.IFS(AP15="na","na",AP15="0","0",AP15&gt;0,(LOG(0.01*BG15/10^-AP15)))</f>
        <v>4.6815419373874416</v>
      </c>
      <c r="Z15" s="82" t="str" cm="1">
        <f t="array" ref="Z15">_xlfn.IFS(AQ15="na","na",AQ15="0","0",AQ15&gt;0,(LOG(0.01*BH15/10^-AQ15)))</f>
        <v>0</v>
      </c>
      <c r="AA15" s="82" cm="1">
        <f t="array" ref="AA15">_xlfn.IFS(AR15="na","na",AR15="0","0",AR15&gt;0,(LOG(0.01*BI15/10^-AR15)))</f>
        <v>5.2917941299947291</v>
      </c>
      <c r="AB15" s="82" cm="1">
        <f t="array" ref="AB15">_xlfn.IFS(AS15="na","na",AS15="0","0",AS15&gt;0,(LOG(0.01*BJ15/10^-AS15)))</f>
        <v>5.2216835281266123</v>
      </c>
      <c r="AC15" s="82" cm="1">
        <f t="array" ref="AC15">_xlfn.IFS(AT15="na","na",AT15="0","0",AT15&gt;0,(LOG(0.01*BK15/10^-AT15)))</f>
        <v>4.4509393903884318</v>
      </c>
      <c r="AD15" s="82" t="str" cm="1">
        <f t="array" ref="AD15">_xlfn.IFS(AU15="na","na",AU15="0","0",AU15&gt;0,(LOG(0.01*BL15/10^-AU15)))</f>
        <v>0</v>
      </c>
      <c r="AE15" s="82" t="str" cm="1">
        <f t="array" ref="AE15">_xlfn.IFS(AV15="na","na",AV15="0","0",AV15&gt;0,(LOG(0.01*BM15/10^-AV15)))</f>
        <v>0</v>
      </c>
      <c r="AF15" s="82" t="str" cm="1">
        <f t="array" ref="AF15">_xlfn.IFS(AW15="na","na",AW15="0","0",AW15&gt;0,(LOG(0.01*BN15/10^-AW15)))</f>
        <v>0</v>
      </c>
      <c r="AG15" s="82" cm="1">
        <f t="array" ref="AG15">_xlfn.IFS(AX15="na","na",AX15="0","0",AX15&gt;0,(LOG(0.01*BO15/10^-AX15)))</f>
        <v>4.7717826106518606</v>
      </c>
      <c r="AH15" s="82" t="str" cm="1">
        <f t="array" ref="AH15">_xlfn.IFS(AY15="na","na",AY15="0","0",AY15&gt;0,(LOG(0.01*BP15/10^-AY15)))</f>
        <v>0</v>
      </c>
      <c r="AI15" s="82" t="str" cm="1">
        <f t="array" ref="AI15">_xlfn.IFS(AZ15="na","na",AZ15="0","0",AZ15&gt;0,(LOG(0.01*BQ15/10^-AZ15)))</f>
        <v>0</v>
      </c>
      <c r="AJ15" s="82" t="str" cm="1">
        <f t="array" ref="AJ15">_xlfn.IFS(BA15="na","na",BA15="0","0",BA15&gt;0,(LOG(0.01*BR15/10^-BA15)))</f>
        <v>0</v>
      </c>
      <c r="AK15" s="82" t="str" cm="1">
        <f t="array" ref="AK15">_xlfn.IFS(BB15="na","na",BB15="0","0",BB15&gt;0,(LOG(0.01*BS15/10^-BB15)))</f>
        <v>0</v>
      </c>
      <c r="AL15" s="82" t="str" cm="1">
        <f t="array" ref="AL15">_xlfn.IFS(BC15="na","na",BC15="0","0",BC15&gt;0,(LOG(0.01*BT15/10^-BC15)))</f>
        <v>0</v>
      </c>
      <c r="AM15" s="81" t="str">
        <f>VLOOKUP($A15,'pEC50'!$B:$AA,MATCH(AM$1,'pEC50'!$B$1:$AA$1,0),FALSE)</f>
        <v>0</v>
      </c>
      <c r="AN15" s="82" t="str">
        <f>VLOOKUP($A15,'pEC50'!$B:$AA,MATCH(AN$1,'pEC50'!$B$1:$AA$1,0),FALSE)</f>
        <v>0</v>
      </c>
      <c r="AO15" s="82">
        <f>VLOOKUP($A15,'pEC50'!$B:$AA,MATCH(AO$1,'pEC50'!$B$1:$AA$1,0),FALSE)</f>
        <v>5.4119999999999999</v>
      </c>
      <c r="AP15" s="82">
        <f>VLOOKUP($A15,'pEC50'!$B:$AA,MATCH(AP$1,'pEC50'!$B$1:$AA$1,0),FALSE)</f>
        <v>5.3570000000000002</v>
      </c>
      <c r="AQ15" s="82" t="str">
        <f>VLOOKUP($A15,'pEC50'!$B:$AA,MATCH(AQ$1,'pEC50'!$B$1:$AA$1,0),FALSE)</f>
        <v>0</v>
      </c>
      <c r="AR15" s="82">
        <f>VLOOKUP($A15,'pEC50'!$B:$AA,MATCH(AR$1,'pEC50'!$B$1:$AA$1,0),FALSE)</f>
        <v>5.9649999999999999</v>
      </c>
      <c r="AS15" s="82">
        <f>VLOOKUP($A15,'pEC50'!$B:$AA,MATCH(AS$1,'pEC50'!$B$1:$AA$1,0),FALSE)</f>
        <v>6.085</v>
      </c>
      <c r="AT15" s="82">
        <f>VLOOKUP($A15,'pEC50'!$B:$AA,MATCH(AT$1,'pEC50'!$B$1:$AA$1,0),FALSE)</f>
        <v>5.5</v>
      </c>
      <c r="AU15" s="82" t="str">
        <f>VLOOKUP($A15,'pEC50'!$B:$AA,MATCH(AU$1,'pEC50'!$B$1:$AA$1,0),FALSE)</f>
        <v>0</v>
      </c>
      <c r="AV15" s="82" t="str">
        <f>VLOOKUP($A15,'pEC50'!$B:$AA,MATCH(AV$1,'pEC50'!$B$1:$AA$1,0),FALSE)</f>
        <v>0</v>
      </c>
      <c r="AW15" s="82" t="str">
        <f>VLOOKUP($A15,'pEC50'!$B:$AA,MATCH(AW$1,'pEC50'!$B$1:$AA$1,0),FALSE)</f>
        <v>0</v>
      </c>
      <c r="AX15" s="82">
        <f>VLOOKUP($A15,'pEC50'!$B:$AA,MATCH(AX$1,'pEC50'!$B$1:$AA$1,0),FALSE)</f>
        <v>4.9850000000000003</v>
      </c>
      <c r="AY15" s="82" t="str">
        <f>VLOOKUP($A15,'pEC50'!$B:$AA,MATCH(AY$1,'pEC50'!$B$1:$AA$1,0),FALSE)</f>
        <v>0</v>
      </c>
      <c r="AZ15" s="82" t="str">
        <f>VLOOKUP($A15,'pEC50'!$B:$AA,MATCH(AZ$1,'pEC50'!$B$1:$AA$1,0),FALSE)</f>
        <v>0</v>
      </c>
      <c r="BA15" s="82" t="str">
        <f>VLOOKUP($A15,'pEC50'!$B:$AA,MATCH(BA$1,'pEC50'!$B$1:$AA$1,0),FALSE)</f>
        <v>0</v>
      </c>
      <c r="BB15" s="82" t="str">
        <f>VLOOKUP($A15,'pEC50'!$B:$AA,MATCH(BB$1,'pEC50'!$B$1:$AA$1,0),FALSE)</f>
        <v>0</v>
      </c>
      <c r="BC15" s="82" t="str">
        <f>VLOOKUP($A15,'pEC50'!$B:$AA,MATCH(BC$1,'pEC50'!$B$1:$AA$1,0),FALSE)</f>
        <v>0</v>
      </c>
      <c r="BD15" s="95">
        <f>VLOOKUP($A15,Emax!$B:$Z,MATCH(BD$1,Emax!$B$1:$Z$1,0),FALSE)</f>
        <v>0</v>
      </c>
      <c r="BE15" s="96" t="str">
        <f>VLOOKUP($A15,Emax!$B:$Z,MATCH(BE$1,Emax!$B$1:$Z$1,0),FALSE)</f>
        <v>na</v>
      </c>
      <c r="BF15" s="96">
        <f>VLOOKUP($A15,Emax!$B:$Z,MATCH(BF$1,Emax!$B$1:$Z$1,0),FALSE)</f>
        <v>44.292186981986951</v>
      </c>
      <c r="BG15" s="96">
        <f>VLOOKUP($A15,Emax!$B:$Z,MATCH(BG$1,Emax!$B$1:$Z$1,0),FALSE)</f>
        <v>21.112610586294799</v>
      </c>
      <c r="BH15" s="96" t="str">
        <f>VLOOKUP($A15,Emax!$B:$Z,MATCH(BH$1,Emax!$B$1:$Z$1,0),FALSE)</f>
        <v>na</v>
      </c>
      <c r="BI15" s="96">
        <f>VLOOKUP($A15,Emax!$B:$Z,MATCH(BI$1,Emax!$B$1:$Z$1,0),FALSE)</f>
        <v>21.222382121391686</v>
      </c>
      <c r="BJ15" s="96">
        <f>VLOOKUP($A15,Emax!$B:$Z,MATCH(BJ$1,Emax!$B$1:$Z$1,0),FALSE)</f>
        <v>13.698831638228125</v>
      </c>
      <c r="BK15" s="96">
        <f>VLOOKUP($A15,Emax!$B:$Z,MATCH(BK$1,Emax!$B$1:$Z$1,0),FALSE)</f>
        <v>8.9318082380148756</v>
      </c>
      <c r="BL15" s="96">
        <f>VLOOKUP($A15,Emax!$B:$Z,MATCH(BL$1,Emax!$B$1:$Z$1,0),FALSE)</f>
        <v>0</v>
      </c>
      <c r="BM15" s="96">
        <f>VLOOKUP($A15,Emax!$B:$Z,MATCH(BM$1,Emax!$B$1:$Z$1,0),FALSE)</f>
        <v>0</v>
      </c>
      <c r="BN15" s="96">
        <f>VLOOKUP($A15,Emax!$B:$Z,MATCH(BN$1,Emax!$B$1:$Z$1,0),FALSE)</f>
        <v>0</v>
      </c>
      <c r="BO15" s="96">
        <f>VLOOKUP($A15,Emax!$B:$Z,MATCH(BO$1,Emax!$B$1:$Z$1,0),FALSE)</f>
        <v>61.204395186224609</v>
      </c>
      <c r="BP15" s="96">
        <f>VLOOKUP($A15,Emax!$B:$Z,MATCH(BP$1,Emax!$B$1:$Z$1,0),FALSE)</f>
        <v>0</v>
      </c>
      <c r="BQ15" s="96">
        <f>VLOOKUP($A15,Emax!$B:$Z,MATCH(BQ$1,Emax!$B$1:$Z$1,0),FALSE)</f>
        <v>0</v>
      </c>
      <c r="BR15" s="96">
        <f>VLOOKUP($A15,Emax!$B:$Z,MATCH(BR$1,Emax!$B$1:$Z$1,0),FALSE)</f>
        <v>0</v>
      </c>
      <c r="BS15" s="96">
        <f>VLOOKUP($A15,Emax!$B:$Z,MATCH(BS$1,Emax!$B$1:$Z$1,0),FALSE)</f>
        <v>0</v>
      </c>
      <c r="BT15" s="96">
        <f>VLOOKUP($A15,Emax!$B:$Z,MATCH(BT$1,Emax!$B$1:$Z$1,0),FALSE)</f>
        <v>0</v>
      </c>
      <c r="BU15" s="97"/>
      <c r="BV15" s="97"/>
      <c r="BW15" s="97"/>
    </row>
    <row r="16" spans="1:75" s="3" customFormat="1" x14ac:dyDescent="0.2">
      <c r="A16" t="s">
        <v>0</v>
      </c>
      <c r="B16" s="6" t="str">
        <f>IF(VLOOKUP($A16,Ligands!$A:$G,3,FALSE)="","",VLOOKUP($A16,Ligands!$A:$G,3,FALSE))</f>
        <v/>
      </c>
      <c r="C16" s="5" t="str">
        <f>IF(VLOOKUP($A16,Ligands!$A:$G,4,FALSE)="","",VLOOKUP($A16,Ligands!$A:$G,4,FALSE))</f>
        <v>Glutamate</v>
      </c>
      <c r="D16" s="37" t="str">
        <f>IF(VLOOKUP($A16,Ligands!$A:$G,5,FALSE)="","",VLOOKUP($A16,Ligands!$A:$G,5,FALSE))</f>
        <v/>
      </c>
      <c r="E16" s="37" t="str">
        <f>IF(VLOOKUP($A16,Ligands!$A:$G,6,FALSE)="","",VLOOKUP($A16,Ligands!$A:$G,6,FALSE))</f>
        <v/>
      </c>
      <c r="F16" s="37" t="str">
        <f>IF(VLOOKUP($A16,Ligands!$A:$G,7,FALSE)="","",VLOOKUP($A16,Ligands!$A:$G,7,FALSE))</f>
        <v>Physiological</v>
      </c>
      <c r="G16" s="92">
        <f t="shared" si="0"/>
        <v>0</v>
      </c>
      <c r="H16" s="93">
        <f t="shared" si="1"/>
        <v>5.3569372357961482</v>
      </c>
      <c r="I16" s="93">
        <f t="shared" si="2"/>
        <v>5.8232632030337905</v>
      </c>
      <c r="J16" s="93">
        <f t="shared" si="3"/>
        <v>0</v>
      </c>
      <c r="K16" s="93">
        <f t="shared" si="4"/>
        <v>0</v>
      </c>
      <c r="L16" s="92">
        <f t="shared" si="5"/>
        <v>0</v>
      </c>
      <c r="M16" s="93">
        <f t="shared" si="6"/>
        <v>5.7560000000000002</v>
      </c>
      <c r="N16" s="93">
        <f t="shared" si="7"/>
        <v>6.343</v>
      </c>
      <c r="O16" s="93">
        <f t="shared" si="8"/>
        <v>0</v>
      </c>
      <c r="P16" s="93">
        <f t="shared" si="9"/>
        <v>0</v>
      </c>
      <c r="Q16" s="94">
        <f t="shared" si="10"/>
        <v>0</v>
      </c>
      <c r="R16" s="91">
        <f t="shared" si="11"/>
        <v>52.381478616421703</v>
      </c>
      <c r="S16" s="91">
        <f t="shared" si="12"/>
        <v>45.421681016030057</v>
      </c>
      <c r="T16" s="91">
        <f t="shared" si="13"/>
        <v>0</v>
      </c>
      <c r="U16" s="91">
        <f t="shared" si="14"/>
        <v>0</v>
      </c>
      <c r="V16" s="81" t="str" cm="1">
        <f t="array" ref="V16">_xlfn.IFS(AM16="na","na",AM16="0","0",AM16&gt;0,(LOG(0.01*BD16/10^-AM16)))</f>
        <v>0</v>
      </c>
      <c r="W16" s="82" t="str" cm="1">
        <f t="array" ref="W16">_xlfn.IFS(AN16="na","na",AN16="0","0",AN16&gt;0,(LOG(0.01*BE16/10^-AN16)))</f>
        <v>0</v>
      </c>
      <c r="X16" s="82" cm="1">
        <f t="array" ref="X16">_xlfn.IFS(AO16="na","na",AO16="0","0",AO16&gt;0,(LOG(0.01*BF16/10^-AO16)))</f>
        <v>5.2801777534609089</v>
      </c>
      <c r="Y16" s="82" cm="1">
        <f t="array" ref="Y16">_xlfn.IFS(AP16="na","na",AP16="0","0",AP16&gt;0,(LOG(0.01*BG16/10^-AP16)))</f>
        <v>5.1111873009155104</v>
      </c>
      <c r="Z16" s="82" t="str" cm="1">
        <f t="array" ref="Z16">_xlfn.IFS(AQ16="na","na",AQ16="0","0",AQ16&gt;0,(LOG(0.01*BH16/10^-AQ16)))</f>
        <v>0</v>
      </c>
      <c r="AA16" s="82" cm="1">
        <f t="array" ref="AA16">_xlfn.IFS(AR16="na","na",AR16="0","0",AR16&gt;0,(LOG(0.01*BI16/10^-AR16)))</f>
        <v>5.3569372357961482</v>
      </c>
      <c r="AB16" s="82" cm="1">
        <f t="array" ref="AB16">_xlfn.IFS(AS16="na","na",AS16="0","0",AS16&gt;0,(LOG(0.01*BJ16/10^-AS16)))</f>
        <v>5.1549771598817555</v>
      </c>
      <c r="AC16" s="82" cm="1">
        <f t="array" ref="AC16">_xlfn.IFS(AT16="na","na",AT16="0","0",AT16&gt;0,(LOG(0.01*BK16/10^-AT16)))</f>
        <v>5.0513886773879602</v>
      </c>
      <c r="AD16" s="82" cm="1">
        <f t="array" ref="AD16">_xlfn.IFS(AU16="na","na",AU16="0","0",AU16&gt;0,(LOG(0.01*BL16/10^-AU16)))</f>
        <v>5.6181712011880958</v>
      </c>
      <c r="AE16" s="82" cm="1">
        <f t="array" ref="AE16">_xlfn.IFS(AV16="na","na",AV16="0","0",AV16&gt;0,(LOG(0.01*BM16/10^-AV16)))</f>
        <v>5.6555900694549974</v>
      </c>
      <c r="AF16" s="82" cm="1">
        <f t="array" ref="AF16">_xlfn.IFS(AW16="na","na",AW16="0","0",AW16&gt;0,(LOG(0.01*BN16/10^-AW16)))</f>
        <v>4.9013751316317551</v>
      </c>
      <c r="AG16" s="82" cm="1">
        <f t="array" ref="AG16">_xlfn.IFS(AX16="na","na",AX16="0","0",AX16&gt;0,(LOG(0.01*BO16/10^-AX16)))</f>
        <v>5.8232632030337905</v>
      </c>
      <c r="AH16" s="82" t="str" cm="1">
        <f t="array" ref="AH16">_xlfn.IFS(AY16="na","na",AY16="0","0",AY16&gt;0,(LOG(0.01*BP16/10^-AY16)))</f>
        <v>0</v>
      </c>
      <c r="AI16" s="82" t="str" cm="1">
        <f t="array" ref="AI16">_xlfn.IFS(AZ16="na","na",AZ16="0","0",AZ16&gt;0,(LOG(0.01*BQ16/10^-AZ16)))</f>
        <v>0</v>
      </c>
      <c r="AJ16" s="82" t="str" cm="1">
        <f t="array" ref="AJ16">_xlfn.IFS(BA16="na","na",BA16="0","0",BA16&gt;0,(LOG(0.01*BR16/10^-BA16)))</f>
        <v>0</v>
      </c>
      <c r="AK16" s="82" t="str" cm="1">
        <f t="array" ref="AK16">_xlfn.IFS(BB16="na","na",BB16="0","0",BB16&gt;0,(LOG(0.01*BS16/10^-BB16)))</f>
        <v>0</v>
      </c>
      <c r="AL16" s="82" t="str" cm="1">
        <f t="array" ref="AL16">_xlfn.IFS(BC16="na","na",BC16="0","0",BC16&gt;0,(LOG(0.01*BT16/10^-BC16)))</f>
        <v>0</v>
      </c>
      <c r="AM16" s="81" t="str">
        <f>VLOOKUP($A16,'pEC50'!$B:$AA,MATCH(AM$1,'pEC50'!$B$1:$AA$1,0),FALSE)</f>
        <v>0</v>
      </c>
      <c r="AN16" s="82" t="str">
        <f>VLOOKUP($A16,'pEC50'!$B:$AA,MATCH(AN$1,'pEC50'!$B$1:$AA$1,0),FALSE)</f>
        <v>0</v>
      </c>
      <c r="AO16" s="82">
        <f>VLOOKUP($A16,'pEC50'!$B:$AA,MATCH(AO$1,'pEC50'!$B$1:$AA$1,0),FALSE)</f>
        <v>5.5609999999999999</v>
      </c>
      <c r="AP16" s="82">
        <f>VLOOKUP($A16,'pEC50'!$B:$AA,MATCH(AP$1,'pEC50'!$B$1:$AA$1,0),FALSE)</f>
        <v>5.585</v>
      </c>
      <c r="AQ16" s="82" t="str">
        <f>VLOOKUP($A16,'pEC50'!$B:$AA,MATCH(AQ$1,'pEC50'!$B$1:$AA$1,0),FALSE)</f>
        <v>0</v>
      </c>
      <c r="AR16" s="82">
        <f>VLOOKUP($A16,'pEC50'!$B:$AA,MATCH(AR$1,'pEC50'!$B$1:$AA$1,0),FALSE)</f>
        <v>5.7560000000000002</v>
      </c>
      <c r="AS16" s="82">
        <f>VLOOKUP($A16,'pEC50'!$B:$AA,MATCH(AS$1,'pEC50'!$B$1:$AA$1,0),FALSE)</f>
        <v>5.5069999999999997</v>
      </c>
      <c r="AT16" s="82">
        <f>VLOOKUP($A16,'pEC50'!$B:$AA,MATCH(AT$1,'pEC50'!$B$1:$AA$1,0),FALSE)</f>
        <v>5.5990000000000002</v>
      </c>
      <c r="AU16" s="82">
        <f>VLOOKUP($A16,'pEC50'!$B:$AA,MATCH(AU$1,'pEC50'!$B$1:$AA$1,0),FALSE)</f>
        <v>6.343</v>
      </c>
      <c r="AV16" s="82">
        <f>VLOOKUP($A16,'pEC50'!$B:$AA,MATCH(AV$1,'pEC50'!$B$1:$AA$1,0),FALSE)</f>
        <v>6.1989999999999998</v>
      </c>
      <c r="AW16" s="82">
        <f>VLOOKUP($A16,'pEC50'!$B:$AA,MATCH(AW$1,'pEC50'!$B$1:$AA$1,0),FALSE)</f>
        <v>5.5060000000000002</v>
      </c>
      <c r="AX16" s="82">
        <f>VLOOKUP($A16,'pEC50'!$B:$AA,MATCH(AX$1,'pEC50'!$B$1:$AA$1,0),FALSE)</f>
        <v>6.1660000000000004</v>
      </c>
      <c r="AY16" s="82" t="str">
        <f>VLOOKUP($A16,'pEC50'!$B:$AA,MATCH(AY$1,'pEC50'!$B$1:$AA$1,0),FALSE)</f>
        <v>0</v>
      </c>
      <c r="AZ16" s="82" t="str">
        <f>VLOOKUP($A16,'pEC50'!$B:$AA,MATCH(AZ$1,'pEC50'!$B$1:$AA$1,0),FALSE)</f>
        <v>0</v>
      </c>
      <c r="BA16" s="82" t="str">
        <f>VLOOKUP($A16,'pEC50'!$B:$AA,MATCH(BA$1,'pEC50'!$B$1:$AA$1,0),FALSE)</f>
        <v>0</v>
      </c>
      <c r="BB16" s="82" t="str">
        <f>VLOOKUP($A16,'pEC50'!$B:$AA,MATCH(BB$1,'pEC50'!$B$1:$AA$1,0),FALSE)</f>
        <v>0</v>
      </c>
      <c r="BC16" s="82" t="str">
        <f>VLOOKUP($A16,'pEC50'!$B:$AA,MATCH(BC$1,'pEC50'!$B$1:$AA$1,0),FALSE)</f>
        <v>0</v>
      </c>
      <c r="BD16" s="95">
        <f>VLOOKUP($A16,Emax!$B:$Z,MATCH(BD$1,Emax!$B$1:$Z$1,0),FALSE)</f>
        <v>0</v>
      </c>
      <c r="BE16" s="96" t="str">
        <f>VLOOKUP($A16,Emax!$B:$Z,MATCH(BE$1,Emax!$B$1:$Z$1,0),FALSE)</f>
        <v>na</v>
      </c>
      <c r="BF16" s="96">
        <f>VLOOKUP($A16,Emax!$B:$Z,MATCH(BF$1,Emax!$B$1:$Z$1,0),FALSE)</f>
        <v>52.381478616421703</v>
      </c>
      <c r="BG16" s="96">
        <f>VLOOKUP($A16,Emax!$B:$Z,MATCH(BG$1,Emax!$B$1:$Z$1,0),FALSE)</f>
        <v>33.588244114559906</v>
      </c>
      <c r="BH16" s="96" t="str">
        <f>VLOOKUP($A16,Emax!$B:$Z,MATCH(BH$1,Emax!$B$1:$Z$1,0),FALSE)</f>
        <v>na</v>
      </c>
      <c r="BI16" s="96">
        <f>VLOOKUP($A16,Emax!$B:$Z,MATCH(BI$1,Emax!$B$1:$Z$1,0),FALSE)</f>
        <v>39.896723948192665</v>
      </c>
      <c r="BJ16" s="96">
        <f>VLOOKUP($A16,Emax!$B:$Z,MATCH(BJ$1,Emax!$B$1:$Z$1,0),FALSE)</f>
        <v>44.460788434059005</v>
      </c>
      <c r="BK16" s="96">
        <f>VLOOKUP($A16,Emax!$B:$Z,MATCH(BK$1,Emax!$B$1:$Z$1,0),FALSE)</f>
        <v>28.339271204450277</v>
      </c>
      <c r="BL16" s="96">
        <f>VLOOKUP($A16,Emax!$B:$Z,MATCH(BL$1,Emax!$B$1:$Z$1,0),FALSE)</f>
        <v>18.843917803277325</v>
      </c>
      <c r="BM16" s="96">
        <f>VLOOKUP($A16,Emax!$B:$Z,MATCH(BM$1,Emax!$B$1:$Z$1,0),FALSE)</f>
        <v>28.614757479436101</v>
      </c>
      <c r="BN16" s="96">
        <f>VLOOKUP($A16,Emax!$B:$Z,MATCH(BN$1,Emax!$B$1:$Z$1,0),FALSE)</f>
        <v>24.852788939969056</v>
      </c>
      <c r="BO16" s="96">
        <f>VLOOKUP($A16,Emax!$B:$Z,MATCH(BO$1,Emax!$B$1:$Z$1,0),FALSE)</f>
        <v>45.421681016030057</v>
      </c>
      <c r="BP16" s="96">
        <f>VLOOKUP($A16,Emax!$B:$Z,MATCH(BP$1,Emax!$B$1:$Z$1,0),FALSE)</f>
        <v>0</v>
      </c>
      <c r="BQ16" s="96">
        <f>VLOOKUP($A16,Emax!$B:$Z,MATCH(BQ$1,Emax!$B$1:$Z$1,0),FALSE)</f>
        <v>0</v>
      </c>
      <c r="BR16" s="96">
        <f>VLOOKUP($A16,Emax!$B:$Z,MATCH(BR$1,Emax!$B$1:$Z$1,0),FALSE)</f>
        <v>0</v>
      </c>
      <c r="BS16" s="96">
        <f>VLOOKUP($A16,Emax!$B:$Z,MATCH(BS$1,Emax!$B$1:$Z$1,0),FALSE)</f>
        <v>0</v>
      </c>
      <c r="BT16" s="96">
        <f>VLOOKUP($A16,Emax!$B:$Z,MATCH(BT$1,Emax!$B$1:$Z$1,0),FALSE)</f>
        <v>0</v>
      </c>
      <c r="BU16" s="97"/>
      <c r="BV16" s="97"/>
      <c r="BW16" s="97"/>
    </row>
    <row r="17" spans="1:75" s="3" customFormat="1" x14ac:dyDescent="0.2">
      <c r="A17" t="s">
        <v>465</v>
      </c>
      <c r="B17" s="6" t="str">
        <f>IF(VLOOKUP($A17,Ligands!$A:$G,3,FALSE)="","",VLOOKUP($A17,Ligands!$A:$G,3,FALSE))</f>
        <v/>
      </c>
      <c r="C17" s="5" t="str">
        <f>IF(VLOOKUP($A17,Ligands!$A:$G,4,FALSE)="","",VLOOKUP($A17,Ligands!$A:$G,4,FALSE))</f>
        <v>Histamine</v>
      </c>
      <c r="D17" s="37" t="str">
        <f>IF(VLOOKUP($A17,Ligands!$A:$G,5,FALSE)="","",VLOOKUP($A17,Ligands!$A:$G,5,FALSE))</f>
        <v/>
      </c>
      <c r="E17" s="37" t="str">
        <f>IF(VLOOKUP($A17,Ligands!$A:$G,6,FALSE)="","",VLOOKUP($A17,Ligands!$A:$G,6,FALSE))</f>
        <v/>
      </c>
      <c r="F17" s="37" t="str">
        <f>IF(VLOOKUP($A17,Ligands!$A:$G,7,FALSE)="","",VLOOKUP($A17,Ligands!$A:$G,7,FALSE))</f>
        <v>Physiological</v>
      </c>
      <c r="G17" s="92">
        <f t="shared" si="0"/>
        <v>5.3156074028673501</v>
      </c>
      <c r="H17" s="93">
        <f t="shared" si="1"/>
        <v>7.1930000000000005</v>
      </c>
      <c r="I17" s="93">
        <f t="shared" si="2"/>
        <v>8.1305404010078455</v>
      </c>
      <c r="J17" s="93">
        <f t="shared" si="3"/>
        <v>4.5581532653944485</v>
      </c>
      <c r="K17" s="93">
        <f t="shared" si="4"/>
        <v>5.1708356920440774</v>
      </c>
      <c r="L17" s="92">
        <f t="shared" si="5"/>
        <v>5.8159999999999998</v>
      </c>
      <c r="M17" s="93">
        <f t="shared" si="6"/>
        <v>7.1929999999999996</v>
      </c>
      <c r="N17" s="93">
        <f t="shared" si="7"/>
        <v>8.6039999999999992</v>
      </c>
      <c r="O17" s="93">
        <f t="shared" si="8"/>
        <v>5.4429999999999996</v>
      </c>
      <c r="P17" s="93">
        <f t="shared" si="9"/>
        <v>5.5309999999999997</v>
      </c>
      <c r="Q17" s="94">
        <f t="shared" si="10"/>
        <v>31.59420289855073</v>
      </c>
      <c r="R17" s="91">
        <f t="shared" si="11"/>
        <v>100</v>
      </c>
      <c r="S17" s="91">
        <f t="shared" si="12"/>
        <v>61.662582194938494</v>
      </c>
      <c r="T17" s="91">
        <f t="shared" si="13"/>
        <v>76.410539384742719</v>
      </c>
      <c r="U17" s="91">
        <f t="shared" si="14"/>
        <v>67.199596215228667</v>
      </c>
      <c r="V17" s="81" cm="1">
        <f t="array" ref="V17">_xlfn.IFS(AM17="na","na",AM17="0","0",AM17&gt;0,(LOG(0.01*BD17/10^-AM17)))</f>
        <v>5.3156074028673501</v>
      </c>
      <c r="W17" s="82" t="str" cm="1">
        <f t="array" ref="W17">_xlfn.IFS(AN17="na","na",AN17="0","0",AN17&gt;0,(LOG(0.01*BE17/10^-AN17)))</f>
        <v>0</v>
      </c>
      <c r="X17" s="82" cm="1">
        <f t="array" ref="X17">_xlfn.IFS(AO17="na","na",AO17="0","0",AO17&gt;0,(LOG(0.01*BF17/10^-AO17)))</f>
        <v>6.407</v>
      </c>
      <c r="Y17" s="82" cm="1">
        <f t="array" ref="Y17">_xlfn.IFS(AP17="na","na",AP17="0","0",AP17&gt;0,(LOG(0.01*BG17/10^-AP17)))</f>
        <v>6.2035893207986774</v>
      </c>
      <c r="Z17" s="82" t="str" cm="1">
        <f t="array" ref="Z17">_xlfn.IFS(AQ17="na","na",AQ17="0","0",AQ17&gt;0,(LOG(0.01*BH17/10^-AQ17)))</f>
        <v>0</v>
      </c>
      <c r="AA17" s="82" cm="1">
        <f t="array" ref="AA17">_xlfn.IFS(AR17="na","na",AR17="0","0",AR17&gt;0,(LOG(0.01*BI17/10^-AR17)))</f>
        <v>6.3517997732524467</v>
      </c>
      <c r="AB17" s="82" cm="1">
        <f t="array" ref="AB17">_xlfn.IFS(AS17="na","na",AS17="0","0",AS17&gt;0,(LOG(0.01*BJ17/10^-AS17)))</f>
        <v>6.3594716217796448</v>
      </c>
      <c r="AC17" s="82" cm="1">
        <f t="array" ref="AC17">_xlfn.IFS(AT17="na","na",AT17="0","0",AT17&gt;0,(LOG(0.01*BK17/10^-AT17)))</f>
        <v>7.1930000000000005</v>
      </c>
      <c r="AD17" s="82" cm="1">
        <f t="array" ref="AD17">_xlfn.IFS(AU17="na","na",AU17="0","0",AU17&gt;0,(LOG(0.01*BL17/10^-AU17)))</f>
        <v>7.6618277830787802</v>
      </c>
      <c r="AE17" s="82" cm="1">
        <f t="array" ref="AE17">_xlfn.IFS(AV17="na","na",AV17="0","0",AV17&gt;0,(LOG(0.01*BM17/10^-AV17)))</f>
        <v>7.8140217073760878</v>
      </c>
      <c r="AF17" s="82" cm="1">
        <f t="array" ref="AF17">_xlfn.IFS(AW17="na","na",AW17="0","0",AW17&gt;0,(LOG(0.01*BN17/10^-AW17)))</f>
        <v>7.8051147470331994</v>
      </c>
      <c r="AG17" s="82" cm="1">
        <f t="array" ref="AG17">_xlfn.IFS(AX17="na","na",AX17="0","0",AX17&gt;0,(LOG(0.01*BO17/10^-AX17)))</f>
        <v>8.1305404010078455</v>
      </c>
      <c r="AH17" s="82" cm="1">
        <f t="array" ref="AH17">_xlfn.IFS(AY17="na","na",AY17="0","0",AY17&gt;0,(LOG(0.01*BP17/10^-AY17)))</f>
        <v>4.5581532653944485</v>
      </c>
      <c r="AI17" s="82" cm="1">
        <f t="array" ref="AI17">_xlfn.IFS(AZ17="na","na",AZ17="0","0",AZ17&gt;0,(LOG(0.01*BQ17/10^-AZ17)))</f>
        <v>4.2015766839283648</v>
      </c>
      <c r="AJ17" s="82" cm="1">
        <f t="array" ref="AJ17">_xlfn.IFS(BA17="na","na",BA17="0","0",BA17&gt;0,(LOG(0.01*BR17/10^-BA17)))</f>
        <v>4.3903666634998837</v>
      </c>
      <c r="AK17" s="82" cm="1">
        <f t="array" ref="AK17">_xlfn.IFS(BB17="na","na",BB17="0","0",BB17&gt;0,(LOG(0.01*BS17/10^-BB17)))</f>
        <v>3.3951234216383677</v>
      </c>
      <c r="AL17" s="82" cm="1">
        <f t="array" ref="AL17">_xlfn.IFS(BC17="na","na",BC17="0","0",BC17&gt;0,(LOG(0.01*BT17/10^-BC17)))</f>
        <v>5.1708356920440774</v>
      </c>
      <c r="AM17" s="81">
        <f>VLOOKUP($A17,'pEC50'!$B:$AA,MATCH(AM$1,'pEC50'!$B$1:$AA$1,0),FALSE)</f>
        <v>5.8159999999999998</v>
      </c>
      <c r="AN17" s="82" t="str">
        <f>VLOOKUP($A17,'pEC50'!$B:$AA,MATCH(AN$1,'pEC50'!$B$1:$AA$1,0),FALSE)</f>
        <v>0</v>
      </c>
      <c r="AO17" s="82">
        <f>VLOOKUP($A17,'pEC50'!$B:$AA,MATCH(AO$1,'pEC50'!$B$1:$AA$1,0),FALSE)</f>
        <v>6.407</v>
      </c>
      <c r="AP17" s="82">
        <f>VLOOKUP($A17,'pEC50'!$B:$AA,MATCH(AP$1,'pEC50'!$B$1:$AA$1,0),FALSE)</f>
        <v>6.3840000000000003</v>
      </c>
      <c r="AQ17" s="82" t="str">
        <f>VLOOKUP($A17,'pEC50'!$B:$AA,MATCH(AQ$1,'pEC50'!$B$1:$AA$1,0),FALSE)</f>
        <v>0</v>
      </c>
      <c r="AR17" s="82">
        <f>VLOOKUP($A17,'pEC50'!$B:$AA,MATCH(AR$1,'pEC50'!$B$1:$AA$1,0),FALSE)</f>
        <v>6.4160000000000004</v>
      </c>
      <c r="AS17" s="82">
        <f>VLOOKUP($A17,'pEC50'!$B:$AA,MATCH(AS$1,'pEC50'!$B$1:$AA$1,0),FALSE)</f>
        <v>6.3659999999999997</v>
      </c>
      <c r="AT17" s="82">
        <f>VLOOKUP($A17,'pEC50'!$B:$AA,MATCH(AT$1,'pEC50'!$B$1:$AA$1,0),FALSE)</f>
        <v>7.1929999999999996</v>
      </c>
      <c r="AU17" s="82">
        <f>VLOOKUP($A17,'pEC50'!$B:$AA,MATCH(AU$1,'pEC50'!$B$1:$AA$1,0),FALSE)</f>
        <v>7.8719999999999999</v>
      </c>
      <c r="AV17" s="82">
        <f>VLOOKUP($A17,'pEC50'!$B:$AA,MATCH(AV$1,'pEC50'!$B$1:$AA$1,0),FALSE)</f>
        <v>8.0239999999999991</v>
      </c>
      <c r="AW17" s="82">
        <f>VLOOKUP($A17,'pEC50'!$B:$AA,MATCH(AW$1,'pEC50'!$B$1:$AA$1,0),FALSE)</f>
        <v>8.1560000000000006</v>
      </c>
      <c r="AX17" s="82">
        <f>VLOOKUP($A17,'pEC50'!$B:$AA,MATCH(AX$1,'pEC50'!$B$1:$AA$1,0),FALSE)</f>
        <v>8.6039999999999992</v>
      </c>
      <c r="AY17" s="82">
        <f>VLOOKUP($A17,'pEC50'!$B:$AA,MATCH(AY$1,'pEC50'!$B$1:$AA$1,0),FALSE)</f>
        <v>4.6749999999999998</v>
      </c>
      <c r="AZ17" s="82">
        <f>VLOOKUP($A17,'pEC50'!$B:$AA,MATCH(AZ$1,'pEC50'!$B$1:$AA$1,0),FALSE)</f>
        <v>5.4429999999999996</v>
      </c>
      <c r="BA17" s="82">
        <f>VLOOKUP($A17,'pEC50'!$B:$AA,MATCH(BA$1,'pEC50'!$B$1:$AA$1,0),FALSE)</f>
        <v>4.5629999999999997</v>
      </c>
      <c r="BB17" s="82">
        <f>VLOOKUP($A17,'pEC50'!$B:$AA,MATCH(BB$1,'pEC50'!$B$1:$AA$1,0),FALSE)</f>
        <v>4.3109999999999999</v>
      </c>
      <c r="BC17" s="82">
        <f>VLOOKUP($A17,'pEC50'!$B:$AA,MATCH(BC$1,'pEC50'!$B$1:$AA$1,0),FALSE)</f>
        <v>5.5309999999999997</v>
      </c>
      <c r="BD17" s="95">
        <f>VLOOKUP($A17,Emax!$B:$Z,MATCH(BD$1,Emax!$B$1:$Z$1,0),FALSE)</f>
        <v>31.59420289855073</v>
      </c>
      <c r="BE17" s="96" t="str">
        <f>VLOOKUP($A17,Emax!$B:$Z,MATCH(BE$1,Emax!$B$1:$Z$1,0),FALSE)</f>
        <v>na</v>
      </c>
      <c r="BF17" s="96">
        <f>VLOOKUP($A17,Emax!$B:$Z,MATCH(BF$1,Emax!$B$1:$Z$1,0),FALSE)</f>
        <v>100</v>
      </c>
      <c r="BG17" s="96">
        <f>VLOOKUP($A17,Emax!$B:$Z,MATCH(BG$1,Emax!$B$1:$Z$1,0),FALSE)</f>
        <v>66.006897585844953</v>
      </c>
      <c r="BH17" s="96" t="str">
        <f>VLOOKUP($A17,Emax!$B:$Z,MATCH(BH$1,Emax!$B$1:$Z$1,0),FALSE)</f>
        <v>na</v>
      </c>
      <c r="BI17" s="96">
        <f>VLOOKUP($A17,Emax!$B:$Z,MATCH(BI$1,Emax!$B$1:$Z$1,0),FALSE)</f>
        <v>86.258077259516355</v>
      </c>
      <c r="BJ17" s="96">
        <f>VLOOKUP($A17,Emax!$B:$Z,MATCH(BJ$1,Emax!$B$1:$Z$1,0),FALSE)</f>
        <v>98.508027233756408</v>
      </c>
      <c r="BK17" s="96">
        <f>VLOOKUP($A17,Emax!$B:$Z,MATCH(BK$1,Emax!$B$1:$Z$1,0),FALSE)</f>
        <v>100</v>
      </c>
      <c r="BL17" s="96">
        <f>VLOOKUP($A17,Emax!$B:$Z,MATCH(BL$1,Emax!$B$1:$Z$1,0),FALSE)</f>
        <v>61.635054321433039</v>
      </c>
      <c r="BM17" s="96">
        <f>VLOOKUP($A17,Emax!$B:$Z,MATCH(BM$1,Emax!$B$1:$Z$1,0),FALSE)</f>
        <v>61.662582194938494</v>
      </c>
      <c r="BN17" s="96">
        <f>VLOOKUP($A17,Emax!$B:$Z,MATCH(BN$1,Emax!$B$1:$Z$1,0),FALSE)</f>
        <v>44.577401293453697</v>
      </c>
      <c r="BO17" s="96">
        <f>VLOOKUP($A17,Emax!$B:$Z,MATCH(BO$1,Emax!$B$1:$Z$1,0),FALSE)</f>
        <v>33.61556390619797</v>
      </c>
      <c r="BP17" s="96">
        <f>VLOOKUP($A17,Emax!$B:$Z,MATCH(BP$1,Emax!$B$1:$Z$1,0),FALSE)</f>
        <v>76.410539384742719</v>
      </c>
      <c r="BQ17" s="96">
        <f>VLOOKUP($A17,Emax!$B:$Z,MATCH(BQ$1,Emax!$B$1:$Z$1,0),FALSE)</f>
        <v>5.7355713131675783</v>
      </c>
      <c r="BR17" s="96">
        <f>VLOOKUP($A17,Emax!$B:$Z,MATCH(BR$1,Emax!$B$1:$Z$1,0),FALSE)</f>
        <v>67.199596215228667</v>
      </c>
      <c r="BS17" s="96">
        <f>VLOOKUP($A17,Emax!$B:$Z,MATCH(BS$1,Emax!$B$1:$Z$1,0),FALSE)</f>
        <v>12.137337310195228</v>
      </c>
      <c r="BT17" s="96">
        <f>VLOOKUP($A17,Emax!$B:$Z,MATCH(BT$1,Emax!$B$1:$Z$1,0),FALSE)</f>
        <v>43.635071511059785</v>
      </c>
      <c r="BU17" s="97"/>
      <c r="BV17" s="97"/>
      <c r="BW17" s="97"/>
    </row>
    <row r="18" spans="1:75" s="3" customFormat="1" x14ac:dyDescent="0.2">
      <c r="A18" t="s">
        <v>468</v>
      </c>
      <c r="B18" s="6" t="str">
        <f>IF(VLOOKUP($A18,Ligands!$A:$G,3,FALSE)="","",VLOOKUP($A18,Ligands!$A:$G,3,FALSE))</f>
        <v/>
      </c>
      <c r="C18" s="5" t="str">
        <f>IF(VLOOKUP($A18,Ligands!$A:$G,4,FALSE)="","",VLOOKUP($A18,Ligands!$A:$G,4,FALSE))</f>
        <v>Histamine</v>
      </c>
      <c r="D18" s="37" t="str">
        <f>IF(VLOOKUP($A18,Ligands!$A:$G,5,FALSE)="","",VLOOKUP($A18,Ligands!$A:$G,5,FALSE))</f>
        <v/>
      </c>
      <c r="E18" s="37" t="str">
        <f>IF(VLOOKUP($A18,Ligands!$A:$G,6,FALSE)="","",VLOOKUP($A18,Ligands!$A:$G,6,FALSE))</f>
        <v/>
      </c>
      <c r="F18" s="37" t="str">
        <f>IF(VLOOKUP($A18,Ligands!$A:$G,7,FALSE)="","",VLOOKUP($A18,Ligands!$A:$G,7,FALSE))</f>
        <v>Physiological</v>
      </c>
      <c r="G18" s="92">
        <f t="shared" si="0"/>
        <v>6.9662575599317478</v>
      </c>
      <c r="H18" s="93">
        <f t="shared" si="1"/>
        <v>4.1241717780249498</v>
      </c>
      <c r="I18" s="93">
        <f t="shared" si="2"/>
        <v>6.4996406626096137</v>
      </c>
      <c r="J18" s="93">
        <f t="shared" si="3"/>
        <v>0</v>
      </c>
      <c r="K18" s="93">
        <f t="shared" si="4"/>
        <v>4.4829311066257125</v>
      </c>
      <c r="L18" s="92">
        <f t="shared" si="5"/>
        <v>7.109</v>
      </c>
      <c r="M18" s="93">
        <f t="shared" si="6"/>
        <v>5.3570000000000002</v>
      </c>
      <c r="N18" s="93">
        <f t="shared" si="7"/>
        <v>6.6929999999999996</v>
      </c>
      <c r="O18" s="93">
        <f t="shared" si="8"/>
        <v>0</v>
      </c>
      <c r="P18" s="93">
        <f t="shared" si="9"/>
        <v>5.2469999999999999</v>
      </c>
      <c r="Q18" s="94">
        <f t="shared" si="10"/>
        <v>71.987577639751549</v>
      </c>
      <c r="R18" s="91">
        <f t="shared" si="11"/>
        <v>17.269829364335269</v>
      </c>
      <c r="S18" s="91">
        <f t="shared" si="12"/>
        <v>64.067925605289446</v>
      </c>
      <c r="T18" s="91">
        <f t="shared" si="13"/>
        <v>0</v>
      </c>
      <c r="U18" s="91">
        <f t="shared" si="14"/>
        <v>17.215954517189303</v>
      </c>
      <c r="V18" s="81" cm="1">
        <f t="array" ref="V18">_xlfn.IFS(AM18="na","na",AM18="0","0",AM18&gt;0,(LOG(0.01*BD18/10^-AM18)))</f>
        <v>6.9662575599317478</v>
      </c>
      <c r="W18" s="82" t="str" cm="1">
        <f t="array" ref="W18">_xlfn.IFS(AN18="na","na",AN18="0","0",AN18&gt;0,(LOG(0.01*BE18/10^-AN18)))</f>
        <v>0</v>
      </c>
      <c r="X18" s="82" t="str" cm="1">
        <f t="array" ref="X18">_xlfn.IFS(AO18="na","na",AO18="0","0",AO18&gt;0,(LOG(0.01*BF18/10^-AO18)))</f>
        <v>0</v>
      </c>
      <c r="Y18" s="82" t="str" cm="1">
        <f t="array" ref="Y18">_xlfn.IFS(AP18="na","na",AP18="0","0",AP18&gt;0,(LOG(0.01*BG18/10^-AP18)))</f>
        <v>0</v>
      </c>
      <c r="Z18" s="82" t="str" cm="1">
        <f t="array" ref="Z18">_xlfn.IFS(AQ18="na","na",AQ18="0","0",AQ18&gt;0,(LOG(0.01*BH18/10^-AQ18)))</f>
        <v>0</v>
      </c>
      <c r="AA18" s="82" t="str" cm="1">
        <f t="array" ref="AA18">_xlfn.IFS(AR18="na","na",AR18="0","0",AR18&gt;0,(LOG(0.01*BI18/10^-AR18)))</f>
        <v>0</v>
      </c>
      <c r="AB18" s="82" cm="1">
        <f t="array" ref="AB18">_xlfn.IFS(AS18="na","na",AS18="0","0",AS18&gt;0,(LOG(0.01*BJ18/10^-AS18)))</f>
        <v>4.1241717780249498</v>
      </c>
      <c r="AC18" s="82" cm="1">
        <f t="array" ref="AC18">_xlfn.IFS(AT18="na","na",AT18="0","0",AT18&gt;0,(LOG(0.01*BK18/10^-AT18)))</f>
        <v>3.4912880465139722</v>
      </c>
      <c r="AD18" s="82" t="str" cm="1">
        <f t="array" ref="AD18">_xlfn.IFS(AU18="na","na",AU18="0","0",AU18&gt;0,(LOG(0.01*BL18/10^-AU18)))</f>
        <v>0</v>
      </c>
      <c r="AE18" s="82" t="str" cm="1">
        <f t="array" ref="AE18">_xlfn.IFS(AV18="na","na",AV18="0","0",AV18&gt;0,(LOG(0.01*BM18/10^-AV18)))</f>
        <v>0</v>
      </c>
      <c r="AF18" s="82" t="str" cm="1">
        <f t="array" ref="AF18">_xlfn.IFS(AW18="na","na",AW18="0","0",AW18&gt;0,(LOG(0.01*BN18/10^-AW18)))</f>
        <v>0</v>
      </c>
      <c r="AG18" s="82" cm="1">
        <f t="array" ref="AG18">_xlfn.IFS(AX18="na","na",AX18="0","0",AX18&gt;0,(LOG(0.01*BO18/10^-AX18)))</f>
        <v>6.4996406626096137</v>
      </c>
      <c r="AH18" s="82" t="str" cm="1">
        <f t="array" ref="AH18">_xlfn.IFS(AY18="na","na",AY18="0","0",AY18&gt;0,(LOG(0.01*BP18/10^-AY18)))</f>
        <v>0</v>
      </c>
      <c r="AI18" s="82" t="str" cm="1">
        <f t="array" ref="AI18">_xlfn.IFS(AZ18="na","na",AZ18="0","0",AZ18&gt;0,(LOG(0.01*BQ18/10^-AZ18)))</f>
        <v>0</v>
      </c>
      <c r="AJ18" s="82" t="str" cm="1">
        <f t="array" ref="AJ18">_xlfn.IFS(BA18="na","na",BA18="0","0",BA18&gt;0,(LOG(0.01*BR18/10^-BA18)))</f>
        <v>0</v>
      </c>
      <c r="AK18" s="82" cm="1">
        <f t="array" ref="AK18">_xlfn.IFS(BB18="na","na",BB18="0","0",BB18&gt;0,(LOG(0.01*BS18/10^-BB18)))</f>
        <v>3.9803855117818898</v>
      </c>
      <c r="AL18" s="82" cm="1">
        <f t="array" ref="AL18">_xlfn.IFS(BC18="na","na",BC18="0","0",BC18&gt;0,(LOG(0.01*BT18/10^-BC18)))</f>
        <v>4.4829311066257125</v>
      </c>
      <c r="AM18" s="81">
        <f>VLOOKUP($A18,'pEC50'!$B:$AA,MATCH(AM$1,'pEC50'!$B$1:$AA$1,0),FALSE)</f>
        <v>7.109</v>
      </c>
      <c r="AN18" s="82" t="str">
        <f>VLOOKUP($A18,'pEC50'!$B:$AA,MATCH(AN$1,'pEC50'!$B$1:$AA$1,0),FALSE)</f>
        <v>0</v>
      </c>
      <c r="AO18" s="82" t="str">
        <f>VLOOKUP($A18,'pEC50'!$B:$AA,MATCH(AO$1,'pEC50'!$B$1:$AA$1,0),FALSE)</f>
        <v>0</v>
      </c>
      <c r="AP18" s="82" t="str">
        <f>VLOOKUP($A18,'pEC50'!$B:$AA,MATCH(AP$1,'pEC50'!$B$1:$AA$1,0),FALSE)</f>
        <v>0</v>
      </c>
      <c r="AQ18" s="82" t="str">
        <f>VLOOKUP($A18,'pEC50'!$B:$AA,MATCH(AQ$1,'pEC50'!$B$1:$AA$1,0),FALSE)</f>
        <v>0</v>
      </c>
      <c r="AR18" s="82" t="str">
        <f>VLOOKUP($A18,'pEC50'!$B:$AA,MATCH(AR$1,'pEC50'!$B$1:$AA$1,0),FALSE)</f>
        <v>0</v>
      </c>
      <c r="AS18" s="82">
        <f>VLOOKUP($A18,'pEC50'!$B:$AA,MATCH(AS$1,'pEC50'!$B$1:$AA$1,0),FALSE)</f>
        <v>5.3570000000000002</v>
      </c>
      <c r="AT18" s="82">
        <f>VLOOKUP($A18,'pEC50'!$B:$AA,MATCH(AT$1,'pEC50'!$B$1:$AA$1,0),FALSE)</f>
        <v>4.2539999999999996</v>
      </c>
      <c r="AU18" s="82" t="str">
        <f>VLOOKUP($A18,'pEC50'!$B:$AA,MATCH(AU$1,'pEC50'!$B$1:$AA$1,0),FALSE)</f>
        <v>0</v>
      </c>
      <c r="AV18" s="82" t="str">
        <f>VLOOKUP($A18,'pEC50'!$B:$AA,MATCH(AV$1,'pEC50'!$B$1:$AA$1,0),FALSE)</f>
        <v>0</v>
      </c>
      <c r="AW18" s="82" t="str">
        <f>VLOOKUP($A18,'pEC50'!$B:$AA,MATCH(AW$1,'pEC50'!$B$1:$AA$1,0),FALSE)</f>
        <v>0</v>
      </c>
      <c r="AX18" s="82">
        <f>VLOOKUP($A18,'pEC50'!$B:$AA,MATCH(AX$1,'pEC50'!$B$1:$AA$1,0),FALSE)</f>
        <v>6.6929999999999996</v>
      </c>
      <c r="AY18" s="82" t="str">
        <f>VLOOKUP($A18,'pEC50'!$B:$AA,MATCH(AY$1,'pEC50'!$B$1:$AA$1,0),FALSE)</f>
        <v>0</v>
      </c>
      <c r="AZ18" s="82" t="str">
        <f>VLOOKUP($A18,'pEC50'!$B:$AA,MATCH(AZ$1,'pEC50'!$B$1:$AA$1,0),FALSE)</f>
        <v>0</v>
      </c>
      <c r="BA18" s="82" t="str">
        <f>VLOOKUP($A18,'pEC50'!$B:$AA,MATCH(BA$1,'pEC50'!$B$1:$AA$1,0),FALSE)</f>
        <v>0</v>
      </c>
      <c r="BB18" s="82">
        <f>VLOOKUP($A18,'pEC50'!$B:$AA,MATCH(BB$1,'pEC50'!$B$1:$AA$1,0),FALSE)</f>
        <v>4.8170000000000002</v>
      </c>
      <c r="BC18" s="82">
        <f>VLOOKUP($A18,'pEC50'!$B:$AA,MATCH(BC$1,'pEC50'!$B$1:$AA$1,0),FALSE)</f>
        <v>5.2469999999999999</v>
      </c>
      <c r="BD18" s="95">
        <f>VLOOKUP($A18,Emax!$B:$Z,MATCH(BD$1,Emax!$B$1:$Z$1,0),FALSE)</f>
        <v>71.987577639751549</v>
      </c>
      <c r="BE18" s="96" t="str">
        <f>VLOOKUP($A18,Emax!$B:$Z,MATCH(BE$1,Emax!$B$1:$Z$1,0),FALSE)</f>
        <v>na</v>
      </c>
      <c r="BF18" s="96">
        <f>VLOOKUP($A18,Emax!$B:$Z,MATCH(BF$1,Emax!$B$1:$Z$1,0),FALSE)</f>
        <v>0</v>
      </c>
      <c r="BG18" s="96">
        <f>VLOOKUP($A18,Emax!$B:$Z,MATCH(BG$1,Emax!$B$1:$Z$1,0),FALSE)</f>
        <v>0</v>
      </c>
      <c r="BH18" s="96" t="str">
        <f>VLOOKUP($A18,Emax!$B:$Z,MATCH(BH$1,Emax!$B$1:$Z$1,0),FALSE)</f>
        <v>na</v>
      </c>
      <c r="BI18" s="96">
        <f>VLOOKUP($A18,Emax!$B:$Z,MATCH(BI$1,Emax!$B$1:$Z$1,0),FALSE)</f>
        <v>0</v>
      </c>
      <c r="BJ18" s="96">
        <f>VLOOKUP($A18,Emax!$B:$Z,MATCH(BJ$1,Emax!$B$1:$Z$1,0),FALSE)</f>
        <v>5.8502143397495168</v>
      </c>
      <c r="BK18" s="96">
        <f>VLOOKUP($A18,Emax!$B:$Z,MATCH(BK$1,Emax!$B$1:$Z$1,0),FALSE)</f>
        <v>17.269829364335269</v>
      </c>
      <c r="BL18" s="96">
        <f>VLOOKUP($A18,Emax!$B:$Z,MATCH(BL$1,Emax!$B$1:$Z$1,0),FALSE)</f>
        <v>0</v>
      </c>
      <c r="BM18" s="96">
        <f>VLOOKUP($A18,Emax!$B:$Z,MATCH(BM$1,Emax!$B$1:$Z$1,0),FALSE)</f>
        <v>0</v>
      </c>
      <c r="BN18" s="96">
        <f>VLOOKUP($A18,Emax!$B:$Z,MATCH(BN$1,Emax!$B$1:$Z$1,0),FALSE)</f>
        <v>0</v>
      </c>
      <c r="BO18" s="96">
        <f>VLOOKUP($A18,Emax!$B:$Z,MATCH(BO$1,Emax!$B$1:$Z$1,0),FALSE)</f>
        <v>64.067925605289446</v>
      </c>
      <c r="BP18" s="96">
        <f>VLOOKUP($A18,Emax!$B:$Z,MATCH(BP$1,Emax!$B$1:$Z$1,0),FALSE)</f>
        <v>0</v>
      </c>
      <c r="BQ18" s="96">
        <f>VLOOKUP($A18,Emax!$B:$Z,MATCH(BQ$1,Emax!$B$1:$Z$1,0),FALSE)</f>
        <v>0</v>
      </c>
      <c r="BR18" s="96">
        <f>VLOOKUP($A18,Emax!$B:$Z,MATCH(BR$1,Emax!$B$1:$Z$1,0),FALSE)</f>
        <v>0</v>
      </c>
      <c r="BS18" s="96">
        <f>VLOOKUP($A18,Emax!$B:$Z,MATCH(BS$1,Emax!$B$1:$Z$1,0),FALSE)</f>
        <v>14.567516268980475</v>
      </c>
      <c r="BT18" s="96">
        <f>VLOOKUP($A18,Emax!$B:$Z,MATCH(BT$1,Emax!$B$1:$Z$1,0),FALSE)</f>
        <v>17.215954517189303</v>
      </c>
      <c r="BU18" s="97"/>
      <c r="BV18" s="97"/>
      <c r="BW18" s="97"/>
    </row>
    <row r="19" spans="1:75" s="3" customFormat="1" x14ac:dyDescent="0.2">
      <c r="A19" t="s">
        <v>229</v>
      </c>
      <c r="B19" s="6" t="str">
        <f>IF(VLOOKUP($A19,Ligands!$A:$G,3,FALSE)="","",VLOOKUP($A19,Ligands!$A:$G,3,FALSE))</f>
        <v/>
      </c>
      <c r="C19" s="5" t="str">
        <f>IF(VLOOKUP($A19,Ligands!$A:$G,4,FALSE)="","",VLOOKUP($A19,Ligands!$A:$G,4,FALSE))</f>
        <v>Kallidin</v>
      </c>
      <c r="D19" s="37" t="str">
        <f>IF(VLOOKUP($A19,Ligands!$A:$G,5,FALSE)="","",VLOOKUP($A19,Ligands!$A:$G,5,FALSE))</f>
        <v/>
      </c>
      <c r="E19" s="37" t="str">
        <f>IF(VLOOKUP($A19,Ligands!$A:$G,6,FALSE)="","",VLOOKUP($A19,Ligands!$A:$G,6,FALSE))</f>
        <v/>
      </c>
      <c r="F19" s="37" t="str">
        <f>IF(VLOOKUP($A19,Ligands!$A:$G,7,FALSE)="","",VLOOKUP($A19,Ligands!$A:$G,7,FALSE))</f>
        <v>Physiological</v>
      </c>
      <c r="G19" s="92">
        <f t="shared" si="0"/>
        <v>0</v>
      </c>
      <c r="H19" s="93">
        <f t="shared" si="1"/>
        <v>6.2512564535416129</v>
      </c>
      <c r="I19" s="93">
        <f t="shared" si="2"/>
        <v>6.3141581363504251</v>
      </c>
      <c r="J19" s="93">
        <f t="shared" si="3"/>
        <v>0</v>
      </c>
      <c r="K19" s="93">
        <f t="shared" si="4"/>
        <v>0</v>
      </c>
      <c r="L19" s="92">
        <f t="shared" si="5"/>
        <v>0</v>
      </c>
      <c r="M19" s="93">
        <f t="shared" si="6"/>
        <v>6.9279999999999999</v>
      </c>
      <c r="N19" s="93">
        <f t="shared" si="7"/>
        <v>7.5359999999999996</v>
      </c>
      <c r="O19" s="93">
        <f t="shared" si="8"/>
        <v>0</v>
      </c>
      <c r="P19" s="93">
        <f t="shared" si="9"/>
        <v>0</v>
      </c>
      <c r="Q19" s="94">
        <f t="shared" si="10"/>
        <v>0</v>
      </c>
      <c r="R19" s="91">
        <f t="shared" si="11"/>
        <v>29.940321089350252</v>
      </c>
      <c r="S19" s="91">
        <f t="shared" si="12"/>
        <v>21.384029311139688</v>
      </c>
      <c r="T19" s="91">
        <f t="shared" si="13"/>
        <v>0</v>
      </c>
      <c r="U19" s="91">
        <f t="shared" si="14"/>
        <v>0</v>
      </c>
      <c r="V19" s="81" t="str" cm="1">
        <f t="array" ref="V19">_xlfn.IFS(AM19="na","na",AM19="0","0",AM19&gt;0,(LOG(0.01*BD19/10^-AM19)))</f>
        <v>0</v>
      </c>
      <c r="W19" s="82" t="str" cm="1">
        <f t="array" ref="W19">_xlfn.IFS(AN19="na","na",AN19="0","0",AN19&gt;0,(LOG(0.01*BE19/10^-AN19)))</f>
        <v>0</v>
      </c>
      <c r="X19" s="82" cm="1">
        <f t="array" ref="X19">_xlfn.IFS(AO19="na","na",AO19="0","0",AO19&gt;0,(LOG(0.01*BF19/10^-AO19)))</f>
        <v>5.5709682267051566</v>
      </c>
      <c r="Y19" s="82" cm="1">
        <f t="array" ref="Y19">_xlfn.IFS(AP19="na","na",AP19="0","0",AP19&gt;0,(LOG(0.01*BG19/10^-AP19)))</f>
        <v>5.610180519956935</v>
      </c>
      <c r="Z19" s="82" t="str" cm="1">
        <f t="array" ref="Z19">_xlfn.IFS(AQ19="na","na",AQ19="0","0",AQ19&gt;0,(LOG(0.01*BH19/10^-AQ19)))</f>
        <v>0</v>
      </c>
      <c r="AA19" s="82" cm="1">
        <f t="array" ref="AA19">_xlfn.IFS(AR19="na","na",AR19="0","0",AR19&gt;0,(LOG(0.01*BI19/10^-AR19)))</f>
        <v>5.9585897902025105</v>
      </c>
      <c r="AB19" s="82" cm="1">
        <f t="array" ref="AB19">_xlfn.IFS(AS19="na","na",AS19="0","0",AS19&gt;0,(LOG(0.01*BJ19/10^-AS19)))</f>
        <v>6.2512564535416129</v>
      </c>
      <c r="AC19" s="82" cm="1">
        <f t="array" ref="AC19">_xlfn.IFS(AT19="na","na",AT19="0","0",AT19&gt;0,(LOG(0.01*BK19/10^-AT19)))</f>
        <v>5.2979384293251801</v>
      </c>
      <c r="AD19" s="82" cm="1">
        <f t="array" ref="AD19">_xlfn.IFS(AU19="na","na",AU19="0","0",AU19&gt;0,(LOG(0.01*BL19/10^-AU19)))</f>
        <v>6.2019980711273579</v>
      </c>
      <c r="AE19" s="82" cm="1">
        <f t="array" ref="AE19">_xlfn.IFS(AV19="na","na",AV19="0","0",AV19&gt;0,(LOG(0.01*BM19/10^-AV19)))</f>
        <v>6.1350895410373649</v>
      </c>
      <c r="AF19" s="82" cm="1">
        <f t="array" ref="AF19">_xlfn.IFS(AW19="na","na",AW19="0","0",AW19&gt;0,(LOG(0.01*BN19/10^-AW19)))</f>
        <v>6.0633071440406194</v>
      </c>
      <c r="AG19" s="82" cm="1">
        <f t="array" ref="AG19">_xlfn.IFS(AX19="na","na",AX19="0","0",AX19&gt;0,(LOG(0.01*BO19/10^-AX19)))</f>
        <v>6.3141581363504251</v>
      </c>
      <c r="AH19" s="82" t="str" cm="1">
        <f t="array" ref="AH19">_xlfn.IFS(AY19="na","na",AY19="0","0",AY19&gt;0,(LOG(0.01*BP19/10^-AY19)))</f>
        <v>0</v>
      </c>
      <c r="AI19" s="82" t="str" cm="1">
        <f t="array" ref="AI19">_xlfn.IFS(AZ19="na","na",AZ19="0","0",AZ19&gt;0,(LOG(0.01*BQ19/10^-AZ19)))</f>
        <v>0</v>
      </c>
      <c r="AJ19" s="82" t="str" cm="1">
        <f t="array" ref="AJ19">_xlfn.IFS(BA19="na","na",BA19="0","0",BA19&gt;0,(LOG(0.01*BR19/10^-BA19)))</f>
        <v>0</v>
      </c>
      <c r="AK19" s="82" t="str" cm="1">
        <f t="array" ref="AK19">_xlfn.IFS(BB19="na","na",BB19="0","0",BB19&gt;0,(LOG(0.01*BS19/10^-BB19)))</f>
        <v>0</v>
      </c>
      <c r="AL19" s="82" t="str" cm="1">
        <f t="array" ref="AL19">_xlfn.IFS(BC19="na","na",BC19="0","0",BC19&gt;0,(LOG(0.01*BT19/10^-BC19)))</f>
        <v>0</v>
      </c>
      <c r="AM19" s="81" t="str">
        <f>VLOOKUP($A19,'pEC50'!$B:$AA,MATCH(AM$1,'pEC50'!$B$1:$AA$1,0),FALSE)</f>
        <v>0</v>
      </c>
      <c r="AN19" s="82" t="str">
        <f>VLOOKUP($A19,'pEC50'!$B:$AA,MATCH(AN$1,'pEC50'!$B$1:$AA$1,0),FALSE)</f>
        <v>0</v>
      </c>
      <c r="AO19" s="82">
        <f>VLOOKUP($A19,'pEC50'!$B:$AA,MATCH(AO$1,'pEC50'!$B$1:$AA$1,0),FALSE)</f>
        <v>6.6429999999999998</v>
      </c>
      <c r="AP19" s="82">
        <f>VLOOKUP($A19,'pEC50'!$B:$AA,MATCH(AP$1,'pEC50'!$B$1:$AA$1,0),FALSE)</f>
        <v>6.7530000000000001</v>
      </c>
      <c r="AQ19" s="82" t="str">
        <f>VLOOKUP($A19,'pEC50'!$B:$AA,MATCH(AQ$1,'pEC50'!$B$1:$AA$1,0),FALSE)</f>
        <v>0</v>
      </c>
      <c r="AR19" s="82">
        <f>VLOOKUP($A19,'pEC50'!$B:$AA,MATCH(AR$1,'pEC50'!$B$1:$AA$1,0),FALSE)</f>
        <v>6.7039999999999997</v>
      </c>
      <c r="AS19" s="82">
        <f>VLOOKUP($A19,'pEC50'!$B:$AA,MATCH(AS$1,'pEC50'!$B$1:$AA$1,0),FALSE)</f>
        <v>6.7750000000000004</v>
      </c>
      <c r="AT19" s="82">
        <f>VLOOKUP($A19,'pEC50'!$B:$AA,MATCH(AT$1,'pEC50'!$B$1:$AA$1,0),FALSE)</f>
        <v>6.9279999999999999</v>
      </c>
      <c r="AU19" s="82">
        <f>VLOOKUP($A19,'pEC50'!$B:$AA,MATCH(AU$1,'pEC50'!$B$1:$AA$1,0),FALSE)</f>
        <v>6.9050000000000002</v>
      </c>
      <c r="AV19" s="82">
        <f>VLOOKUP($A19,'pEC50'!$B:$AA,MATCH(AV$1,'pEC50'!$B$1:$AA$1,0),FALSE)</f>
        <v>6.8049999999999997</v>
      </c>
      <c r="AW19" s="82">
        <f>VLOOKUP($A19,'pEC50'!$B:$AA,MATCH(AW$1,'pEC50'!$B$1:$AA$1,0),FALSE)</f>
        <v>6.883</v>
      </c>
      <c r="AX19" s="82">
        <f>VLOOKUP($A19,'pEC50'!$B:$AA,MATCH(AX$1,'pEC50'!$B$1:$AA$1,0),FALSE)</f>
        <v>7.5359999999999996</v>
      </c>
      <c r="AY19" s="82" t="str">
        <f>VLOOKUP($A19,'pEC50'!$B:$AA,MATCH(AY$1,'pEC50'!$B$1:$AA$1,0),FALSE)</f>
        <v>0</v>
      </c>
      <c r="AZ19" s="82" t="str">
        <f>VLOOKUP($A19,'pEC50'!$B:$AA,MATCH(AZ$1,'pEC50'!$B$1:$AA$1,0),FALSE)</f>
        <v>0</v>
      </c>
      <c r="BA19" s="82" t="str">
        <f>VLOOKUP($A19,'pEC50'!$B:$AA,MATCH(BA$1,'pEC50'!$B$1:$AA$1,0),FALSE)</f>
        <v>0</v>
      </c>
      <c r="BB19" s="82" t="str">
        <f>VLOOKUP($A19,'pEC50'!$B:$AA,MATCH(BB$1,'pEC50'!$B$1:$AA$1,0),FALSE)</f>
        <v>0</v>
      </c>
      <c r="BC19" s="82" t="str">
        <f>VLOOKUP($A19,'pEC50'!$B:$AA,MATCH(BC$1,'pEC50'!$B$1:$AA$1,0),FALSE)</f>
        <v>0</v>
      </c>
      <c r="BD19" s="95">
        <f>VLOOKUP($A19,Emax!$B:$Z,MATCH(BD$1,Emax!$B$1:$Z$1,0),FALSE)</f>
        <v>0</v>
      </c>
      <c r="BE19" s="96" t="str">
        <f>VLOOKUP($A19,Emax!$B:$Z,MATCH(BE$1,Emax!$B$1:$Z$1,0),FALSE)</f>
        <v>na</v>
      </c>
      <c r="BF19" s="96">
        <f>VLOOKUP($A19,Emax!$B:$Z,MATCH(BF$1,Emax!$B$1:$Z$1,0),FALSE)</f>
        <v>8.4716543264449111</v>
      </c>
      <c r="BG19" s="96">
        <f>VLOOKUP($A19,Emax!$B:$Z,MATCH(BG$1,Emax!$B$1:$Z$1,0),FALSE)</f>
        <v>7.1974808816914084</v>
      </c>
      <c r="BH19" s="96" t="str">
        <f>VLOOKUP($A19,Emax!$B:$Z,MATCH(BH$1,Emax!$B$1:$Z$1,0),FALSE)</f>
        <v>na</v>
      </c>
      <c r="BI19" s="96">
        <f>VLOOKUP($A19,Emax!$B:$Z,MATCH(BI$1,Emax!$B$1:$Z$1,0),FALSE)</f>
        <v>17.971726064505205</v>
      </c>
      <c r="BJ19" s="96">
        <f>VLOOKUP($A19,Emax!$B:$Z,MATCH(BJ$1,Emax!$B$1:$Z$1,0),FALSE)</f>
        <v>29.940321089350252</v>
      </c>
      <c r="BK19" s="96">
        <f>VLOOKUP($A19,Emax!$B:$Z,MATCH(BK$1,Emax!$B$1:$Z$1,0),FALSE)</f>
        <v>2.3438964935308455</v>
      </c>
      <c r="BL19" s="96">
        <f>VLOOKUP($A19,Emax!$B:$Z,MATCH(BL$1,Emax!$B$1:$Z$1,0),FALSE)</f>
        <v>19.815182250835985</v>
      </c>
      <c r="BM19" s="96">
        <f>VLOOKUP($A19,Emax!$B:$Z,MATCH(BM$1,Emax!$B$1:$Z$1,0),FALSE)</f>
        <v>21.384029311139688</v>
      </c>
      <c r="BN19" s="96">
        <f>VLOOKUP($A19,Emax!$B:$Z,MATCH(BN$1,Emax!$B$1:$Z$1,0),FALSE)</f>
        <v>15.146320558344559</v>
      </c>
      <c r="BO19" s="96">
        <f>VLOOKUP($A19,Emax!$B:$Z,MATCH(BO$1,Emax!$B$1:$Z$1,0),FALSE)</f>
        <v>6.0000951339009649</v>
      </c>
      <c r="BP19" s="96">
        <f>VLOOKUP($A19,Emax!$B:$Z,MATCH(BP$1,Emax!$B$1:$Z$1,0),FALSE)</f>
        <v>0</v>
      </c>
      <c r="BQ19" s="96">
        <f>VLOOKUP($A19,Emax!$B:$Z,MATCH(BQ$1,Emax!$B$1:$Z$1,0),FALSE)</f>
        <v>0</v>
      </c>
      <c r="BR19" s="96">
        <f>VLOOKUP($A19,Emax!$B:$Z,MATCH(BR$1,Emax!$B$1:$Z$1,0),FALSE)</f>
        <v>0</v>
      </c>
      <c r="BS19" s="96">
        <f>VLOOKUP($A19,Emax!$B:$Z,MATCH(BS$1,Emax!$B$1:$Z$1,0),FALSE)</f>
        <v>0</v>
      </c>
      <c r="BT19" s="96">
        <f>VLOOKUP($A19,Emax!$B:$Z,MATCH(BT$1,Emax!$B$1:$Z$1,0),FALSE)</f>
        <v>0</v>
      </c>
      <c r="BU19" s="97"/>
      <c r="BV19" s="97"/>
      <c r="BW19" s="97"/>
    </row>
    <row r="20" spans="1:75" s="3" customFormat="1" x14ac:dyDescent="0.2">
      <c r="A20" t="s">
        <v>234</v>
      </c>
      <c r="B20" s="6" t="str">
        <f>IF(VLOOKUP($A20,Ligands!$A:$G,3,FALSE)="","",VLOOKUP($A20,Ligands!$A:$G,3,FALSE))</f>
        <v/>
      </c>
      <c r="C20" s="5" t="str">
        <f>IF(VLOOKUP($A20,Ligands!$A:$G,4,FALSE)="","",VLOOKUP($A20,Ligands!$A:$G,4,FALSE))</f>
        <v>Kallidin</v>
      </c>
      <c r="D20" s="37" t="str">
        <f>IF(VLOOKUP($A20,Ligands!$A:$G,5,FALSE)="","",VLOOKUP($A20,Ligands!$A:$G,5,FALSE))</f>
        <v/>
      </c>
      <c r="E20" s="37" t="str">
        <f>IF(VLOOKUP($A20,Ligands!$A:$G,6,FALSE)="","",VLOOKUP($A20,Ligands!$A:$G,6,FALSE))</f>
        <v/>
      </c>
      <c r="F20" s="37" t="str">
        <f>IF(VLOOKUP($A20,Ligands!$A:$G,7,FALSE)="","",VLOOKUP($A20,Ligands!$A:$G,7,FALSE))</f>
        <v>Physiological</v>
      </c>
      <c r="G20" s="92">
        <f t="shared" si="0"/>
        <v>0</v>
      </c>
      <c r="H20" s="93">
        <f t="shared" si="1"/>
        <v>8.3969242516448865</v>
      </c>
      <c r="I20" s="93">
        <f t="shared" si="2"/>
        <v>9.5949486788637888</v>
      </c>
      <c r="J20" s="93">
        <f t="shared" si="3"/>
        <v>8.6540968454398897</v>
      </c>
      <c r="K20" s="93">
        <f t="shared" si="4"/>
        <v>8.384708663381252</v>
      </c>
      <c r="L20" s="92">
        <f t="shared" si="5"/>
        <v>0</v>
      </c>
      <c r="M20" s="93">
        <f t="shared" si="6"/>
        <v>8.6489999999999991</v>
      </c>
      <c r="N20" s="93">
        <f t="shared" si="7"/>
        <v>9.7140000000000004</v>
      </c>
      <c r="O20" s="93">
        <f t="shared" si="8"/>
        <v>8.8729999999999993</v>
      </c>
      <c r="P20" s="93">
        <f t="shared" si="9"/>
        <v>8.6219999999999999</v>
      </c>
      <c r="Q20" s="94">
        <f t="shared" si="10"/>
        <v>0</v>
      </c>
      <c r="R20" s="91">
        <f t="shared" si="11"/>
        <v>71.820627048835846</v>
      </c>
      <c r="S20" s="91">
        <f t="shared" si="12"/>
        <v>98.287589782619037</v>
      </c>
      <c r="T20" s="91">
        <f t="shared" si="13"/>
        <v>100</v>
      </c>
      <c r="U20" s="91">
        <f t="shared" si="14"/>
        <v>61.448506778323591</v>
      </c>
      <c r="V20" s="81" t="str" cm="1">
        <f t="array" ref="V20">_xlfn.IFS(AM20="na","na",AM20="0","0",AM20&gt;0,(LOG(0.01*BD20/10^-AM20)))</f>
        <v>0</v>
      </c>
      <c r="W20" s="82" t="str" cm="1">
        <f t="array" ref="W20">_xlfn.IFS(AN20="na","na",AN20="0","0",AN20&gt;0,(LOG(0.01*BE20/10^-AN20)))</f>
        <v>0</v>
      </c>
      <c r="X20" s="82" cm="1">
        <f t="array" ref="X20">_xlfn.IFS(AO20="na","na",AO20="0","0",AO20&gt;0,(LOG(0.01*BF20/10^-AO20)))</f>
        <v>7.849062821360862</v>
      </c>
      <c r="Y20" s="82" cm="1">
        <f t="array" ref="Y20">_xlfn.IFS(AP20="na","na",AP20="0","0",AP20&gt;0,(LOG(0.01*BG20/10^-AP20)))</f>
        <v>7.426244800331931</v>
      </c>
      <c r="Z20" s="82" t="str" cm="1">
        <f t="array" ref="Z20">_xlfn.IFS(AQ20="na","na",AQ20="0","0",AQ20&gt;0,(LOG(0.01*BH20/10^-AQ20)))</f>
        <v>0</v>
      </c>
      <c r="AA20" s="82" cm="1">
        <f t="array" ref="AA20">_xlfn.IFS(AR20="na","na",AR20="0","0",AR20&gt;0,(LOG(0.01*BI20/10^-AR20)))</f>
        <v>7.4017501896438773</v>
      </c>
      <c r="AB20" s="82" cm="1">
        <f t="array" ref="AB20">_xlfn.IFS(AS20="na","na",AS20="0","0",AS20&gt;0,(LOG(0.01*BJ20/10^-AS20)))</f>
        <v>7.9922491925285746</v>
      </c>
      <c r="AC20" s="82" cm="1">
        <f t="array" ref="AC20">_xlfn.IFS(AT20="na","na",AT20="0","0",AT20&gt;0,(LOG(0.01*BK20/10^-AT20)))</f>
        <v>8.3969242516448865</v>
      </c>
      <c r="AD20" s="82" cm="1">
        <f t="array" ref="AD20">_xlfn.IFS(AU20="na","na",AU20="0","0",AU20&gt;0,(LOG(0.01*BL20/10^-AU20)))</f>
        <v>9.5949486788637888</v>
      </c>
      <c r="AE20" s="82" cm="1">
        <f t="array" ref="AE20">_xlfn.IFS(AV20="na","na",AV20="0","0",AV20&gt;0,(LOG(0.01*BM20/10^-AV20)))</f>
        <v>9.5159989266110898</v>
      </c>
      <c r="AF20" s="82" cm="1">
        <f t="array" ref="AF20">_xlfn.IFS(AW20="na","na",AW20="0","0",AW20&gt;0,(LOG(0.01*BN20/10^-AW20)))</f>
        <v>9.508642961292761</v>
      </c>
      <c r="AG20" s="82" cm="1">
        <f t="array" ref="AG20">_xlfn.IFS(AX20="na","na",AX20="0","0",AX20&gt;0,(LOG(0.01*BO20/10^-AX20)))</f>
        <v>8.746498685388838</v>
      </c>
      <c r="AH20" s="82" cm="1">
        <f t="array" ref="AH20">_xlfn.IFS(AY20="na","na",AY20="0","0",AY20&gt;0,(LOG(0.01*BP20/10^-AY20)))</f>
        <v>8.6540968454398897</v>
      </c>
      <c r="AI20" s="82" cm="1">
        <f t="array" ref="AI20">_xlfn.IFS(AZ20="na","na",AZ20="0","0",AZ20&gt;0,(LOG(0.01*BQ20/10^-AZ20)))</f>
        <v>8.2090000000000014</v>
      </c>
      <c r="AJ20" s="82" cm="1">
        <f t="array" ref="AJ20">_xlfn.IFS(BA20="na","na",BA20="0","0",BA20&gt;0,(LOG(0.01*BR20/10^-BA20)))</f>
        <v>8.3235113338325046</v>
      </c>
      <c r="AK20" s="82" cm="1">
        <f t="array" ref="AK20">_xlfn.IFS(BB20="na","na",BB20="0","0",BB20&gt;0,(LOG(0.01*BS20/10^-BB20)))</f>
        <v>8.384708663381252</v>
      </c>
      <c r="AL20" s="82" cm="1">
        <f t="array" ref="AL20">_xlfn.IFS(BC20="na","na",BC20="0","0",BC20&gt;0,(LOG(0.01*BT20/10^-BC20)))</f>
        <v>8.2265045170242956</v>
      </c>
      <c r="AM20" s="81" t="str">
        <f>VLOOKUP($A20,'pEC50'!$B:$AA,MATCH(AM$1,'pEC50'!$B$1:$AA$1,0),FALSE)</f>
        <v>0</v>
      </c>
      <c r="AN20" s="82" t="str">
        <f>VLOOKUP($A20,'pEC50'!$B:$AA,MATCH(AN$1,'pEC50'!$B$1:$AA$1,0),FALSE)</f>
        <v>0</v>
      </c>
      <c r="AO20" s="82">
        <f>VLOOKUP($A20,'pEC50'!$B:$AA,MATCH(AO$1,'pEC50'!$B$1:$AA$1,0),FALSE)</f>
        <v>8.1430000000000007</v>
      </c>
      <c r="AP20" s="82">
        <f>VLOOKUP($A20,'pEC50'!$B:$AA,MATCH(AP$1,'pEC50'!$B$1:$AA$1,0),FALSE)</f>
        <v>7.8710000000000004</v>
      </c>
      <c r="AQ20" s="82" t="str">
        <f>VLOOKUP($A20,'pEC50'!$B:$AA,MATCH(AQ$1,'pEC50'!$B$1:$AA$1,0),FALSE)</f>
        <v>0</v>
      </c>
      <c r="AR20" s="82">
        <f>VLOOKUP($A20,'pEC50'!$B:$AA,MATCH(AR$1,'pEC50'!$B$1:$AA$1,0),FALSE)</f>
        <v>7.8330000000000002</v>
      </c>
      <c r="AS20" s="82">
        <f>VLOOKUP($A20,'pEC50'!$B:$AA,MATCH(AS$1,'pEC50'!$B$1:$AA$1,0),FALSE)</f>
        <v>8.1359999999999992</v>
      </c>
      <c r="AT20" s="82">
        <f>VLOOKUP($A20,'pEC50'!$B:$AA,MATCH(AT$1,'pEC50'!$B$1:$AA$1,0),FALSE)</f>
        <v>8.6489999999999991</v>
      </c>
      <c r="AU20" s="82">
        <f>VLOOKUP($A20,'pEC50'!$B:$AA,MATCH(AU$1,'pEC50'!$B$1:$AA$1,0),FALSE)</f>
        <v>9.7140000000000004</v>
      </c>
      <c r="AV20" s="82">
        <f>VLOOKUP($A20,'pEC50'!$B:$AA,MATCH(AV$1,'pEC50'!$B$1:$AA$1,0),FALSE)</f>
        <v>9.5419999999999998</v>
      </c>
      <c r="AW20" s="82">
        <f>VLOOKUP($A20,'pEC50'!$B:$AA,MATCH(AW$1,'pEC50'!$B$1:$AA$1,0),FALSE)</f>
        <v>9.5350000000000001</v>
      </c>
      <c r="AX20" s="82">
        <f>VLOOKUP($A20,'pEC50'!$B:$AA,MATCH(AX$1,'pEC50'!$B$1:$AA$1,0),FALSE)</f>
        <v>8.7539999999999996</v>
      </c>
      <c r="AY20" s="82">
        <f>VLOOKUP($A20,'pEC50'!$B:$AA,MATCH(AY$1,'pEC50'!$B$1:$AA$1,0),FALSE)</f>
        <v>8.8729999999999993</v>
      </c>
      <c r="AZ20" s="82">
        <f>VLOOKUP($A20,'pEC50'!$B:$AA,MATCH(AZ$1,'pEC50'!$B$1:$AA$1,0),FALSE)</f>
        <v>8.2089999999999996</v>
      </c>
      <c r="BA20" s="82">
        <f>VLOOKUP($A20,'pEC50'!$B:$AA,MATCH(BA$1,'pEC50'!$B$1:$AA$1,0),FALSE)</f>
        <v>8.5350000000000001</v>
      </c>
      <c r="BB20" s="82">
        <f>VLOOKUP($A20,'pEC50'!$B:$AA,MATCH(BB$1,'pEC50'!$B$1:$AA$1,0),FALSE)</f>
        <v>8.6219999999999999</v>
      </c>
      <c r="BC20" s="82">
        <f>VLOOKUP($A20,'pEC50'!$B:$AA,MATCH(BC$1,'pEC50'!$B$1:$AA$1,0),FALSE)</f>
        <v>8.52</v>
      </c>
      <c r="BD20" s="95">
        <f>VLOOKUP($A20,Emax!$B:$Z,MATCH(BD$1,Emax!$B$1:$Z$1,0),FALSE)</f>
        <v>0</v>
      </c>
      <c r="BE20" s="96" t="str">
        <f>VLOOKUP($A20,Emax!$B:$Z,MATCH(BE$1,Emax!$B$1:$Z$1,0),FALSE)</f>
        <v>na</v>
      </c>
      <c r="BF20" s="96">
        <f>VLOOKUP($A20,Emax!$B:$Z,MATCH(BF$1,Emax!$B$1:$Z$1,0),FALSE)</f>
        <v>50.823295391755998</v>
      </c>
      <c r="BG20" s="96">
        <f>VLOOKUP($A20,Emax!$B:$Z,MATCH(BG$1,Emax!$B$1:$Z$1,0),FALSE)</f>
        <v>35.912430649272757</v>
      </c>
      <c r="BH20" s="96" t="str">
        <f>VLOOKUP($A20,Emax!$B:$Z,MATCH(BH$1,Emax!$B$1:$Z$1,0),FALSE)</f>
        <v>na</v>
      </c>
      <c r="BI20" s="96">
        <f>VLOOKUP($A20,Emax!$B:$Z,MATCH(BI$1,Emax!$B$1:$Z$1,0),FALSE)</f>
        <v>37.046756398318244</v>
      </c>
      <c r="BJ20" s="96">
        <f>VLOOKUP($A20,Emax!$B:$Z,MATCH(BJ$1,Emax!$B$1:$Z$1,0),FALSE)</f>
        <v>71.820627048835846</v>
      </c>
      <c r="BK20" s="96">
        <f>VLOOKUP($A20,Emax!$B:$Z,MATCH(BK$1,Emax!$B$1:$Z$1,0),FALSE)</f>
        <v>55.965997874867178</v>
      </c>
      <c r="BL20" s="96">
        <f>VLOOKUP($A20,Emax!$B:$Z,MATCH(BL$1,Emax!$B$1:$Z$1,0),FALSE)</f>
        <v>76.023643351694858</v>
      </c>
      <c r="BM20" s="96">
        <f>VLOOKUP($A20,Emax!$B:$Z,MATCH(BM$1,Emax!$B$1:$Z$1,0),FALSE)</f>
        <v>94.188726858030236</v>
      </c>
      <c r="BN20" s="96">
        <f>VLOOKUP($A20,Emax!$B:$Z,MATCH(BN$1,Emax!$B$1:$Z$1,0),FALSE)</f>
        <v>94.111557598762204</v>
      </c>
      <c r="BO20" s="96">
        <f>VLOOKUP($A20,Emax!$B:$Z,MATCH(BO$1,Emax!$B$1:$Z$1,0),FALSE)</f>
        <v>98.287589782619037</v>
      </c>
      <c r="BP20" s="96">
        <f>VLOOKUP($A20,Emax!$B:$Z,MATCH(BP$1,Emax!$B$1:$Z$1,0),FALSE)</f>
        <v>60.408332183749486</v>
      </c>
      <c r="BQ20" s="96">
        <f>VLOOKUP($A20,Emax!$B:$Z,MATCH(BQ$1,Emax!$B$1:$Z$1,0),FALSE)</f>
        <v>100</v>
      </c>
      <c r="BR20" s="96">
        <f>VLOOKUP($A20,Emax!$B:$Z,MATCH(BR$1,Emax!$B$1:$Z$1,0),FALSE)</f>
        <v>61.448506778323591</v>
      </c>
      <c r="BS20" s="96">
        <f>VLOOKUP($A20,Emax!$B:$Z,MATCH(BS$1,Emax!$B$1:$Z$1,0),FALSE)</f>
        <v>57.904013015184383</v>
      </c>
      <c r="BT20" s="96">
        <f>VLOOKUP($A20,Emax!$B:$Z,MATCH(BT$1,Emax!$B$1:$Z$1,0),FALSE)</f>
        <v>50.875011104201832</v>
      </c>
      <c r="BU20" s="97"/>
      <c r="BV20" s="97"/>
      <c r="BW20" s="97"/>
    </row>
    <row r="21" spans="1:75" s="3" customFormat="1" x14ac:dyDescent="0.2">
      <c r="A21" t="s">
        <v>517</v>
      </c>
      <c r="B21" s="6" t="str">
        <f>IF(VLOOKUP($A21,Ligands!$A:$G,3,FALSE)="","",VLOOKUP($A21,Ligands!$A:$G,3,FALSE))</f>
        <v/>
      </c>
      <c r="C21" s="5" t="str">
        <f>IF(VLOOKUP($A21,Ligands!$A:$G,4,FALSE)="","",VLOOKUP($A21,Ligands!$A:$G,4,FALSE))</f>
        <v>Melatonin</v>
      </c>
      <c r="D21" s="37" t="str">
        <f>IF(VLOOKUP($A21,Ligands!$A:$G,5,FALSE)="","",VLOOKUP($A21,Ligands!$A:$G,5,FALSE))</f>
        <v/>
      </c>
      <c r="E21" s="37" t="str">
        <f>IF(VLOOKUP($A21,Ligands!$A:$G,6,FALSE)="","",VLOOKUP($A21,Ligands!$A:$G,6,FALSE))</f>
        <v/>
      </c>
      <c r="F21" s="37" t="str">
        <f>IF(VLOOKUP($A21,Ligands!$A:$G,7,FALSE)="","",VLOOKUP($A21,Ligands!$A:$G,7,FALSE))</f>
        <v>Physiological</v>
      </c>
      <c r="G21" s="92">
        <f t="shared" si="0"/>
        <v>0</v>
      </c>
      <c r="H21" s="93">
        <f t="shared" si="1"/>
        <v>10.241307917979709</v>
      </c>
      <c r="I21" s="93">
        <f t="shared" si="2"/>
        <v>9.0132158655688066</v>
      </c>
      <c r="J21" s="93">
        <f t="shared" si="3"/>
        <v>0</v>
      </c>
      <c r="K21" s="93">
        <f t="shared" si="4"/>
        <v>7.9618981649203011</v>
      </c>
      <c r="L21" s="92">
        <f t="shared" si="5"/>
        <v>0</v>
      </c>
      <c r="M21" s="93">
        <f t="shared" si="6"/>
        <v>10.99</v>
      </c>
      <c r="N21" s="93">
        <f t="shared" si="7"/>
        <v>9.1959999999999997</v>
      </c>
      <c r="O21" s="93">
        <f t="shared" si="8"/>
        <v>0</v>
      </c>
      <c r="P21" s="93">
        <f t="shared" si="9"/>
        <v>8.9369999999999994</v>
      </c>
      <c r="Q21" s="94">
        <f t="shared" si="10"/>
        <v>0</v>
      </c>
      <c r="R21" s="91">
        <f t="shared" si="11"/>
        <v>22.974914355177368</v>
      </c>
      <c r="S21" s="91">
        <f t="shared" si="12"/>
        <v>65.647148361318557</v>
      </c>
      <c r="T21" s="91">
        <f t="shared" si="13"/>
        <v>0</v>
      </c>
      <c r="U21" s="91">
        <f t="shared" si="14"/>
        <v>11.295310267365231</v>
      </c>
      <c r="V21" s="81" t="str" cm="1">
        <f t="array" ref="V21">_xlfn.IFS(AM21="na","na",AM21="0","0",AM21&gt;0,(LOG(0.01*BD21/10^-AM21)))</f>
        <v>0</v>
      </c>
      <c r="W21" s="82" t="str" cm="1">
        <f t="array" ref="W21">_xlfn.IFS(AN21="na","na",AN21="0","0",AN21&gt;0,(LOG(0.01*BE21/10^-AN21)))</f>
        <v>0</v>
      </c>
      <c r="X21" s="82" cm="1">
        <f t="array" ref="X21">_xlfn.IFS(AO21="na","na",AO21="0","0",AO21&gt;0,(LOG(0.01*BF21/10^-AO21)))</f>
        <v>10.081253901118295</v>
      </c>
      <c r="Y21" s="82" cm="1">
        <f t="array" ref="Y21">_xlfn.IFS(AP21="na","na",AP21="0","0",AP21&gt;0,(LOG(0.01*BG21/10^-AP21)))</f>
        <v>10.095390178380041</v>
      </c>
      <c r="Z21" s="82" t="str" cm="1">
        <f t="array" ref="Z21">_xlfn.IFS(AQ21="na","na",AQ21="0","0",AQ21&gt;0,(LOG(0.01*BH21/10^-AQ21)))</f>
        <v>0</v>
      </c>
      <c r="AA21" s="82" cm="1">
        <f t="array" ref="AA21">_xlfn.IFS(AR21="na","na",AR21="0","0",AR21&gt;0,(LOG(0.01*BI21/10^-AR21)))</f>
        <v>10.221682674119799</v>
      </c>
      <c r="AB21" s="82" cm="1">
        <f t="array" ref="AB21">_xlfn.IFS(AS21="na","na",AS21="0","0",AS21&gt;0,(LOG(0.01*BJ21/10^-AS21)))</f>
        <v>10.241307917979709</v>
      </c>
      <c r="AC21" s="82" t="str" cm="1">
        <f t="array" ref="AC21">_xlfn.IFS(AT21="na","na",AT21="0","0",AT21&gt;0,(LOG(0.01*BK21/10^-AT21)))</f>
        <v>0</v>
      </c>
      <c r="AD21" s="82" t="str" cm="1">
        <f t="array" ref="AD21">_xlfn.IFS(AU21="na","na",AU21="0","0",AU21&gt;0,(LOG(0.01*BL21/10^-AU21)))</f>
        <v>0</v>
      </c>
      <c r="AE21" s="82" t="str" cm="1">
        <f t="array" ref="AE21">_xlfn.IFS(AV21="na","na",AV21="0","0",AV21&gt;0,(LOG(0.01*BM21/10^-AV21)))</f>
        <v>0</v>
      </c>
      <c r="AF21" s="82" t="str" cm="1">
        <f t="array" ref="AF21">_xlfn.IFS(AW21="na","na",AW21="0","0",AW21&gt;0,(LOG(0.01*BN21/10^-AW21)))</f>
        <v>0</v>
      </c>
      <c r="AG21" s="82" cm="1">
        <f t="array" ref="AG21">_xlfn.IFS(AX21="na","na",AX21="0","0",AX21&gt;0,(LOG(0.01*BO21/10^-AX21)))</f>
        <v>9.0132158655688066</v>
      </c>
      <c r="AH21" s="82" t="str" cm="1">
        <f t="array" ref="AH21">_xlfn.IFS(AY21="na","na",AY21="0","0",AY21&gt;0,(LOG(0.01*BP21/10^-AY21)))</f>
        <v>0</v>
      </c>
      <c r="AI21" s="82" t="str" cm="1">
        <f t="array" ref="AI21">_xlfn.IFS(AZ21="na","na",AZ21="0","0",AZ21&gt;0,(LOG(0.01*BQ21/10^-AZ21)))</f>
        <v>0</v>
      </c>
      <c r="AJ21" s="82" cm="1">
        <f t="array" ref="AJ21">_xlfn.IFS(BA21="na","na",BA21="0","0",BA21&gt;0,(LOG(0.01*BR21/10^-BA21)))</f>
        <v>7.9618981649203011</v>
      </c>
      <c r="AK21" s="82" cm="1">
        <f t="array" ref="AK21">_xlfn.IFS(BB21="na","na",BB21="0","0",BB21&gt;0,(LOG(0.01*BS21/10^-BB21)))</f>
        <v>7.1664364016478475</v>
      </c>
      <c r="AL21" s="82" cm="1">
        <f t="array" ref="AL21">_xlfn.IFS(BC21="na","na",BC21="0","0",BC21&gt;0,(LOG(0.01*BT21/10^-BC21)))</f>
        <v>7.4870992211334393</v>
      </c>
      <c r="AM21" s="81" t="str">
        <f>VLOOKUP($A21,'pEC50'!$B:$AA,MATCH(AM$1,'pEC50'!$B$1:$AA$1,0),FALSE)</f>
        <v>0</v>
      </c>
      <c r="AN21" s="82" t="str">
        <f>VLOOKUP($A21,'pEC50'!$B:$AA,MATCH(AN$1,'pEC50'!$B$1:$AA$1,0),FALSE)</f>
        <v>0</v>
      </c>
      <c r="AO21" s="82">
        <f>VLOOKUP($A21,'pEC50'!$B:$AA,MATCH(AO$1,'pEC50'!$B$1:$AA$1,0),FALSE)</f>
        <v>10.72</v>
      </c>
      <c r="AP21" s="82">
        <f>VLOOKUP($A21,'pEC50'!$B:$AA,MATCH(AP$1,'pEC50'!$B$1:$AA$1,0),FALSE)</f>
        <v>10.91</v>
      </c>
      <c r="AQ21" s="82" t="str">
        <f>VLOOKUP($A21,'pEC50'!$B:$AA,MATCH(AQ$1,'pEC50'!$B$1:$AA$1,0),FALSE)</f>
        <v>0</v>
      </c>
      <c r="AR21" s="82">
        <f>VLOOKUP($A21,'pEC50'!$B:$AA,MATCH(AR$1,'pEC50'!$B$1:$AA$1,0),FALSE)</f>
        <v>10.9</v>
      </c>
      <c r="AS21" s="82">
        <f>VLOOKUP($A21,'pEC50'!$B:$AA,MATCH(AS$1,'pEC50'!$B$1:$AA$1,0),FALSE)</f>
        <v>10.99</v>
      </c>
      <c r="AT21" s="82" t="str">
        <f>VLOOKUP($A21,'pEC50'!$B:$AA,MATCH(AT$1,'pEC50'!$B$1:$AA$1,0),FALSE)</f>
        <v>0</v>
      </c>
      <c r="AU21" s="82" t="str">
        <f>VLOOKUP($A21,'pEC50'!$B:$AA,MATCH(AU$1,'pEC50'!$B$1:$AA$1,0),FALSE)</f>
        <v>0</v>
      </c>
      <c r="AV21" s="82" t="str">
        <f>VLOOKUP($A21,'pEC50'!$B:$AA,MATCH(AV$1,'pEC50'!$B$1:$AA$1,0),FALSE)</f>
        <v>0</v>
      </c>
      <c r="AW21" s="82" t="str">
        <f>VLOOKUP($A21,'pEC50'!$B:$AA,MATCH(AW$1,'pEC50'!$B$1:$AA$1,0),FALSE)</f>
        <v>0</v>
      </c>
      <c r="AX21" s="82">
        <f>VLOOKUP($A21,'pEC50'!$B:$AA,MATCH(AX$1,'pEC50'!$B$1:$AA$1,0),FALSE)</f>
        <v>9.1959999999999997</v>
      </c>
      <c r="AY21" s="82" t="str">
        <f>VLOOKUP($A21,'pEC50'!$B:$AA,MATCH(AY$1,'pEC50'!$B$1:$AA$1,0),FALSE)</f>
        <v>0</v>
      </c>
      <c r="AZ21" s="82" t="str">
        <f>VLOOKUP($A21,'pEC50'!$B:$AA,MATCH(AZ$1,'pEC50'!$B$1:$AA$1,0),FALSE)</f>
        <v>0</v>
      </c>
      <c r="BA21" s="82">
        <f>VLOOKUP($A21,'pEC50'!$B:$AA,MATCH(BA$1,'pEC50'!$B$1:$AA$1,0),FALSE)</f>
        <v>8.9090000000000007</v>
      </c>
      <c r="BB21" s="82">
        <f>VLOOKUP($A21,'pEC50'!$B:$AA,MATCH(BB$1,'pEC50'!$B$1:$AA$1,0),FALSE)</f>
        <v>8.9369999999999994</v>
      </c>
      <c r="BC21" s="82">
        <f>VLOOKUP($A21,'pEC50'!$B:$AA,MATCH(BC$1,'pEC50'!$B$1:$AA$1,0),FALSE)</f>
        <v>8.75</v>
      </c>
      <c r="BD21" s="95">
        <f>VLOOKUP($A21,Emax!$B:$Z,MATCH(BD$1,Emax!$B$1:$Z$1,0),FALSE)</f>
        <v>0</v>
      </c>
      <c r="BE21" s="96" t="str">
        <f>VLOOKUP($A21,Emax!$B:$Z,MATCH(BE$1,Emax!$B$1:$Z$1,0),FALSE)</f>
        <v>na</v>
      </c>
      <c r="BF21" s="96">
        <f>VLOOKUP($A21,Emax!$B:$Z,MATCH(BF$1,Emax!$B$1:$Z$1,0),FALSE)</f>
        <v>22.974914355177368</v>
      </c>
      <c r="BG21" s="96">
        <f>VLOOKUP($A21,Emax!$B:$Z,MATCH(BG$1,Emax!$B$1:$Z$1,0),FALSE)</f>
        <v>15.324636377267957</v>
      </c>
      <c r="BH21" s="96" t="str">
        <f>VLOOKUP($A21,Emax!$B:$Z,MATCH(BH$1,Emax!$B$1:$Z$1,0),FALSE)</f>
        <v>na</v>
      </c>
      <c r="BI21" s="96">
        <f>VLOOKUP($A21,Emax!$B:$Z,MATCH(BI$1,Emax!$B$1:$Z$1,0),FALSE)</f>
        <v>20.974068117046194</v>
      </c>
      <c r="BJ21" s="96">
        <f>VLOOKUP($A21,Emax!$B:$Z,MATCH(BJ$1,Emax!$B$1:$Z$1,0),FALSE)</f>
        <v>17.836429351937468</v>
      </c>
      <c r="BK21" s="96">
        <f>VLOOKUP($A21,Emax!$B:$Z,MATCH(BK$1,Emax!$B$1:$Z$1,0),FALSE)</f>
        <v>0</v>
      </c>
      <c r="BL21" s="96">
        <f>VLOOKUP($A21,Emax!$B:$Z,MATCH(BL$1,Emax!$B$1:$Z$1,0),FALSE)</f>
        <v>0</v>
      </c>
      <c r="BM21" s="96">
        <f>VLOOKUP($A21,Emax!$B:$Z,MATCH(BM$1,Emax!$B$1:$Z$1,0),FALSE)</f>
        <v>0</v>
      </c>
      <c r="BN21" s="96">
        <f>VLOOKUP($A21,Emax!$B:$Z,MATCH(BN$1,Emax!$B$1:$Z$1,0),FALSE)</f>
        <v>0</v>
      </c>
      <c r="BO21" s="96">
        <f>VLOOKUP($A21,Emax!$B:$Z,MATCH(BO$1,Emax!$B$1:$Z$1,0),FALSE)</f>
        <v>65.647148361318557</v>
      </c>
      <c r="BP21" s="96">
        <f>VLOOKUP($A21,Emax!$B:$Z,MATCH(BP$1,Emax!$B$1:$Z$1,0),FALSE)</f>
        <v>0</v>
      </c>
      <c r="BQ21" s="96">
        <f>VLOOKUP($A21,Emax!$B:$Z,MATCH(BQ$1,Emax!$B$1:$Z$1,0),FALSE)</f>
        <v>0</v>
      </c>
      <c r="BR21" s="96">
        <f>VLOOKUP($A21,Emax!$B:$Z,MATCH(BR$1,Emax!$B$1:$Z$1,0),FALSE)</f>
        <v>11.295310267365231</v>
      </c>
      <c r="BS21" s="96">
        <f>VLOOKUP($A21,Emax!$B:$Z,MATCH(BS$1,Emax!$B$1:$Z$1,0),FALSE)</f>
        <v>1.6960412147505421</v>
      </c>
      <c r="BT21" s="96">
        <f>VLOOKUP($A21,Emax!$B:$Z,MATCH(BT$1,Emax!$B$1:$Z$1,0),FALSE)</f>
        <v>5.458825619614462</v>
      </c>
      <c r="BU21" s="97"/>
      <c r="BV21" s="97"/>
      <c r="BW21" s="97"/>
    </row>
    <row r="22" spans="1:75" s="3" customFormat="1" x14ac:dyDescent="0.2">
      <c r="A22" t="s">
        <v>521</v>
      </c>
      <c r="B22" s="6" t="str">
        <f>IF(VLOOKUP($A22,Ligands!$A:$G,3,FALSE)="","",VLOOKUP($A22,Ligands!$A:$G,3,FALSE))</f>
        <v/>
      </c>
      <c r="C22" s="5" t="str">
        <f>IF(VLOOKUP($A22,Ligands!$A:$G,4,FALSE)="","",VLOOKUP($A22,Ligands!$A:$G,4,FALSE))</f>
        <v>Melatonin</v>
      </c>
      <c r="D22" s="37" t="str">
        <f>IF(VLOOKUP($A22,Ligands!$A:$G,5,FALSE)="","",VLOOKUP($A22,Ligands!$A:$G,5,FALSE))</f>
        <v/>
      </c>
      <c r="E22" s="37" t="str">
        <f>IF(VLOOKUP($A22,Ligands!$A:$G,6,FALSE)="","",VLOOKUP($A22,Ligands!$A:$G,6,FALSE))</f>
        <v/>
      </c>
      <c r="F22" s="37" t="str">
        <f>IF(VLOOKUP($A22,Ligands!$A:$G,7,FALSE)="","",VLOOKUP($A22,Ligands!$A:$G,7,FALSE))</f>
        <v>Physiological</v>
      </c>
      <c r="G22" s="92">
        <f t="shared" si="0"/>
        <v>0</v>
      </c>
      <c r="H22" s="93">
        <f t="shared" si="1"/>
        <v>8.8182675311491394</v>
      </c>
      <c r="I22" s="93">
        <f t="shared" si="2"/>
        <v>5.4783353053571053</v>
      </c>
      <c r="J22" s="93">
        <f t="shared" si="3"/>
        <v>0</v>
      </c>
      <c r="K22" s="93">
        <f t="shared" si="4"/>
        <v>0</v>
      </c>
      <c r="L22" s="92">
        <f t="shared" si="5"/>
        <v>0</v>
      </c>
      <c r="M22" s="93">
        <f t="shared" si="6"/>
        <v>9.4320000000000004</v>
      </c>
      <c r="N22" s="93">
        <f t="shared" si="7"/>
        <v>8.5</v>
      </c>
      <c r="O22" s="93">
        <f t="shared" si="8"/>
        <v>0</v>
      </c>
      <c r="P22" s="93">
        <f t="shared" si="9"/>
        <v>0</v>
      </c>
      <c r="Q22" s="94">
        <f t="shared" si="10"/>
        <v>0</v>
      </c>
      <c r="R22" s="91">
        <f t="shared" si="11"/>
        <v>28.007060603513491</v>
      </c>
      <c r="S22" s="91">
        <f t="shared" si="12"/>
        <v>9.5133900965609086E-2</v>
      </c>
      <c r="T22" s="91">
        <f t="shared" si="13"/>
        <v>0</v>
      </c>
      <c r="U22" s="91">
        <f t="shared" si="14"/>
        <v>0</v>
      </c>
      <c r="V22" s="81" t="str" cm="1">
        <f t="array" ref="V22">_xlfn.IFS(AM22="na","na",AM22="0","0",AM22&gt;0,(LOG(0.01*BD22/10^-AM22)))</f>
        <v>0</v>
      </c>
      <c r="W22" s="82" t="str" cm="1">
        <f t="array" ref="W22">_xlfn.IFS(AN22="na","na",AN22="0","0",AN22&gt;0,(LOG(0.01*BE22/10^-AN22)))</f>
        <v>0</v>
      </c>
      <c r="X22" s="82" cm="1">
        <f t="array" ref="X22">_xlfn.IFS(AO22="na","na",AO22="0","0",AO22&gt;0,(LOG(0.01*BF22/10^-AO22)))</f>
        <v>8.8084591381073505</v>
      </c>
      <c r="Y22" s="82" cm="1">
        <f t="array" ref="Y22">_xlfn.IFS(AP22="na","na",AP22="0","0",AP22&gt;0,(LOG(0.01*BG22/10^-AP22)))</f>
        <v>8.7484473256195283</v>
      </c>
      <c r="Z22" s="82" t="str" cm="1">
        <f t="array" ref="Z22">_xlfn.IFS(AQ22="na","na",AQ22="0","0",AQ22&gt;0,(LOG(0.01*BH22/10^-AQ22)))</f>
        <v>0</v>
      </c>
      <c r="AA22" s="82" cm="1">
        <f t="array" ref="AA22">_xlfn.IFS(AR22="na","na",AR22="0","0",AR22&gt;0,(LOG(0.01*BI22/10^-AR22)))</f>
        <v>8.3512163032970577</v>
      </c>
      <c r="AB22" s="82" cm="1">
        <f t="array" ref="AB22">_xlfn.IFS(AS22="na","na",AS22="0","0",AS22&gt;0,(LOG(0.01*BJ22/10^-AS22)))</f>
        <v>8.8182675311491394</v>
      </c>
      <c r="AC22" s="82" t="str" cm="1">
        <f t="array" ref="AC22">_xlfn.IFS(AT22="na","na",AT22="0","0",AT22&gt;0,(LOG(0.01*BK22/10^-AT22)))</f>
        <v>0</v>
      </c>
      <c r="AD22" s="82" t="str" cm="1">
        <f t="array" ref="AD22">_xlfn.IFS(AU22="na","na",AU22="0","0",AU22&gt;0,(LOG(0.01*BL22/10^-AU22)))</f>
        <v>0</v>
      </c>
      <c r="AE22" s="82" t="str" cm="1">
        <f t="array" ref="AE22">_xlfn.IFS(AV22="na","na",AV22="0","0",AV22&gt;0,(LOG(0.01*BM22/10^-AV22)))</f>
        <v>0</v>
      </c>
      <c r="AF22" s="82" t="str" cm="1">
        <f t="array" ref="AF22">_xlfn.IFS(AW22="na","na",AW22="0","0",AW22&gt;0,(LOG(0.01*BN22/10^-AW22)))</f>
        <v>0</v>
      </c>
      <c r="AG22" s="82" cm="1">
        <f t="array" ref="AG22">_xlfn.IFS(AX22="na","na",AX22="0","0",AX22&gt;0,(LOG(0.01*BO22/10^-AX22)))</f>
        <v>5.4783353053571053</v>
      </c>
      <c r="AH22" s="82" t="str" cm="1">
        <f t="array" ref="AH22">_xlfn.IFS(AY22="na","na",AY22="0","0",AY22&gt;0,(LOG(0.01*BP22/10^-AY22)))</f>
        <v>0</v>
      </c>
      <c r="AI22" s="82" t="str" cm="1">
        <f t="array" ref="AI22">_xlfn.IFS(AZ22="na","na",AZ22="0","0",AZ22&gt;0,(LOG(0.01*BQ22/10^-AZ22)))</f>
        <v>0</v>
      </c>
      <c r="AJ22" s="82" t="str" cm="1">
        <f t="array" ref="AJ22">_xlfn.IFS(BA22="na","na",BA22="0","0",BA22&gt;0,(LOG(0.01*BR22/10^-BA22)))</f>
        <v>0</v>
      </c>
      <c r="AK22" s="82" t="str" cm="1">
        <f t="array" ref="AK22">_xlfn.IFS(BB22="na","na",BB22="0","0",BB22&gt;0,(LOG(0.01*BS22/10^-BB22)))</f>
        <v>0</v>
      </c>
      <c r="AL22" s="82" t="str" cm="1">
        <f t="array" ref="AL22">_xlfn.IFS(BC22="na","na",BC22="0","0",BC22&gt;0,(LOG(0.01*BT22/10^-BC22)))</f>
        <v>0</v>
      </c>
      <c r="AM22" s="81" t="str">
        <f>VLOOKUP($A22,'pEC50'!$B:$AA,MATCH(AM$1,'pEC50'!$B$1:$AA$1,0),FALSE)</f>
        <v>0</v>
      </c>
      <c r="AN22" s="82" t="str">
        <f>VLOOKUP($A22,'pEC50'!$B:$AA,MATCH(AN$1,'pEC50'!$B$1:$AA$1,0),FALSE)</f>
        <v>0</v>
      </c>
      <c r="AO22" s="82">
        <f>VLOOKUP($A22,'pEC50'!$B:$AA,MATCH(AO$1,'pEC50'!$B$1:$AA$1,0),FALSE)</f>
        <v>9.4280000000000008</v>
      </c>
      <c r="AP22" s="82">
        <f>VLOOKUP($A22,'pEC50'!$B:$AA,MATCH(AP$1,'pEC50'!$B$1:$AA$1,0),FALSE)</f>
        <v>9.4320000000000004</v>
      </c>
      <c r="AQ22" s="82" t="str">
        <f>VLOOKUP($A22,'pEC50'!$B:$AA,MATCH(AQ$1,'pEC50'!$B$1:$AA$1,0),FALSE)</f>
        <v>0</v>
      </c>
      <c r="AR22" s="82">
        <f>VLOOKUP($A22,'pEC50'!$B:$AA,MATCH(AR$1,'pEC50'!$B$1:$AA$1,0),FALSE)</f>
        <v>9.0250000000000004</v>
      </c>
      <c r="AS22" s="82">
        <f>VLOOKUP($A22,'pEC50'!$B:$AA,MATCH(AS$1,'pEC50'!$B$1:$AA$1,0),FALSE)</f>
        <v>9.3710000000000004</v>
      </c>
      <c r="AT22" s="82" t="str">
        <f>VLOOKUP($A22,'pEC50'!$B:$AA,MATCH(AT$1,'pEC50'!$B$1:$AA$1,0),FALSE)</f>
        <v>0</v>
      </c>
      <c r="AU22" s="82" t="str">
        <f>VLOOKUP($A22,'pEC50'!$B:$AA,MATCH(AU$1,'pEC50'!$B$1:$AA$1,0),FALSE)</f>
        <v>0</v>
      </c>
      <c r="AV22" s="82" t="str">
        <f>VLOOKUP($A22,'pEC50'!$B:$AA,MATCH(AV$1,'pEC50'!$B$1:$AA$1,0),FALSE)</f>
        <v>0</v>
      </c>
      <c r="AW22" s="82" t="str">
        <f>VLOOKUP($A22,'pEC50'!$B:$AA,MATCH(AW$1,'pEC50'!$B$1:$AA$1,0),FALSE)</f>
        <v>0</v>
      </c>
      <c r="AX22" s="82">
        <f>VLOOKUP($A22,'pEC50'!$B:$AA,MATCH(AX$1,'pEC50'!$B$1:$AA$1,0),FALSE)</f>
        <v>8.5</v>
      </c>
      <c r="AY22" s="82" t="str">
        <f>VLOOKUP($A22,'pEC50'!$B:$AA,MATCH(AY$1,'pEC50'!$B$1:$AA$1,0),FALSE)</f>
        <v>0</v>
      </c>
      <c r="AZ22" s="82" t="str">
        <f>VLOOKUP($A22,'pEC50'!$B:$AA,MATCH(AZ$1,'pEC50'!$B$1:$AA$1,0),FALSE)</f>
        <v>0</v>
      </c>
      <c r="BA22" s="82" t="str">
        <f>VLOOKUP($A22,'pEC50'!$B:$AA,MATCH(BA$1,'pEC50'!$B$1:$AA$1,0),FALSE)</f>
        <v>0</v>
      </c>
      <c r="BB22" s="82" t="str">
        <f>VLOOKUP($A22,'pEC50'!$B:$AA,MATCH(BB$1,'pEC50'!$B$1:$AA$1,0),FALSE)</f>
        <v>0</v>
      </c>
      <c r="BC22" s="82" t="str">
        <f>VLOOKUP($A22,'pEC50'!$B:$AA,MATCH(BC$1,'pEC50'!$B$1:$AA$1,0),FALSE)</f>
        <v>0</v>
      </c>
      <c r="BD22" s="95">
        <f>VLOOKUP($A22,Emax!$B:$Z,MATCH(BD$1,Emax!$B$1:$Z$1,0),FALSE)</f>
        <v>0</v>
      </c>
      <c r="BE22" s="96" t="str">
        <f>VLOOKUP($A22,Emax!$B:$Z,MATCH(BE$1,Emax!$B$1:$Z$1,0),FALSE)</f>
        <v>na</v>
      </c>
      <c r="BF22" s="96">
        <f>VLOOKUP($A22,Emax!$B:$Z,MATCH(BF$1,Emax!$B$1:$Z$1,0),FALSE)</f>
        <v>24.013703171621174</v>
      </c>
      <c r="BG22" s="96">
        <f>VLOOKUP($A22,Emax!$B:$Z,MATCH(BG$1,Emax!$B$1:$Z$1,0),FALSE)</f>
        <v>20.722747038536514</v>
      </c>
      <c r="BH22" s="96" t="str">
        <f>VLOOKUP($A22,Emax!$B:$Z,MATCH(BH$1,Emax!$B$1:$Z$1,0),FALSE)</f>
        <v>na</v>
      </c>
      <c r="BI22" s="96">
        <f>VLOOKUP($A22,Emax!$B:$Z,MATCH(BI$1,Emax!$B$1:$Z$1,0),FALSE)</f>
        <v>21.194164620897883</v>
      </c>
      <c r="BJ22" s="96">
        <f>VLOOKUP($A22,Emax!$B:$Z,MATCH(BJ$1,Emax!$B$1:$Z$1,0),FALSE)</f>
        <v>28.007060603513491</v>
      </c>
      <c r="BK22" s="96">
        <f>VLOOKUP($A22,Emax!$B:$Z,MATCH(BK$1,Emax!$B$1:$Z$1,0),FALSE)</f>
        <v>0</v>
      </c>
      <c r="BL22" s="96">
        <f>VLOOKUP($A22,Emax!$B:$Z,MATCH(BL$1,Emax!$B$1:$Z$1,0),FALSE)</f>
        <v>0</v>
      </c>
      <c r="BM22" s="96">
        <f>VLOOKUP($A22,Emax!$B:$Z,MATCH(BM$1,Emax!$B$1:$Z$1,0),FALSE)</f>
        <v>0</v>
      </c>
      <c r="BN22" s="96">
        <f>VLOOKUP($A22,Emax!$B:$Z,MATCH(BN$1,Emax!$B$1:$Z$1,0),FALSE)</f>
        <v>0</v>
      </c>
      <c r="BO22" s="96">
        <f>VLOOKUP($A22,Emax!$B:$Z,MATCH(BO$1,Emax!$B$1:$Z$1,0),FALSE)</f>
        <v>9.5133900965609086E-2</v>
      </c>
      <c r="BP22" s="96">
        <f>VLOOKUP($A22,Emax!$B:$Z,MATCH(BP$1,Emax!$B$1:$Z$1,0),FALSE)</f>
        <v>0</v>
      </c>
      <c r="BQ22" s="96">
        <f>VLOOKUP($A22,Emax!$B:$Z,MATCH(BQ$1,Emax!$B$1:$Z$1,0),FALSE)</f>
        <v>0</v>
      </c>
      <c r="BR22" s="96">
        <f>VLOOKUP($A22,Emax!$B:$Z,MATCH(BR$1,Emax!$B$1:$Z$1,0),FALSE)</f>
        <v>0</v>
      </c>
      <c r="BS22" s="96">
        <f>VLOOKUP($A22,Emax!$B:$Z,MATCH(BS$1,Emax!$B$1:$Z$1,0),FALSE)</f>
        <v>0</v>
      </c>
      <c r="BT22" s="96">
        <f>VLOOKUP($A22,Emax!$B:$Z,MATCH(BT$1,Emax!$B$1:$Z$1,0),FALSE)</f>
        <v>0</v>
      </c>
      <c r="BU22" s="97"/>
      <c r="BV22" s="97"/>
      <c r="BW22" s="97"/>
    </row>
    <row r="23" spans="1:75" x14ac:dyDescent="0.2">
      <c r="A23" t="s">
        <v>475</v>
      </c>
      <c r="B23" s="6" t="str">
        <f>IF(VLOOKUP($A23,Ligands!$A:$G,3,FALSE)="","",VLOOKUP($A23,Ligands!$A:$G,3,FALSE))</f>
        <v/>
      </c>
      <c r="C23" s="5" t="str">
        <f>IF(VLOOKUP($A23,Ligands!$A:$G,4,FALSE)="","",VLOOKUP($A23,Ligands!$A:$G,4,FALSE))</f>
        <v>Nicotinic acid</v>
      </c>
      <c r="D23" s="37" t="str">
        <f>IF(VLOOKUP($A23,Ligands!$A:$G,5,FALSE)="","",VLOOKUP($A23,Ligands!$A:$G,5,FALSE))</f>
        <v/>
      </c>
      <c r="E23" s="37" t="str">
        <f>IF(VLOOKUP($A23,Ligands!$A:$G,6,FALSE)="","",VLOOKUP($A23,Ligands!$A:$G,6,FALSE))</f>
        <v/>
      </c>
      <c r="F23" s="37" t="str">
        <f>IF(VLOOKUP($A23,Ligands!$A:$G,7,FALSE)="","",VLOOKUP($A23,Ligands!$A:$G,7,FALSE))</f>
        <v>Physiological</v>
      </c>
      <c r="G23" s="92">
        <f t="shared" si="0"/>
        <v>0</v>
      </c>
      <c r="H23" s="93">
        <f t="shared" si="1"/>
        <v>6.8943393878709047</v>
      </c>
      <c r="I23" s="93">
        <f t="shared" si="2"/>
        <v>0</v>
      </c>
      <c r="J23" s="93">
        <f t="shared" si="3"/>
        <v>0</v>
      </c>
      <c r="K23" s="93">
        <f t="shared" si="4"/>
        <v>5.4150341020451913</v>
      </c>
      <c r="L23" s="92">
        <f t="shared" si="5"/>
        <v>0</v>
      </c>
      <c r="M23" s="93">
        <f t="shared" si="6"/>
        <v>7.7380000000000004</v>
      </c>
      <c r="N23" s="93">
        <f t="shared" si="7"/>
        <v>0</v>
      </c>
      <c r="O23" s="93">
        <f t="shared" si="8"/>
        <v>0</v>
      </c>
      <c r="P23" s="93">
        <f t="shared" si="9"/>
        <v>6.3090000000000002</v>
      </c>
      <c r="Q23" s="94">
        <f t="shared" si="10"/>
        <v>0</v>
      </c>
      <c r="R23" s="91">
        <f t="shared" si="11"/>
        <v>36.746046627914247</v>
      </c>
      <c r="S23" s="91">
        <f t="shared" si="12"/>
        <v>0</v>
      </c>
      <c r="T23" s="91">
        <f t="shared" si="13"/>
        <v>0</v>
      </c>
      <c r="U23" s="91">
        <f t="shared" si="14"/>
        <v>12.76539042373634</v>
      </c>
      <c r="V23" s="81" t="str" cm="1">
        <f t="array" ref="V23">_xlfn.IFS(AM23="na","na",AM23="0","0",AM23&gt;0,(LOG(0.01*BD23/10^-AM23)))</f>
        <v>0</v>
      </c>
      <c r="W23" s="82" t="str" cm="1">
        <f t="array" ref="W23">_xlfn.IFS(AN23="na","na",AN23="0","0",AN23&gt;0,(LOG(0.01*BE23/10^-AN23)))</f>
        <v>0</v>
      </c>
      <c r="X23" s="82" cm="1">
        <f t="array" ref="X23">_xlfn.IFS(AO23="na","na",AO23="0","0",AO23&gt;0,(LOG(0.01*BF23/10^-AO23)))</f>
        <v>6.8943393878709047</v>
      </c>
      <c r="Y23" s="82" cm="1">
        <f t="array" ref="Y23">_xlfn.IFS(AP23="na","na",AP23="0","0",AP23&gt;0,(LOG(0.01*BG23/10^-AP23)))</f>
        <v>6.7637515539117183</v>
      </c>
      <c r="Z23" s="82" t="str" cm="1">
        <f t="array" ref="Z23">_xlfn.IFS(AQ23="na","na",AQ23="0","0",AQ23&gt;0,(LOG(0.01*BH23/10^-AQ23)))</f>
        <v>0</v>
      </c>
      <c r="AA23" s="82" cm="1">
        <f t="array" ref="AA23">_xlfn.IFS(AR23="na","na",AR23="0","0",AR23&gt;0,(LOG(0.01*BI23/10^-AR23)))</f>
        <v>6.8848427726242356</v>
      </c>
      <c r="AB23" s="82" cm="1">
        <f t="array" ref="AB23">_xlfn.IFS(AS23="na","na",AS23="0","0",AS23&gt;0,(LOG(0.01*BJ23/10^-AS23)))</f>
        <v>6.8756558500483145</v>
      </c>
      <c r="AC23" s="82" cm="1">
        <f t="array" ref="AC23">_xlfn.IFS(AT23="na","na",AT23="0","0",AT23&gt;0,(LOG(0.01*BK23/10^-AT23)))</f>
        <v>6.7982106217865432</v>
      </c>
      <c r="AD23" s="82" t="str" cm="1">
        <f t="array" ref="AD23">_xlfn.IFS(AU23="na","na",AU23="0","0",AU23&gt;0,(LOG(0.01*BL23/10^-AU23)))</f>
        <v>0</v>
      </c>
      <c r="AE23" s="82" t="str" cm="1">
        <f t="array" ref="AE23">_xlfn.IFS(AV23="na","na",AV23="0","0",AV23&gt;0,(LOG(0.01*BM23/10^-AV23)))</f>
        <v>0</v>
      </c>
      <c r="AF23" s="82" t="str" cm="1">
        <f t="array" ref="AF23">_xlfn.IFS(AW23="na","na",AW23="0","0",AW23&gt;0,(LOG(0.01*BN23/10^-AW23)))</f>
        <v>0</v>
      </c>
      <c r="AG23" s="82" t="str" cm="1">
        <f t="array" ref="AG23">_xlfn.IFS(AX23="na","na",AX23="0","0",AX23&gt;0,(LOG(0.01*BO23/10^-AX23)))</f>
        <v>0</v>
      </c>
      <c r="AH23" s="82" t="str" cm="1">
        <f t="array" ref="AH23">_xlfn.IFS(AY23="na","na",AY23="0","0",AY23&gt;0,(LOG(0.01*BP23/10^-AY23)))</f>
        <v>0</v>
      </c>
      <c r="AI23" s="82" t="str" cm="1">
        <f t="array" ref="AI23">_xlfn.IFS(AZ23="na","na",AZ23="0","0",AZ23&gt;0,(LOG(0.01*BQ23/10^-AZ23)))</f>
        <v>0</v>
      </c>
      <c r="AJ23" s="82" cm="1">
        <f t="array" ref="AJ23">_xlfn.IFS(BA23="na","na",BA23="0","0",BA23&gt;0,(LOG(0.01*BR23/10^-BA23)))</f>
        <v>4.8590174825575954</v>
      </c>
      <c r="AK23" s="82" cm="1">
        <f t="array" ref="AK23">_xlfn.IFS(BB23="na","na",BB23="0","0",BB23&gt;0,(LOG(0.01*BS23/10^-BB23)))</f>
        <v>4.4331939058553518</v>
      </c>
      <c r="AL23" s="82" cm="1">
        <f t="array" ref="AL23">_xlfn.IFS(BC23="na","na",BC23="0","0",BC23&gt;0,(LOG(0.01*BT23/10^-BC23)))</f>
        <v>5.4150341020451913</v>
      </c>
      <c r="AM23" s="81" t="str">
        <f>VLOOKUP($A23,'pEC50'!$B:$AA,MATCH(AM$1,'pEC50'!$B$1:$AA$1,0),FALSE)</f>
        <v>0</v>
      </c>
      <c r="AN23" s="82" t="str">
        <f>VLOOKUP($A23,'pEC50'!$B:$AA,MATCH(AN$1,'pEC50'!$B$1:$AA$1,0),FALSE)</f>
        <v>0</v>
      </c>
      <c r="AO23" s="82">
        <f>VLOOKUP($A23,'pEC50'!$B:$AA,MATCH(AO$1,'pEC50'!$B$1:$AA$1,0),FALSE)</f>
        <v>7.7380000000000004</v>
      </c>
      <c r="AP23" s="82">
        <f>VLOOKUP($A23,'pEC50'!$B:$AA,MATCH(AP$1,'pEC50'!$B$1:$AA$1,0),FALSE)</f>
        <v>7.556</v>
      </c>
      <c r="AQ23" s="82" t="str">
        <f>VLOOKUP($A23,'pEC50'!$B:$AA,MATCH(AQ$1,'pEC50'!$B$1:$AA$1,0),FALSE)</f>
        <v>0</v>
      </c>
      <c r="AR23" s="82">
        <f>VLOOKUP($A23,'pEC50'!$B:$AA,MATCH(AR$1,'pEC50'!$B$1:$AA$1,0),FALSE)</f>
        <v>7.3479999999999999</v>
      </c>
      <c r="AS23" s="82">
        <f>VLOOKUP($A23,'pEC50'!$B:$AA,MATCH(AS$1,'pEC50'!$B$1:$AA$1,0),FALSE)</f>
        <v>7.3639999999999999</v>
      </c>
      <c r="AT23" s="82">
        <f>VLOOKUP($A23,'pEC50'!$B:$AA,MATCH(AT$1,'pEC50'!$B$1:$AA$1,0),FALSE)</f>
        <v>7.2329999999999997</v>
      </c>
      <c r="AU23" s="82" t="str">
        <f>VLOOKUP($A23,'pEC50'!$B:$AA,MATCH(AU$1,'pEC50'!$B$1:$AA$1,0),FALSE)</f>
        <v>0</v>
      </c>
      <c r="AV23" s="82" t="str">
        <f>VLOOKUP($A23,'pEC50'!$B:$AA,MATCH(AV$1,'pEC50'!$B$1:$AA$1,0),FALSE)</f>
        <v>0</v>
      </c>
      <c r="AW23" s="82" t="str">
        <f>VLOOKUP($A23,'pEC50'!$B:$AA,MATCH(AW$1,'pEC50'!$B$1:$AA$1,0),FALSE)</f>
        <v>0</v>
      </c>
      <c r="AX23" s="82" t="str">
        <f>VLOOKUP($A23,'pEC50'!$B:$AA,MATCH(AX$1,'pEC50'!$B$1:$AA$1,0),FALSE)</f>
        <v>0</v>
      </c>
      <c r="AY23" s="82" t="str">
        <f>VLOOKUP($A23,'pEC50'!$B:$AA,MATCH(AY$1,'pEC50'!$B$1:$AA$1,0),FALSE)</f>
        <v>0</v>
      </c>
      <c r="AZ23" s="82" t="str">
        <f>VLOOKUP($A23,'pEC50'!$B:$AA,MATCH(AZ$1,'pEC50'!$B$1:$AA$1,0),FALSE)</f>
        <v>0</v>
      </c>
      <c r="BA23" s="82">
        <f>VLOOKUP($A23,'pEC50'!$B:$AA,MATCH(BA$1,'pEC50'!$B$1:$AA$1,0),FALSE)</f>
        <v>5.851</v>
      </c>
      <c r="BB23" s="82">
        <f>VLOOKUP($A23,'pEC50'!$B:$AA,MATCH(BB$1,'pEC50'!$B$1:$AA$1,0),FALSE)</f>
        <v>6.0519999999999996</v>
      </c>
      <c r="BC23" s="82">
        <f>VLOOKUP($A23,'pEC50'!$B:$AA,MATCH(BC$1,'pEC50'!$B$1:$AA$1,0),FALSE)</f>
        <v>6.3090000000000002</v>
      </c>
      <c r="BD23" s="95">
        <f>VLOOKUP($A23,Emax!$B:$Z,MATCH(BD$1,Emax!$B$1:$Z$1,0),FALSE)</f>
        <v>0</v>
      </c>
      <c r="BE23" s="96" t="str">
        <f>VLOOKUP($A23,Emax!$B:$Z,MATCH(BE$1,Emax!$B$1:$Z$1,0),FALSE)</f>
        <v>na</v>
      </c>
      <c r="BF23" s="96">
        <f>VLOOKUP($A23,Emax!$B:$Z,MATCH(BF$1,Emax!$B$1:$Z$1,0),FALSE)</f>
        <v>14.333075477953367</v>
      </c>
      <c r="BG23" s="96">
        <f>VLOOKUP($A23,Emax!$B:$Z,MATCH(BG$1,Emax!$B$1:$Z$1,0),FALSE)</f>
        <v>16.134352976458239</v>
      </c>
      <c r="BH23" s="96" t="str">
        <f>VLOOKUP($A23,Emax!$B:$Z,MATCH(BH$1,Emax!$B$1:$Z$1,0),FALSE)</f>
        <v>na</v>
      </c>
      <c r="BI23" s="96">
        <f>VLOOKUP($A23,Emax!$B:$Z,MATCH(BI$1,Emax!$B$1:$Z$1,0),FALSE)</f>
        <v>34.422528852394258</v>
      </c>
      <c r="BJ23" s="96">
        <f>VLOOKUP($A23,Emax!$B:$Z,MATCH(BJ$1,Emax!$B$1:$Z$1,0),FALSE)</f>
        <v>32.482978902244263</v>
      </c>
      <c r="BK23" s="96">
        <f>VLOOKUP($A23,Emax!$B:$Z,MATCH(BK$1,Emax!$B$1:$Z$1,0),FALSE)</f>
        <v>36.746046627914247</v>
      </c>
      <c r="BL23" s="96">
        <f>VLOOKUP($A23,Emax!$B:$Z,MATCH(BL$1,Emax!$B$1:$Z$1,0),FALSE)</f>
        <v>0</v>
      </c>
      <c r="BM23" s="96">
        <f>VLOOKUP($A23,Emax!$B:$Z,MATCH(BM$1,Emax!$B$1:$Z$1,0),FALSE)</f>
        <v>0</v>
      </c>
      <c r="BN23" s="96">
        <f>VLOOKUP($A23,Emax!$B:$Z,MATCH(BN$1,Emax!$B$1:$Z$1,0),FALSE)</f>
        <v>0</v>
      </c>
      <c r="BO23" s="96">
        <f>VLOOKUP($A23,Emax!$B:$Z,MATCH(BO$1,Emax!$B$1:$Z$1,0),FALSE)</f>
        <v>0</v>
      </c>
      <c r="BP23" s="96">
        <f>VLOOKUP($A23,Emax!$B:$Z,MATCH(BP$1,Emax!$B$1:$Z$1,0),FALSE)</f>
        <v>0</v>
      </c>
      <c r="BQ23" s="96">
        <f>VLOOKUP($A23,Emax!$B:$Z,MATCH(BQ$1,Emax!$B$1:$Z$1,0),FALSE)</f>
        <v>0</v>
      </c>
      <c r="BR23" s="96">
        <f>VLOOKUP($A23,Emax!$B:$Z,MATCH(BR$1,Emax!$B$1:$Z$1,0),FALSE)</f>
        <v>10.186323923536813</v>
      </c>
      <c r="BS23" s="96">
        <f>VLOOKUP($A23,Emax!$B:$Z,MATCH(BS$1,Emax!$B$1:$Z$1,0),FALSE)</f>
        <v>2.4054365509761388</v>
      </c>
      <c r="BT23" s="96">
        <f>VLOOKUP($A23,Emax!$B:$Z,MATCH(BT$1,Emax!$B$1:$Z$1,0),FALSE)</f>
        <v>12.76539042373634</v>
      </c>
      <c r="BU23" s="98"/>
      <c r="BV23" s="98"/>
      <c r="BW23" s="98"/>
    </row>
    <row r="24" spans="1:75" x14ac:dyDescent="0.2">
      <c r="A24" t="s">
        <v>573</v>
      </c>
      <c r="B24" s="6" t="str">
        <f>IF(VLOOKUP($A24,Ligands!$A:$G,3,FALSE)="","",VLOOKUP($A24,Ligands!$A:$G,3,FALSE))</f>
        <v/>
      </c>
      <c r="C24" s="5" t="str">
        <f>IF(VLOOKUP($A24,Ligands!$A:$G,4,FALSE)="","",VLOOKUP($A24,Ligands!$A:$G,4,FALSE))</f>
        <v>Nociceptin</v>
      </c>
      <c r="D24" s="37" t="str">
        <f>IF(VLOOKUP($A24,Ligands!$A:$G,5,FALSE)="","",VLOOKUP($A24,Ligands!$A:$G,5,FALSE))</f>
        <v/>
      </c>
      <c r="E24" s="37" t="str">
        <f>IF(VLOOKUP($A24,Ligands!$A:$G,6,FALSE)="","",VLOOKUP($A24,Ligands!$A:$G,6,FALSE))</f>
        <v/>
      </c>
      <c r="F24" s="37" t="str">
        <f>IF(VLOOKUP($A24,Ligands!$A:$G,7,FALSE)="","",VLOOKUP($A24,Ligands!$A:$G,7,FALSE))</f>
        <v>Physiological</v>
      </c>
      <c r="G24" s="92">
        <f t="shared" si="0"/>
        <v>0</v>
      </c>
      <c r="H24" s="93">
        <f t="shared" si="1"/>
        <v>11.197679069111464</v>
      </c>
      <c r="I24" s="93">
        <f t="shared" si="2"/>
        <v>9.080489991894737</v>
      </c>
      <c r="J24" s="93">
        <f t="shared" si="3"/>
        <v>0</v>
      </c>
      <c r="K24" s="93">
        <f t="shared" si="4"/>
        <v>7.6721117518082229</v>
      </c>
      <c r="L24" s="92">
        <f t="shared" si="5"/>
        <v>0</v>
      </c>
      <c r="M24" s="93">
        <f t="shared" si="6"/>
        <v>11.37</v>
      </c>
      <c r="N24" s="93">
        <f t="shared" si="7"/>
        <v>9.2460000000000004</v>
      </c>
      <c r="O24" s="93">
        <f t="shared" si="8"/>
        <v>0</v>
      </c>
      <c r="P24" s="93">
        <f t="shared" si="9"/>
        <v>8.7159999999999993</v>
      </c>
      <c r="Q24" s="94">
        <f t="shared" si="10"/>
        <v>0</v>
      </c>
      <c r="R24" s="91">
        <f t="shared" si="11"/>
        <v>68.681622278704836</v>
      </c>
      <c r="S24" s="91">
        <f t="shared" si="12"/>
        <v>68.310897588355601</v>
      </c>
      <c r="T24" s="91">
        <f t="shared" si="13"/>
        <v>0</v>
      </c>
      <c r="U24" s="91">
        <f t="shared" si="14"/>
        <v>9.0388202895975827</v>
      </c>
      <c r="V24" s="81" t="str" cm="1">
        <f t="array" ref="V24">_xlfn.IFS(AM24="na","na",AM24="0","0",AM24&gt;0,(LOG(0.01*BD24/10^-AM24)))</f>
        <v>0</v>
      </c>
      <c r="W24" s="82" t="str" cm="1">
        <f t="array" ref="W24">_xlfn.IFS(AN24="na","na",AN24="0","0",AN24&gt;0,(LOG(0.01*BE24/10^-AN24)))</f>
        <v>0</v>
      </c>
      <c r="X24" s="82" cm="1">
        <f t="array" ref="X24">_xlfn.IFS(AO24="na","na",AO24="0","0",AO24&gt;0,(LOG(0.01*BF24/10^-AO24)))</f>
        <v>10.076840544764488</v>
      </c>
      <c r="Y24" s="82" cm="1">
        <f t="array" ref="Y24">_xlfn.IFS(AP24="na","na",AP24="0","0",AP24&gt;0,(LOG(0.01*BG24/10^-AP24)))</f>
        <v>9.7038792912533864</v>
      </c>
      <c r="Z24" s="82" t="str" cm="1">
        <f t="array" ref="Z24">_xlfn.IFS(AQ24="na","na",AQ24="0","0",AQ24&gt;0,(LOG(0.01*BH24/10^-AQ24)))</f>
        <v>0</v>
      </c>
      <c r="AA24" s="82" cm="1">
        <f t="array" ref="AA24">_xlfn.IFS(AR24="na","na",AR24="0","0",AR24&gt;0,(LOG(0.01*BI24/10^-AR24)))</f>
        <v>10.152087174559</v>
      </c>
      <c r="AB24" s="82" cm="1">
        <f t="array" ref="AB24">_xlfn.IFS(AS24="na","na",AS24="0","0",AS24&gt;0,(LOG(0.01*BJ24/10^-AS24)))</f>
        <v>10.607706884667056</v>
      </c>
      <c r="AC24" s="82" cm="1">
        <f t="array" ref="AC24">_xlfn.IFS(AT24="na","na",AT24="0","0",AT24&gt;0,(LOG(0.01*BK24/10^-AT24)))</f>
        <v>11.197679069111464</v>
      </c>
      <c r="AD24" s="82" t="str" cm="1">
        <f t="array" ref="AD24">_xlfn.IFS(AU24="na","na",AU24="0","0",AU24&gt;0,(LOG(0.01*BL24/10^-AU24)))</f>
        <v>0</v>
      </c>
      <c r="AE24" s="82" t="str" cm="1">
        <f t="array" ref="AE24">_xlfn.IFS(AV24="na","na",AV24="0","0",AV24&gt;0,(LOG(0.01*BM24/10^-AV24)))</f>
        <v>0</v>
      </c>
      <c r="AF24" s="82" cm="1">
        <f t="array" ref="AF24">_xlfn.IFS(AW24="na","na",AW24="0","0",AW24&gt;0,(LOG(0.01*BN24/10^-AW24)))</f>
        <v>7.4059878568023727</v>
      </c>
      <c r="AG24" s="82" cm="1">
        <f t="array" ref="AG24">_xlfn.IFS(AX24="na","na",AX24="0","0",AX24&gt;0,(LOG(0.01*BO24/10^-AX24)))</f>
        <v>9.080489991894737</v>
      </c>
      <c r="AH24" s="82" t="str" cm="1">
        <f t="array" ref="AH24">_xlfn.IFS(AY24="na","na",AY24="0","0",AY24&gt;0,(LOG(0.01*BP24/10^-AY24)))</f>
        <v>0</v>
      </c>
      <c r="AI24" s="82" t="str" cm="1">
        <f t="array" ref="AI24">_xlfn.IFS(AZ24="na","na",AZ24="0","0",AZ24&gt;0,(LOG(0.01*BQ24/10^-AZ24)))</f>
        <v>0</v>
      </c>
      <c r="AJ24" s="82" cm="1">
        <f t="array" ref="AJ24">_xlfn.IFS(BA24="na","na",BA24="0","0",BA24&gt;0,(LOG(0.01*BR24/10^-BA24)))</f>
        <v>7.0970992501890233</v>
      </c>
      <c r="AK24" s="82" cm="1">
        <f t="array" ref="AK24">_xlfn.IFS(BB24="na","na",BB24="0","0",BB24&gt;0,(LOG(0.01*BS24/10^-BB24)))</f>
        <v>6.854300955245157</v>
      </c>
      <c r="AL24" s="82" cm="1">
        <f t="array" ref="AL24">_xlfn.IFS(BC24="na","na",BC24="0","0",BC24&gt;0,(LOG(0.01*BT24/10^-BC24)))</f>
        <v>7.6721117518082229</v>
      </c>
      <c r="AM24" s="81" t="str">
        <f>VLOOKUP($A24,'pEC50'!$B:$AA,MATCH(AM$1,'pEC50'!$B$1:$AA$1,0),FALSE)</f>
        <v>0</v>
      </c>
      <c r="AN24" s="82" t="str">
        <f>VLOOKUP($A24,'pEC50'!$B:$AA,MATCH(AN$1,'pEC50'!$B$1:$AA$1,0),FALSE)</f>
        <v>0</v>
      </c>
      <c r="AO24" s="82">
        <f>VLOOKUP($A24,'pEC50'!$B:$AA,MATCH(AO$1,'pEC50'!$B$1:$AA$1,0),FALSE)</f>
        <v>10.24</v>
      </c>
      <c r="AP24" s="82">
        <f>VLOOKUP($A24,'pEC50'!$B:$AA,MATCH(AP$1,'pEC50'!$B$1:$AA$1,0),FALSE)</f>
        <v>10.130000000000001</v>
      </c>
      <c r="AQ24" s="82" t="str">
        <f>VLOOKUP($A24,'pEC50'!$B:$AA,MATCH(AQ$1,'pEC50'!$B$1:$AA$1,0),FALSE)</f>
        <v>0</v>
      </c>
      <c r="AR24" s="82">
        <f>VLOOKUP($A24,'pEC50'!$B:$AA,MATCH(AR$1,'pEC50'!$B$1:$AA$1,0),FALSE)</f>
        <v>10.41</v>
      </c>
      <c r="AS24" s="82">
        <f>VLOOKUP($A24,'pEC50'!$B:$AA,MATCH(AS$1,'pEC50'!$B$1:$AA$1,0),FALSE)</f>
        <v>10.82</v>
      </c>
      <c r="AT24" s="82">
        <f>VLOOKUP($A24,'pEC50'!$B:$AA,MATCH(AT$1,'pEC50'!$B$1:$AA$1,0),FALSE)</f>
        <v>11.37</v>
      </c>
      <c r="AU24" s="82" t="str">
        <f>VLOOKUP($A24,'pEC50'!$B:$AA,MATCH(AU$1,'pEC50'!$B$1:$AA$1,0),FALSE)</f>
        <v>0</v>
      </c>
      <c r="AV24" s="82" t="str">
        <f>VLOOKUP($A24,'pEC50'!$B:$AA,MATCH(AV$1,'pEC50'!$B$1:$AA$1,0),FALSE)</f>
        <v>0</v>
      </c>
      <c r="AW24" s="82">
        <f>VLOOKUP($A24,'pEC50'!$B:$AA,MATCH(AW$1,'pEC50'!$B$1:$AA$1,0),FALSE)</f>
        <v>8.2260000000000009</v>
      </c>
      <c r="AX24" s="82">
        <f>VLOOKUP($A24,'pEC50'!$B:$AA,MATCH(AX$1,'pEC50'!$B$1:$AA$1,0),FALSE)</f>
        <v>9.2460000000000004</v>
      </c>
      <c r="AY24" s="82" t="str">
        <f>VLOOKUP($A24,'pEC50'!$B:$AA,MATCH(AY$1,'pEC50'!$B$1:$AA$1,0),FALSE)</f>
        <v>0</v>
      </c>
      <c r="AZ24" s="82" t="str">
        <f>VLOOKUP($A24,'pEC50'!$B:$AA,MATCH(AZ$1,'pEC50'!$B$1:$AA$1,0),FALSE)</f>
        <v>0</v>
      </c>
      <c r="BA24" s="82">
        <f>VLOOKUP($A24,'pEC50'!$B:$AA,MATCH(BA$1,'pEC50'!$B$1:$AA$1,0),FALSE)</f>
        <v>8.5869999999999997</v>
      </c>
      <c r="BB24" s="82">
        <f>VLOOKUP($A24,'pEC50'!$B:$AA,MATCH(BB$1,'pEC50'!$B$1:$AA$1,0),FALSE)</f>
        <v>8.2490000000000006</v>
      </c>
      <c r="BC24" s="82">
        <f>VLOOKUP($A24,'pEC50'!$B:$AA,MATCH(BC$1,'pEC50'!$B$1:$AA$1,0),FALSE)</f>
        <v>8.7159999999999993</v>
      </c>
      <c r="BD24" s="95">
        <f>VLOOKUP($A24,Emax!$B:$Z,MATCH(BD$1,Emax!$B$1:$Z$1,0),FALSE)</f>
        <v>0</v>
      </c>
      <c r="BE24" s="96" t="str">
        <f>VLOOKUP($A24,Emax!$B:$Z,MATCH(BE$1,Emax!$B$1:$Z$1,0),FALSE)</f>
        <v>na</v>
      </c>
      <c r="BF24" s="96">
        <f>VLOOKUP($A24,Emax!$B:$Z,MATCH(BF$1,Emax!$B$1:$Z$1,0),FALSE)</f>
        <v>68.681622278704836</v>
      </c>
      <c r="BG24" s="96">
        <f>VLOOKUP($A24,Emax!$B:$Z,MATCH(BG$1,Emax!$B$1:$Z$1,0),FALSE)</f>
        <v>37.486879592142749</v>
      </c>
      <c r="BH24" s="96" t="str">
        <f>VLOOKUP($A24,Emax!$B:$Z,MATCH(BH$1,Emax!$B$1:$Z$1,0),FALSE)</f>
        <v>na</v>
      </c>
      <c r="BI24" s="96">
        <f>VLOOKUP($A24,Emax!$B:$Z,MATCH(BI$1,Emax!$B$1:$Z$1,0),FALSE)</f>
        <v>55.218826716329467</v>
      </c>
      <c r="BJ24" s="96">
        <f>VLOOKUP($A24,Emax!$B:$Z,MATCH(BJ$1,Emax!$B$1:$Z$1,0),FALSE)</f>
        <v>61.334790283264688</v>
      </c>
      <c r="BK24" s="96">
        <f>VLOOKUP($A24,Emax!$B:$Z,MATCH(BK$1,Emax!$B$1:$Z$1,0),FALSE)</f>
        <v>67.247952997062313</v>
      </c>
      <c r="BL24" s="96">
        <f>VLOOKUP($A24,Emax!$B:$Z,MATCH(BL$1,Emax!$B$1:$Z$1,0),FALSE)</f>
        <v>0</v>
      </c>
      <c r="BM24" s="96">
        <f>VLOOKUP($A24,Emax!$B:$Z,MATCH(BM$1,Emax!$B$1:$Z$1,0),FALSE)</f>
        <v>0</v>
      </c>
      <c r="BN24" s="96">
        <f>VLOOKUP($A24,Emax!$B:$Z,MATCH(BN$1,Emax!$B$1:$Z$1,0),FALSE)</f>
        <v>15.135189287264712</v>
      </c>
      <c r="BO24" s="96">
        <f>VLOOKUP($A24,Emax!$B:$Z,MATCH(BO$1,Emax!$B$1:$Z$1,0),FALSE)</f>
        <v>68.310897588355601</v>
      </c>
      <c r="BP24" s="96">
        <f>VLOOKUP($A24,Emax!$B:$Z,MATCH(BP$1,Emax!$B$1:$Z$1,0),FALSE)</f>
        <v>0</v>
      </c>
      <c r="BQ24" s="96">
        <f>VLOOKUP($A24,Emax!$B:$Z,MATCH(BQ$1,Emax!$B$1:$Z$1,0),FALSE)</f>
        <v>0</v>
      </c>
      <c r="BR24" s="96">
        <f>VLOOKUP($A24,Emax!$B:$Z,MATCH(BR$1,Emax!$B$1:$Z$1,0),FALSE)</f>
        <v>3.2366761688787151</v>
      </c>
      <c r="BS24" s="96">
        <f>VLOOKUP($A24,Emax!$B:$Z,MATCH(BS$1,Emax!$B$1:$Z$1,0),FALSE)</f>
        <v>4.0299620390455528</v>
      </c>
      <c r="BT24" s="96">
        <f>VLOOKUP($A24,Emax!$B:$Z,MATCH(BT$1,Emax!$B$1:$Z$1,0),FALSE)</f>
        <v>9.0388202895975827</v>
      </c>
      <c r="BU24" s="98"/>
      <c r="BV24" s="98"/>
      <c r="BW24" s="98"/>
    </row>
    <row r="25" spans="1:75" x14ac:dyDescent="0.2">
      <c r="A25" t="s">
        <v>587</v>
      </c>
      <c r="B25" s="6" t="str">
        <f>IF(VLOOKUP($A25,Ligands!$A:$G,3,FALSE)="","",VLOOKUP($A25,Ligands!$A:$G,3,FALSE))</f>
        <v/>
      </c>
      <c r="C25" s="5" t="str">
        <f>IF(VLOOKUP($A25,Ligands!$A:$G,4,FALSE)="","",VLOOKUP($A25,Ligands!$A:$G,4,FALSE))</f>
        <v>Orexin-A</v>
      </c>
      <c r="D25" s="37" t="str">
        <f>IF(VLOOKUP($A25,Ligands!$A:$G,5,FALSE)="","",VLOOKUP($A25,Ligands!$A:$G,5,FALSE))</f>
        <v/>
      </c>
      <c r="E25" s="37" t="str">
        <f>IF(VLOOKUP($A25,Ligands!$A:$G,6,FALSE)="","",VLOOKUP($A25,Ligands!$A:$G,6,FALSE))</f>
        <v/>
      </c>
      <c r="F25" s="37" t="str">
        <f>IF(VLOOKUP($A25,Ligands!$A:$G,7,FALSE)="","",VLOOKUP($A25,Ligands!$A:$G,7,FALSE))</f>
        <v>Physiological</v>
      </c>
      <c r="G25" s="92">
        <f t="shared" si="0"/>
        <v>0</v>
      </c>
      <c r="H25" s="93">
        <f t="shared" si="1"/>
        <v>8.8122614746816712</v>
      </c>
      <c r="I25" s="93">
        <f t="shared" si="2"/>
        <v>9.2883689480382703</v>
      </c>
      <c r="J25" s="93">
        <f t="shared" si="3"/>
        <v>7.4301683459661607</v>
      </c>
      <c r="K25" s="93">
        <f t="shared" si="4"/>
        <v>8.124259003629307</v>
      </c>
      <c r="L25" s="92">
        <f t="shared" si="5"/>
        <v>0</v>
      </c>
      <c r="M25" s="93">
        <f t="shared" si="6"/>
        <v>9.2390000000000008</v>
      </c>
      <c r="N25" s="93">
        <f t="shared" si="7"/>
        <v>9.5470000000000006</v>
      </c>
      <c r="O25" s="93">
        <f t="shared" si="8"/>
        <v>8.0760000000000005</v>
      </c>
      <c r="P25" s="93">
        <f t="shared" si="9"/>
        <v>8.5579999999999998</v>
      </c>
      <c r="Q25" s="94">
        <f t="shared" si="10"/>
        <v>0</v>
      </c>
      <c r="R25" s="91">
        <f t="shared" si="11"/>
        <v>37.433589599349958</v>
      </c>
      <c r="S25" s="91">
        <f t="shared" si="12"/>
        <v>67.886346541139943</v>
      </c>
      <c r="T25" s="91">
        <f t="shared" si="13"/>
        <v>26.240911946862937</v>
      </c>
      <c r="U25" s="91">
        <f t="shared" si="14"/>
        <v>43.370607596556454</v>
      </c>
      <c r="V25" s="81" t="str" cm="1">
        <f t="array" ref="V25">_xlfn.IFS(AM25="na","na",AM25="0","0",AM25&gt;0,(LOG(0.01*BD25/10^-AM25)))</f>
        <v>0</v>
      </c>
      <c r="W25" s="82" t="str" cm="1">
        <f t="array" ref="W25">_xlfn.IFS(AN25="na","na",AN25="0","0",AN25&gt;0,(LOG(0.01*BE25/10^-AN25)))</f>
        <v>0</v>
      </c>
      <c r="X25" s="82" cm="1">
        <f t="array" ref="X25">_xlfn.IFS(AO25="na","na",AO25="0","0",AO25&gt;0,(LOG(0.01*BF25/10^-AO25)))</f>
        <v>6.6746974239023542</v>
      </c>
      <c r="Y25" s="82" cm="1">
        <f t="array" ref="Y25">_xlfn.IFS(AP25="na","na",AP25="0","0",AP25&gt;0,(LOG(0.01*BG25/10^-AP25)))</f>
        <v>6.2592410498047908</v>
      </c>
      <c r="Z25" s="82" t="str" cm="1">
        <f t="array" ref="Z25">_xlfn.IFS(AQ25="na","na",AQ25="0","0",AQ25&gt;0,(LOG(0.01*BH25/10^-AQ25)))</f>
        <v>0</v>
      </c>
      <c r="AA25" s="82" cm="1">
        <f t="array" ref="AA25">_xlfn.IFS(AR25="na","na",AR25="0","0",AR25&gt;0,(LOG(0.01*BI25/10^-AR25)))</f>
        <v>7.459776084315151</v>
      </c>
      <c r="AB25" s="82" cm="1">
        <f t="array" ref="AB25">_xlfn.IFS(AS25="na","na",AS25="0","0",AS25&gt;0,(LOG(0.01*BJ25/10^-AS25)))</f>
        <v>7.8401146470782912</v>
      </c>
      <c r="AC25" s="82" cm="1">
        <f t="array" ref="AC25">_xlfn.IFS(AT25="na","na",AT25="0","0",AT25&gt;0,(LOG(0.01*BK25/10^-AT25)))</f>
        <v>8.8122614746816712</v>
      </c>
      <c r="AD25" s="82" cm="1">
        <f t="array" ref="AD25">_xlfn.IFS(AU25="na","na",AU25="0","0",AU25&gt;0,(LOG(0.01*BL25/10^-AU25)))</f>
        <v>9.2883689480382703</v>
      </c>
      <c r="AE25" s="82" cm="1">
        <f t="array" ref="AE25">_xlfn.IFS(AV25="na","na",AV25="0","0",AV25&gt;0,(LOG(0.01*BM25/10^-AV25)))</f>
        <v>9.2107824367533819</v>
      </c>
      <c r="AF25" s="82" cm="1">
        <f t="array" ref="AF25">_xlfn.IFS(AW25="na","na",AW25="0","0",AW25&gt;0,(LOG(0.01*BN25/10^-AW25)))</f>
        <v>8.6630644943179487</v>
      </c>
      <c r="AG25" s="82" cm="1">
        <f t="array" ref="AG25">_xlfn.IFS(AX25="na","na",AX25="0","0",AX25&gt;0,(LOG(0.01*BO25/10^-AX25)))</f>
        <v>7.2187187095710419</v>
      </c>
      <c r="AH25" s="82" cm="1">
        <f t="array" ref="AH25">_xlfn.IFS(AY25="na","na",AY25="0","0",AY25&gt;0,(LOG(0.01*BP25/10^-AY25)))</f>
        <v>7.4301683459661607</v>
      </c>
      <c r="AI25" s="82" cm="1">
        <f t="array" ref="AI25">_xlfn.IFS(AZ25="na","na",AZ25="0","0",AZ25&gt;0,(LOG(0.01*BQ25/10^-AZ25)))</f>
        <v>7.0589789239432683</v>
      </c>
      <c r="AJ25" s="82" cm="1">
        <f t="array" ref="AJ25">_xlfn.IFS(BA25="na","na",BA25="0","0",BA25&gt;0,(LOG(0.01*BR25/10^-BA25)))</f>
        <v>8.0441955064001647</v>
      </c>
      <c r="AK25" s="82" cm="1">
        <f t="array" ref="AK25">_xlfn.IFS(BB25="na","na",BB25="0","0",BB25&gt;0,(LOG(0.01*BS25/10^-BB25)))</f>
        <v>7.917204400470168</v>
      </c>
      <c r="AL25" s="82" cm="1">
        <f t="array" ref="AL25">_xlfn.IFS(BC25="na","na",BC25="0","0",BC25&gt;0,(LOG(0.01*BT25/10^-BC25)))</f>
        <v>8.124259003629307</v>
      </c>
      <c r="AM25" s="81" t="str">
        <f>VLOOKUP($A25,'pEC50'!$B:$AA,MATCH(AM$1,'pEC50'!$B$1:$AA$1,0),FALSE)</f>
        <v>0</v>
      </c>
      <c r="AN25" s="82" t="str">
        <f>VLOOKUP($A25,'pEC50'!$B:$AA,MATCH(AN$1,'pEC50'!$B$1:$AA$1,0),FALSE)</f>
        <v>0</v>
      </c>
      <c r="AO25" s="82">
        <f>VLOOKUP($A25,'pEC50'!$B:$AA,MATCH(AO$1,'pEC50'!$B$1:$AA$1,0),FALSE)</f>
        <v>7.5620000000000003</v>
      </c>
      <c r="AP25" s="82">
        <f>VLOOKUP($A25,'pEC50'!$B:$AA,MATCH(AP$1,'pEC50'!$B$1:$AA$1,0),FALSE)</f>
        <v>7.601</v>
      </c>
      <c r="AQ25" s="82" t="str">
        <f>VLOOKUP($A25,'pEC50'!$B:$AA,MATCH(AQ$1,'pEC50'!$B$1:$AA$1,0),FALSE)</f>
        <v>0</v>
      </c>
      <c r="AR25" s="82">
        <f>VLOOKUP($A25,'pEC50'!$B:$AA,MATCH(AR$1,'pEC50'!$B$1:$AA$1,0),FALSE)</f>
        <v>7.9989999999999997</v>
      </c>
      <c r="AS25" s="82">
        <f>VLOOKUP($A25,'pEC50'!$B:$AA,MATCH(AS$1,'pEC50'!$B$1:$AA$1,0),FALSE)</f>
        <v>8.3409999999999993</v>
      </c>
      <c r="AT25" s="82">
        <f>VLOOKUP($A25,'pEC50'!$B:$AA,MATCH(AT$1,'pEC50'!$B$1:$AA$1,0),FALSE)</f>
        <v>9.2390000000000008</v>
      </c>
      <c r="AU25" s="82">
        <f>VLOOKUP($A25,'pEC50'!$B:$AA,MATCH(AU$1,'pEC50'!$B$1:$AA$1,0),FALSE)</f>
        <v>9.5470000000000006</v>
      </c>
      <c r="AV25" s="82">
        <f>VLOOKUP($A25,'pEC50'!$B:$AA,MATCH(AV$1,'pEC50'!$B$1:$AA$1,0),FALSE)</f>
        <v>9.3789999999999996</v>
      </c>
      <c r="AW25" s="82">
        <f>VLOOKUP($A25,'pEC50'!$B:$AA,MATCH(AW$1,'pEC50'!$B$1:$AA$1,0),FALSE)</f>
        <v>8.8439999999999994</v>
      </c>
      <c r="AX25" s="82">
        <f>VLOOKUP($A25,'pEC50'!$B:$AA,MATCH(AX$1,'pEC50'!$B$1:$AA$1,0),FALSE)</f>
        <v>7.6609999999999996</v>
      </c>
      <c r="AY25" s="82">
        <f>VLOOKUP($A25,'pEC50'!$B:$AA,MATCH(AY$1,'pEC50'!$B$1:$AA$1,0),FALSE)</f>
        <v>8.0760000000000005</v>
      </c>
      <c r="AZ25" s="82">
        <f>VLOOKUP($A25,'pEC50'!$B:$AA,MATCH(AZ$1,'pEC50'!$B$1:$AA$1,0),FALSE)</f>
        <v>7.64</v>
      </c>
      <c r="BA25" s="82">
        <f>VLOOKUP($A25,'pEC50'!$B:$AA,MATCH(BA$1,'pEC50'!$B$1:$AA$1,0),FALSE)</f>
        <v>8.407</v>
      </c>
      <c r="BB25" s="82">
        <f>VLOOKUP($A25,'pEC50'!$B:$AA,MATCH(BB$1,'pEC50'!$B$1:$AA$1,0),FALSE)</f>
        <v>8.4710000000000001</v>
      </c>
      <c r="BC25" s="82">
        <f>VLOOKUP($A25,'pEC50'!$B:$AA,MATCH(BC$1,'pEC50'!$B$1:$AA$1,0),FALSE)</f>
        <v>8.5579999999999998</v>
      </c>
      <c r="BD25" s="95">
        <f>VLOOKUP($A25,Emax!$B:$Z,MATCH(BD$1,Emax!$B$1:$Z$1,0),FALSE)</f>
        <v>0</v>
      </c>
      <c r="BE25" s="96" t="str">
        <f>VLOOKUP($A25,Emax!$B:$Z,MATCH(BE$1,Emax!$B$1:$Z$1,0),FALSE)</f>
        <v>na</v>
      </c>
      <c r="BF25" s="96">
        <f>VLOOKUP($A25,Emax!$B:$Z,MATCH(BF$1,Emax!$B$1:$Z$1,0),FALSE)</f>
        <v>12.962758315836007</v>
      </c>
      <c r="BG25" s="96">
        <f>VLOOKUP($A25,Emax!$B:$Z,MATCH(BG$1,Emax!$B$1:$Z$1,0),FALSE)</f>
        <v>4.5524066576698168</v>
      </c>
      <c r="BH25" s="96" t="str">
        <f>VLOOKUP($A25,Emax!$B:$Z,MATCH(BH$1,Emax!$B$1:$Z$1,0),FALSE)</f>
        <v>na</v>
      </c>
      <c r="BI25" s="96">
        <f>VLOOKUP($A25,Emax!$B:$Z,MATCH(BI$1,Emax!$B$1:$Z$1,0),FALSE)</f>
        <v>28.891898755608228</v>
      </c>
      <c r="BJ25" s="96">
        <f>VLOOKUP($A25,Emax!$B:$Z,MATCH(BJ$1,Emax!$B$1:$Z$1,0),FALSE)</f>
        <v>31.558376061191893</v>
      </c>
      <c r="BK25" s="96">
        <f>VLOOKUP($A25,Emax!$B:$Z,MATCH(BK$1,Emax!$B$1:$Z$1,0),FALSE)</f>
        <v>37.433589599349958</v>
      </c>
      <c r="BL25" s="96">
        <f>VLOOKUP($A25,Emax!$B:$Z,MATCH(BL$1,Emax!$B$1:$Z$1,0),FALSE)</f>
        <v>55.127582522790036</v>
      </c>
      <c r="BM25" s="96">
        <f>VLOOKUP($A25,Emax!$B:$Z,MATCH(BM$1,Emax!$B$1:$Z$1,0),FALSE)</f>
        <v>67.886346541139943</v>
      </c>
      <c r="BN25" s="96">
        <f>VLOOKUP($A25,Emax!$B:$Z,MATCH(BN$1,Emax!$B$1:$Z$1,0),FALSE)</f>
        <v>65.927179224595662</v>
      </c>
      <c r="BO25" s="96">
        <f>VLOOKUP($A25,Emax!$B:$Z,MATCH(BO$1,Emax!$B$1:$Z$1,0),FALSE)</f>
        <v>36.117585501593489</v>
      </c>
      <c r="BP25" s="96">
        <f>VLOOKUP($A25,Emax!$B:$Z,MATCH(BP$1,Emax!$B$1:$Z$1,0),FALSE)</f>
        <v>22.603117671402952</v>
      </c>
      <c r="BQ25" s="96">
        <f>VLOOKUP($A25,Emax!$B:$Z,MATCH(BQ$1,Emax!$B$1:$Z$1,0),FALSE)</f>
        <v>26.240911946862937</v>
      </c>
      <c r="BR25" s="96">
        <f>VLOOKUP($A25,Emax!$B:$Z,MATCH(BR$1,Emax!$B$1:$Z$1,0),FALSE)</f>
        <v>43.370607596556454</v>
      </c>
      <c r="BS25" s="96">
        <f>VLOOKUP($A25,Emax!$B:$Z,MATCH(BS$1,Emax!$B$1:$Z$1,0),FALSE)</f>
        <v>27.93858459869848</v>
      </c>
      <c r="BT25" s="96">
        <f>VLOOKUP($A25,Emax!$B:$Z,MATCH(BT$1,Emax!$B$1:$Z$1,0),FALSE)</f>
        <v>36.834858310384647</v>
      </c>
      <c r="BU25" s="98"/>
      <c r="BV25" s="98"/>
      <c r="BW25" s="98"/>
    </row>
    <row r="26" spans="1:75" x14ac:dyDescent="0.2">
      <c r="A26" t="s">
        <v>728</v>
      </c>
      <c r="B26" s="6" t="str">
        <f>IF(VLOOKUP($A26,Ligands!$A:$G,3,FALSE)="","",VLOOKUP($A26,Ligands!$A:$G,3,FALSE))</f>
        <v/>
      </c>
      <c r="C26" s="5" t="str">
        <f>IF(VLOOKUP($A26,Ligands!$A:$G,4,FALSE)="","",VLOOKUP($A26,Ligands!$A:$G,4,FALSE))</f>
        <v>Oxytocin</v>
      </c>
      <c r="D26" s="37" t="str">
        <f>IF(VLOOKUP($A26,Ligands!$A:$G,5,FALSE)="","",VLOOKUP($A26,Ligands!$A:$G,5,FALSE))</f>
        <v/>
      </c>
      <c r="E26" s="37" t="str">
        <f>IF(VLOOKUP($A26,Ligands!$A:$G,6,FALSE)="","",VLOOKUP($A26,Ligands!$A:$G,6,FALSE))</f>
        <v/>
      </c>
      <c r="F26" s="37" t="str">
        <f>IF(VLOOKUP($A26,Ligands!$A:$G,7,FALSE)="","",VLOOKUP($A26,Ligands!$A:$G,7,FALSE))</f>
        <v>Physiological</v>
      </c>
      <c r="G26" s="92">
        <f t="shared" si="0"/>
        <v>0</v>
      </c>
      <c r="H26" s="93">
        <f t="shared" si="1"/>
        <v>0</v>
      </c>
      <c r="I26" s="93">
        <f t="shared" si="2"/>
        <v>7.6888337264156021</v>
      </c>
      <c r="J26" s="93">
        <f t="shared" si="3"/>
        <v>0</v>
      </c>
      <c r="K26" s="93">
        <f t="shared" si="4"/>
        <v>7.5380271515776576</v>
      </c>
      <c r="L26" s="92">
        <f t="shared" si="5"/>
        <v>0</v>
      </c>
      <c r="M26" s="93">
        <f t="shared" si="6"/>
        <v>0</v>
      </c>
      <c r="N26" s="93">
        <f t="shared" si="7"/>
        <v>8.3840000000000003</v>
      </c>
      <c r="O26" s="93">
        <f t="shared" si="8"/>
        <v>0</v>
      </c>
      <c r="P26" s="93">
        <f t="shared" si="9"/>
        <v>8.6</v>
      </c>
      <c r="Q26" s="94">
        <f t="shared" si="10"/>
        <v>0</v>
      </c>
      <c r="R26" s="91">
        <f t="shared" si="11"/>
        <v>0</v>
      </c>
      <c r="S26" s="91">
        <f t="shared" si="12"/>
        <v>28.905927741246693</v>
      </c>
      <c r="T26" s="91">
        <f t="shared" si="13"/>
        <v>0</v>
      </c>
      <c r="U26" s="91">
        <f t="shared" si="14"/>
        <v>10.051255073967965</v>
      </c>
      <c r="V26" s="81" t="str" cm="1">
        <f t="array" ref="V26">_xlfn.IFS(AM26="na","na",AM26="0","0",AM26&gt;0,(LOG(0.01*BD26/10^-AM26)))</f>
        <v>0</v>
      </c>
      <c r="W26" s="82" t="str" cm="1">
        <f t="array" ref="W26">_xlfn.IFS(AN26="na","na",AN26="0","0",AN26&gt;0,(LOG(0.01*BE26/10^-AN26)))</f>
        <v>0</v>
      </c>
      <c r="X26" s="82" t="str" cm="1">
        <f t="array" ref="X26">_xlfn.IFS(AO26="na","na",AO26="0","0",AO26&gt;0,(LOG(0.01*BF26/10^-AO26)))</f>
        <v>0</v>
      </c>
      <c r="Y26" s="82" t="str" cm="1">
        <f t="array" ref="Y26">_xlfn.IFS(AP26="na","na",AP26="0","0",AP26&gt;0,(LOG(0.01*BG26/10^-AP26)))</f>
        <v>0</v>
      </c>
      <c r="Z26" s="82" t="str" cm="1">
        <f t="array" ref="Z26">_xlfn.IFS(AQ26="na","na",AQ26="0","0",AQ26&gt;0,(LOG(0.01*BH26/10^-AQ26)))</f>
        <v>0</v>
      </c>
      <c r="AA26" s="82" t="str" cm="1">
        <f t="array" ref="AA26">_xlfn.IFS(AR26="na","na",AR26="0","0",AR26&gt;0,(LOG(0.01*BI26/10^-AR26)))</f>
        <v>0</v>
      </c>
      <c r="AB26" s="82" t="str" cm="1">
        <f t="array" ref="AB26">_xlfn.IFS(AS26="na","na",AS26="0","0",AS26&gt;0,(LOG(0.01*BJ26/10^-AS26)))</f>
        <v>0</v>
      </c>
      <c r="AC26" s="82" t="str" cm="1">
        <f t="array" ref="AC26">_xlfn.IFS(AT26="na","na",AT26="0","0",AT26&gt;0,(LOG(0.01*BK26/10^-AT26)))</f>
        <v>0</v>
      </c>
      <c r="AD26" s="82" cm="1">
        <f t="array" ref="AD26">_xlfn.IFS(AU26="na","na",AU26="0","0",AU26&gt;0,(LOG(0.01*BL26/10^-AU26)))</f>
        <v>7.6888337264156021</v>
      </c>
      <c r="AE26" s="82" cm="1">
        <f t="array" ref="AE26">_xlfn.IFS(AV26="na","na",AV26="0","0",AV26&gt;0,(LOG(0.01*BM26/10^-AV26)))</f>
        <v>7.6539869126987918</v>
      </c>
      <c r="AF26" s="82" cm="1">
        <f t="array" ref="AF26">_xlfn.IFS(AW26="na","na",AW26="0","0",AW26&gt;0,(LOG(0.01*BN26/10^-AW26)))</f>
        <v>6.6168931929012551</v>
      </c>
      <c r="AG26" s="82" cm="1">
        <f t="array" ref="AG26">_xlfn.IFS(AX26="na","na",AX26="0","0",AX26&gt;0,(LOG(0.01*BO26/10^-AX26)))</f>
        <v>7.2452179528743672</v>
      </c>
      <c r="AH26" s="82" t="str" cm="1">
        <f t="array" ref="AH26">_xlfn.IFS(AY26="na","na",AY26="0","0",AY26&gt;0,(LOG(0.01*BP26/10^-AY26)))</f>
        <v>0</v>
      </c>
      <c r="AI26" s="82" t="str" cm="1">
        <f t="array" ref="AI26">_xlfn.IFS(AZ26="na","na",AZ26="0","0",AZ26&gt;0,(LOG(0.01*BQ26/10^-AZ26)))</f>
        <v>0</v>
      </c>
      <c r="AJ26" s="82" cm="1">
        <f t="array" ref="AJ26">_xlfn.IFS(BA26="na","na",BA26="0","0",BA26&gt;0,(LOG(0.01*BR26/10^-BA26)))</f>
        <v>7.2462202943601319</v>
      </c>
      <c r="AK26" s="82" cm="1">
        <f t="array" ref="AK26">_xlfn.IFS(BB26="na","na",BB26="0","0",BB26&gt;0,(LOG(0.01*BS26/10^-BB26)))</f>
        <v>6.6198142589381215</v>
      </c>
      <c r="AL26" s="82" cm="1">
        <f t="array" ref="AL26">_xlfn.IFS(BC26="na","na",BC26="0","0",BC26&gt;0,(LOG(0.01*BT26/10^-BC26)))</f>
        <v>7.5380271515776576</v>
      </c>
      <c r="AM26" s="81" t="str">
        <f>VLOOKUP($A26,'pEC50'!$B:$AA,MATCH(AM$1,'pEC50'!$B$1:$AA$1,0),FALSE)</f>
        <v>0</v>
      </c>
      <c r="AN26" s="82" t="str">
        <f>VLOOKUP($A26,'pEC50'!$B:$AA,MATCH(AN$1,'pEC50'!$B$1:$AA$1,0),FALSE)</f>
        <v>0</v>
      </c>
      <c r="AO26" s="82" t="str">
        <f>VLOOKUP($A26,'pEC50'!$B:$AA,MATCH(AO$1,'pEC50'!$B$1:$AA$1,0),FALSE)</f>
        <v>0</v>
      </c>
      <c r="AP26" s="82" t="str">
        <f>VLOOKUP($A26,'pEC50'!$B:$AA,MATCH(AP$1,'pEC50'!$B$1:$AA$1,0),FALSE)</f>
        <v>0</v>
      </c>
      <c r="AQ26" s="82" t="str">
        <f>VLOOKUP($A26,'pEC50'!$B:$AA,MATCH(AQ$1,'pEC50'!$B$1:$AA$1,0),FALSE)</f>
        <v>0</v>
      </c>
      <c r="AR26" s="82" t="str">
        <f>VLOOKUP($A26,'pEC50'!$B:$AA,MATCH(AR$1,'pEC50'!$B$1:$AA$1,0),FALSE)</f>
        <v>0</v>
      </c>
      <c r="AS26" s="82" t="str">
        <f>VLOOKUP($A26,'pEC50'!$B:$AA,MATCH(AS$1,'pEC50'!$B$1:$AA$1,0),FALSE)</f>
        <v>0</v>
      </c>
      <c r="AT26" s="82" t="str">
        <f>VLOOKUP($A26,'pEC50'!$B:$AA,MATCH(AT$1,'pEC50'!$B$1:$AA$1,0),FALSE)</f>
        <v>0</v>
      </c>
      <c r="AU26" s="82">
        <f>VLOOKUP($A26,'pEC50'!$B:$AA,MATCH(AU$1,'pEC50'!$B$1:$AA$1,0),FALSE)</f>
        <v>8.3840000000000003</v>
      </c>
      <c r="AV26" s="82">
        <f>VLOOKUP($A26,'pEC50'!$B:$AA,MATCH(AV$1,'pEC50'!$B$1:$AA$1,0),FALSE)</f>
        <v>8.1929999999999996</v>
      </c>
      <c r="AW26" s="82">
        <f>VLOOKUP($A26,'pEC50'!$B:$AA,MATCH(AW$1,'pEC50'!$B$1:$AA$1,0),FALSE)</f>
        <v>8.109</v>
      </c>
      <c r="AX26" s="82">
        <f>VLOOKUP($A26,'pEC50'!$B:$AA,MATCH(AX$1,'pEC50'!$B$1:$AA$1,0),FALSE)</f>
        <v>8.0210000000000008</v>
      </c>
      <c r="AY26" s="82" t="str">
        <f>VLOOKUP($A26,'pEC50'!$B:$AA,MATCH(AY$1,'pEC50'!$B$1:$AA$1,0),FALSE)</f>
        <v>0</v>
      </c>
      <c r="AZ26" s="82" t="str">
        <f>VLOOKUP($A26,'pEC50'!$B:$AA,MATCH(AZ$1,'pEC50'!$B$1:$AA$1,0),FALSE)</f>
        <v>0</v>
      </c>
      <c r="BA26" s="82">
        <f>VLOOKUP($A26,'pEC50'!$B:$AA,MATCH(BA$1,'pEC50'!$B$1:$AA$1,0),FALSE)</f>
        <v>8.2439999999999998</v>
      </c>
      <c r="BB26" s="82">
        <f>VLOOKUP($A26,'pEC50'!$B:$AA,MATCH(BB$1,'pEC50'!$B$1:$AA$1,0),FALSE)</f>
        <v>8.0909999999999993</v>
      </c>
      <c r="BC26" s="82">
        <f>VLOOKUP($A26,'pEC50'!$B:$AA,MATCH(BC$1,'pEC50'!$B$1:$AA$1,0),FALSE)</f>
        <v>8.6</v>
      </c>
      <c r="BD26" s="95">
        <f>VLOOKUP($A26,Emax!$B:$Z,MATCH(BD$1,Emax!$B$1:$Z$1,0),FALSE)</f>
        <v>0</v>
      </c>
      <c r="BE26" s="96" t="str">
        <f>VLOOKUP($A26,Emax!$B:$Z,MATCH(BE$1,Emax!$B$1:$Z$1,0),FALSE)</f>
        <v>na</v>
      </c>
      <c r="BF26" s="96">
        <f>VLOOKUP($A26,Emax!$B:$Z,MATCH(BF$1,Emax!$B$1:$Z$1,0),FALSE)</f>
        <v>0</v>
      </c>
      <c r="BG26" s="96">
        <f>VLOOKUP($A26,Emax!$B:$Z,MATCH(BG$1,Emax!$B$1:$Z$1,0),FALSE)</f>
        <v>0</v>
      </c>
      <c r="BH26" s="96" t="str">
        <f>VLOOKUP($A26,Emax!$B:$Z,MATCH(BH$1,Emax!$B$1:$Z$1,0),FALSE)</f>
        <v>na</v>
      </c>
      <c r="BI26" s="96">
        <f>VLOOKUP($A26,Emax!$B:$Z,MATCH(BI$1,Emax!$B$1:$Z$1,0),FALSE)</f>
        <v>0</v>
      </c>
      <c r="BJ26" s="96">
        <f>VLOOKUP($A26,Emax!$B:$Z,MATCH(BJ$1,Emax!$B$1:$Z$1,0),FALSE)</f>
        <v>0</v>
      </c>
      <c r="BK26" s="96">
        <f>VLOOKUP($A26,Emax!$B:$Z,MATCH(BK$1,Emax!$B$1:$Z$1,0),FALSE)</f>
        <v>0</v>
      </c>
      <c r="BL26" s="96">
        <f>VLOOKUP($A26,Emax!$B:$Z,MATCH(BL$1,Emax!$B$1:$Z$1,0),FALSE)</f>
        <v>20.175937617072055</v>
      </c>
      <c r="BM26" s="96">
        <f>VLOOKUP($A26,Emax!$B:$Z,MATCH(BM$1,Emax!$B$1:$Z$1,0),FALSE)</f>
        <v>28.905927741246693</v>
      </c>
      <c r="BN26" s="96">
        <f>VLOOKUP($A26,Emax!$B:$Z,MATCH(BN$1,Emax!$B$1:$Z$1,0),FALSE)</f>
        <v>3.2202767233990444</v>
      </c>
      <c r="BO26" s="96">
        <f>VLOOKUP($A26,Emax!$B:$Z,MATCH(BO$1,Emax!$B$1:$Z$1,0),FALSE)</f>
        <v>16.757836655092042</v>
      </c>
      <c r="BP26" s="96">
        <f>VLOOKUP($A26,Emax!$B:$Z,MATCH(BP$1,Emax!$B$1:$Z$1,0),FALSE)</f>
        <v>0</v>
      </c>
      <c r="BQ26" s="96">
        <f>VLOOKUP($A26,Emax!$B:$Z,MATCH(BQ$1,Emax!$B$1:$Z$1,0),FALSE)</f>
        <v>0</v>
      </c>
      <c r="BR26" s="96">
        <f>VLOOKUP($A26,Emax!$B:$Z,MATCH(BR$1,Emax!$B$1:$Z$1,0),FALSE)</f>
        <v>10.051255073967965</v>
      </c>
      <c r="BS26" s="96">
        <f>VLOOKUP($A26,Emax!$B:$Z,MATCH(BS$1,Emax!$B$1:$Z$1,0),FALSE)</f>
        <v>3.3792028199566166</v>
      </c>
      <c r="BT26" s="96">
        <f>VLOOKUP($A26,Emax!$B:$Z,MATCH(BT$1,Emax!$B$1:$Z$1,0),FALSE)</f>
        <v>8.6701607888424981</v>
      </c>
      <c r="BU26" s="98"/>
      <c r="BV26" s="98"/>
      <c r="BW26" s="98"/>
    </row>
    <row r="27" spans="1:75" x14ac:dyDescent="0.2">
      <c r="A27" t="s">
        <v>368</v>
      </c>
      <c r="B27" s="6" t="str">
        <f>IF(VLOOKUP($A27,Ligands!$A:$G,3,FALSE)="","",VLOOKUP($A27,Ligands!$A:$G,3,FALSE))</f>
        <v/>
      </c>
      <c r="C27" s="5" t="str">
        <f>IF(VLOOKUP($A27,Ligands!$A:$G,4,FALSE)="","",VLOOKUP($A27,Ligands!$A:$G,4,FALSE))</f>
        <v>pH (proton)</v>
      </c>
      <c r="D27" s="37" t="str">
        <f>IF(VLOOKUP($A27,Ligands!$A:$G,5,FALSE)="","",VLOOKUP($A27,Ligands!$A:$G,5,FALSE))</f>
        <v/>
      </c>
      <c r="E27" s="37" t="str">
        <f>IF(VLOOKUP($A27,Ligands!$A:$G,6,FALSE)="","",VLOOKUP($A27,Ligands!$A:$G,6,FALSE))</f>
        <v/>
      </c>
      <c r="F27" s="37" t="str">
        <f>IF(VLOOKUP($A27,Ligands!$A:$G,7,FALSE)="","",VLOOKUP($A27,Ligands!$A:$G,7,FALSE))</f>
        <v>Physiological</v>
      </c>
      <c r="G27" s="92">
        <f t="shared" si="0"/>
        <v>6.4981762234881604</v>
      </c>
      <c r="H27" s="93">
        <f t="shared" si="1"/>
        <v>5.4617324499381024</v>
      </c>
      <c r="I27" s="93">
        <f t="shared" si="2"/>
        <v>0</v>
      </c>
      <c r="J27" s="93">
        <f t="shared" si="3"/>
        <v>6.6948608561891723</v>
      </c>
      <c r="K27" s="93">
        <f t="shared" si="4"/>
        <v>4.8063567555435034</v>
      </c>
      <c r="L27" s="92">
        <f t="shared" si="5"/>
        <v>6.9980000000000002</v>
      </c>
      <c r="M27" s="93">
        <f t="shared" si="6"/>
        <v>6.3049999999999997</v>
      </c>
      <c r="N27" s="93">
        <f t="shared" si="7"/>
        <v>0</v>
      </c>
      <c r="O27" s="93">
        <f t="shared" si="8"/>
        <v>7.0650000000000004</v>
      </c>
      <c r="P27" s="93">
        <f t="shared" si="9"/>
        <v>6.306</v>
      </c>
      <c r="Q27" s="94">
        <f t="shared" si="10"/>
        <v>31.635610766045545</v>
      </c>
      <c r="R27" s="91">
        <f t="shared" si="11"/>
        <v>14.346053626964784</v>
      </c>
      <c r="S27" s="91">
        <f t="shared" si="12"/>
        <v>0</v>
      </c>
      <c r="T27" s="91">
        <f t="shared" si="13"/>
        <v>42.644286868324201</v>
      </c>
      <c r="U27" s="91">
        <f t="shared" si="14"/>
        <v>3.1648764120026445</v>
      </c>
      <c r="V27" s="81" cm="1">
        <f t="array" ref="V27">_xlfn.IFS(AM27="na","na",AM27="0","0",AM27&gt;0,(LOG(0.01*BD27/10^-AM27)))</f>
        <v>6.4981762234881604</v>
      </c>
      <c r="W27" s="82" t="str" cm="1">
        <f t="array" ref="W27">_xlfn.IFS(AN27="na","na",AN27="0","0",AN27&gt;0,(LOG(0.01*BE27/10^-AN27)))</f>
        <v>0</v>
      </c>
      <c r="X27" s="82" t="str" cm="1">
        <f t="array" ref="X27">_xlfn.IFS(AO27="na","na",AO27="0","0",AO27&gt;0,(LOG(0.01*BF27/10^-AO27)))</f>
        <v>0</v>
      </c>
      <c r="Y27" s="82" t="str" cm="1">
        <f t="array" ref="Y27">_xlfn.IFS(AP27="na","na",AP27="0","0",AP27&gt;0,(LOG(0.01*BG27/10^-AP27)))</f>
        <v>0</v>
      </c>
      <c r="Z27" s="82" t="str" cm="1">
        <f t="array" ref="Z27">_xlfn.IFS(AQ27="na","na",AQ27="0","0",AQ27&gt;0,(LOG(0.01*BH27/10^-AQ27)))</f>
        <v>0</v>
      </c>
      <c r="AA27" s="82" t="str" cm="1">
        <f t="array" ref="AA27">_xlfn.IFS(AR27="na","na",AR27="0","0",AR27&gt;0,(LOG(0.01*BI27/10^-AR27)))</f>
        <v>0</v>
      </c>
      <c r="AB27" s="82" cm="1">
        <f t="array" ref="AB27">_xlfn.IFS(AS27="na","na",AS27="0","0",AS27&gt;0,(LOG(0.01*BJ27/10^-AS27)))</f>
        <v>5.4617324499381024</v>
      </c>
      <c r="AC27" s="82" t="str" cm="1">
        <f t="array" ref="AC27">_xlfn.IFS(AT27="na","na",AT27="0","0",AT27&gt;0,(LOG(0.01*BK27/10^-AT27)))</f>
        <v>0</v>
      </c>
      <c r="AD27" s="82" t="str" cm="1">
        <f t="array" ref="AD27">_xlfn.IFS(AU27="na","na",AU27="0","0",AU27&gt;0,(LOG(0.01*BL27/10^-AU27)))</f>
        <v>0</v>
      </c>
      <c r="AE27" s="82" t="str" cm="1">
        <f t="array" ref="AE27">_xlfn.IFS(AV27="na","na",AV27="0","0",AV27&gt;0,(LOG(0.01*BM27/10^-AV27)))</f>
        <v>0</v>
      </c>
      <c r="AF27" s="82" t="str" cm="1">
        <f t="array" ref="AF27">_xlfn.IFS(AW27="na","na",AW27="0","0",AW27&gt;0,(LOG(0.01*BN27/10^-AW27)))</f>
        <v>0</v>
      </c>
      <c r="AG27" s="82" t="str" cm="1">
        <f t="array" ref="AG27">_xlfn.IFS(AX27="na","na",AX27="0","0",AX27&gt;0,(LOG(0.01*BO27/10^-AX27)))</f>
        <v>0</v>
      </c>
      <c r="AH27" s="82" t="str" cm="1">
        <f t="array" ref="AH27">_xlfn.IFS(AY27="na","na",AY27="0","0",AY27&gt;0,(LOG(0.01*BP27/10^-AY27)))</f>
        <v>0</v>
      </c>
      <c r="AI27" s="82" cm="1">
        <f t="array" ref="AI27">_xlfn.IFS(AZ27="na","na",AZ27="0","0",AZ27&gt;0,(LOG(0.01*BQ27/10^-AZ27)))</f>
        <v>6.6948608561891723</v>
      </c>
      <c r="AJ27" s="82" cm="1">
        <f t="array" ref="AJ27">_xlfn.IFS(BA27="na","na",BA27="0","0",BA27&gt;0,(LOG(0.01*BR27/10^-BA27)))</f>
        <v>4.8063567555435034</v>
      </c>
      <c r="AK27" s="82" cm="1">
        <f t="array" ref="AK27">_xlfn.IFS(BB27="na","na",BB27="0","0",BB27&gt;0,(LOG(0.01*BS27/10^-BB27)))</f>
        <v>3.9688165087281817</v>
      </c>
      <c r="AL27" s="82" t="str" cm="1">
        <f t="array" ref="AL27">_xlfn.IFS(BC27="na","na",BC27="0","0",BC27&gt;0,(LOG(0.01*BT27/10^-BC27)))</f>
        <v>0</v>
      </c>
      <c r="AM27" s="81">
        <f>VLOOKUP($A27,'pEC50'!$B:$AA,MATCH(AM$1,'pEC50'!$B$1:$AA$1,0),FALSE)</f>
        <v>6.9980000000000002</v>
      </c>
      <c r="AN27" s="82" t="str">
        <f>VLOOKUP($A27,'pEC50'!$B:$AA,MATCH(AN$1,'pEC50'!$B$1:$AA$1,0),FALSE)</f>
        <v>0</v>
      </c>
      <c r="AO27" s="82" t="str">
        <f>VLOOKUP($A27,'pEC50'!$B:$AA,MATCH(AO$1,'pEC50'!$B$1:$AA$1,0),FALSE)</f>
        <v>0</v>
      </c>
      <c r="AP27" s="82" t="str">
        <f>VLOOKUP($A27,'pEC50'!$B:$AA,MATCH(AP$1,'pEC50'!$B$1:$AA$1,0),FALSE)</f>
        <v>0</v>
      </c>
      <c r="AQ27" s="82" t="str">
        <f>VLOOKUP($A27,'pEC50'!$B:$AA,MATCH(AQ$1,'pEC50'!$B$1:$AA$1,0),FALSE)</f>
        <v>0</v>
      </c>
      <c r="AR27" s="82" t="str">
        <f>VLOOKUP($A27,'pEC50'!$B:$AA,MATCH(AR$1,'pEC50'!$B$1:$AA$1,0),FALSE)</f>
        <v>0</v>
      </c>
      <c r="AS27" s="82">
        <f>VLOOKUP($A27,'pEC50'!$B:$AA,MATCH(AS$1,'pEC50'!$B$1:$AA$1,0),FALSE)</f>
        <v>6.3049999999999997</v>
      </c>
      <c r="AT27" s="82" t="str">
        <f>VLOOKUP($A27,'pEC50'!$B:$AA,MATCH(AT$1,'pEC50'!$B$1:$AA$1,0),FALSE)</f>
        <v>0</v>
      </c>
      <c r="AU27" s="82" t="str">
        <f>VLOOKUP($A27,'pEC50'!$B:$AA,MATCH(AU$1,'pEC50'!$B$1:$AA$1,0),FALSE)</f>
        <v>0</v>
      </c>
      <c r="AV27" s="82" t="str">
        <f>VLOOKUP($A27,'pEC50'!$B:$AA,MATCH(AV$1,'pEC50'!$B$1:$AA$1,0),FALSE)</f>
        <v>0</v>
      </c>
      <c r="AW27" s="82" t="str">
        <f>VLOOKUP($A27,'pEC50'!$B:$AA,MATCH(AW$1,'pEC50'!$B$1:$AA$1,0),FALSE)</f>
        <v>0</v>
      </c>
      <c r="AX27" s="82" t="str">
        <f>VLOOKUP($A27,'pEC50'!$B:$AA,MATCH(AX$1,'pEC50'!$B$1:$AA$1,0),FALSE)</f>
        <v>0</v>
      </c>
      <c r="AY27" s="82" t="str">
        <f>VLOOKUP($A27,'pEC50'!$B:$AA,MATCH(AY$1,'pEC50'!$B$1:$AA$1,0),FALSE)</f>
        <v>0</v>
      </c>
      <c r="AZ27" s="82">
        <f>VLOOKUP($A27,'pEC50'!$B:$AA,MATCH(AZ$1,'pEC50'!$B$1:$AA$1,0),FALSE)</f>
        <v>7.0650000000000004</v>
      </c>
      <c r="BA27" s="82">
        <f>VLOOKUP($A27,'pEC50'!$B:$AA,MATCH(BA$1,'pEC50'!$B$1:$AA$1,0),FALSE)</f>
        <v>6.306</v>
      </c>
      <c r="BB27" s="82">
        <f>VLOOKUP($A27,'pEC50'!$B:$AA,MATCH(BB$1,'pEC50'!$B$1:$AA$1,0),FALSE)</f>
        <v>5.976</v>
      </c>
      <c r="BC27" s="82" t="str">
        <f>VLOOKUP($A27,'pEC50'!$B:$AA,MATCH(BC$1,'pEC50'!$B$1:$AA$1,0),FALSE)</f>
        <v>0</v>
      </c>
      <c r="BD27" s="95">
        <f>VLOOKUP($A27,Emax!$B:$Z,MATCH(BD$1,Emax!$B$1:$Z$1,0),FALSE)</f>
        <v>31.635610766045545</v>
      </c>
      <c r="BE27" s="96" t="str">
        <f>VLOOKUP($A27,Emax!$B:$Z,MATCH(BE$1,Emax!$B$1:$Z$1,0),FALSE)</f>
        <v>na</v>
      </c>
      <c r="BF27" s="96">
        <f>VLOOKUP($A27,Emax!$B:$Z,MATCH(BF$1,Emax!$B$1:$Z$1,0),FALSE)</f>
        <v>0</v>
      </c>
      <c r="BG27" s="96">
        <f>VLOOKUP($A27,Emax!$B:$Z,MATCH(BG$1,Emax!$B$1:$Z$1,0),FALSE)</f>
        <v>0</v>
      </c>
      <c r="BH27" s="96" t="str">
        <f>VLOOKUP($A27,Emax!$B:$Z,MATCH(BH$1,Emax!$B$1:$Z$1,0),FALSE)</f>
        <v>na</v>
      </c>
      <c r="BI27" s="96">
        <f>VLOOKUP($A27,Emax!$B:$Z,MATCH(BI$1,Emax!$B$1:$Z$1,0),FALSE)</f>
        <v>0</v>
      </c>
      <c r="BJ27" s="96">
        <f>VLOOKUP($A27,Emax!$B:$Z,MATCH(BJ$1,Emax!$B$1:$Z$1,0),FALSE)</f>
        <v>14.346053626964784</v>
      </c>
      <c r="BK27" s="96">
        <f>VLOOKUP($A27,Emax!$B:$Z,MATCH(BK$1,Emax!$B$1:$Z$1,0),FALSE)</f>
        <v>0</v>
      </c>
      <c r="BL27" s="96">
        <f>VLOOKUP($A27,Emax!$B:$Z,MATCH(BL$1,Emax!$B$1:$Z$1,0),FALSE)</f>
        <v>0</v>
      </c>
      <c r="BM27" s="96">
        <f>VLOOKUP($A27,Emax!$B:$Z,MATCH(BM$1,Emax!$B$1:$Z$1,0),FALSE)</f>
        <v>0</v>
      </c>
      <c r="BN27" s="96">
        <f>VLOOKUP($A27,Emax!$B:$Z,MATCH(BN$1,Emax!$B$1:$Z$1,0),FALSE)</f>
        <v>0</v>
      </c>
      <c r="BO27" s="96">
        <f>VLOOKUP($A27,Emax!$B:$Z,MATCH(BO$1,Emax!$B$1:$Z$1,0),FALSE)</f>
        <v>0</v>
      </c>
      <c r="BP27" s="96">
        <f>VLOOKUP($A27,Emax!$B:$Z,MATCH(BP$1,Emax!$B$1:$Z$1,0),FALSE)</f>
        <v>0</v>
      </c>
      <c r="BQ27" s="96">
        <f>VLOOKUP($A27,Emax!$B:$Z,MATCH(BQ$1,Emax!$B$1:$Z$1,0),FALSE)</f>
        <v>42.644286868324201</v>
      </c>
      <c r="BR27" s="96">
        <f>VLOOKUP($A27,Emax!$B:$Z,MATCH(BR$1,Emax!$B$1:$Z$1,0),FALSE)</f>
        <v>3.1648764120026445</v>
      </c>
      <c r="BS27" s="96">
        <f>VLOOKUP($A27,Emax!$B:$Z,MATCH(BS$1,Emax!$B$1:$Z$1,0),FALSE)</f>
        <v>0.98359544468546622</v>
      </c>
      <c r="BT27" s="96">
        <f>VLOOKUP($A27,Emax!$B:$Z,MATCH(BT$1,Emax!$B$1:$Z$1,0),FALSE)</f>
        <v>0</v>
      </c>
      <c r="BU27" s="98"/>
      <c r="BV27" s="98"/>
      <c r="BW27" s="98"/>
    </row>
    <row r="28" spans="1:75" x14ac:dyDescent="0.2">
      <c r="A28" t="s">
        <v>332</v>
      </c>
      <c r="B28" s="6" t="str">
        <f>IF(VLOOKUP($A28,Ligands!$A:$G,3,FALSE)="","",VLOOKUP($A28,Ligands!$A:$G,3,FALSE))</f>
        <v/>
      </c>
      <c r="C28" s="5" t="str">
        <f>IF(VLOOKUP($A28,Ligands!$A:$G,4,FALSE)="","",VLOOKUP($A28,Ligands!$A:$G,4,FALSE))</f>
        <v>pH (proton)</v>
      </c>
      <c r="D28" s="37" t="str">
        <f>IF(VLOOKUP($A28,Ligands!$A:$G,5,FALSE)="","",VLOOKUP($A28,Ligands!$A:$G,5,FALSE))</f>
        <v/>
      </c>
      <c r="E28" s="37" t="str">
        <f>IF(VLOOKUP($A28,Ligands!$A:$G,6,FALSE)="","",VLOOKUP($A28,Ligands!$A:$G,6,FALSE))</f>
        <v/>
      </c>
      <c r="F28" s="37" t="str">
        <f>IF(VLOOKUP($A28,Ligands!$A:$G,7,FALSE)="","",VLOOKUP($A28,Ligands!$A:$G,7,FALSE))</f>
        <v>Physiological</v>
      </c>
      <c r="G28" s="92">
        <f t="shared" si="0"/>
        <v>7.6639409901158047</v>
      </c>
      <c r="H28" s="93">
        <f t="shared" si="1"/>
        <v>0</v>
      </c>
      <c r="I28" s="93">
        <f t="shared" si="2"/>
        <v>5.9633458089510869</v>
      </c>
      <c r="J28" s="93">
        <f t="shared" si="3"/>
        <v>7.5521114784360703</v>
      </c>
      <c r="K28" s="93">
        <f t="shared" si="4"/>
        <v>6.010958720034302</v>
      </c>
      <c r="L28" s="92">
        <f t="shared" si="5"/>
        <v>7.9130000000000003</v>
      </c>
      <c r="M28" s="93">
        <f t="shared" si="6"/>
        <v>0</v>
      </c>
      <c r="N28" s="93">
        <f t="shared" si="7"/>
        <v>6.7279999999999998</v>
      </c>
      <c r="O28" s="93">
        <f t="shared" si="8"/>
        <v>7.7389999999999999</v>
      </c>
      <c r="P28" s="93">
        <f t="shared" si="9"/>
        <v>7.657</v>
      </c>
      <c r="Q28" s="94">
        <f t="shared" si="10"/>
        <v>56.3561076604555</v>
      </c>
      <c r="R28" s="91">
        <f t="shared" si="11"/>
        <v>0</v>
      </c>
      <c r="S28" s="91">
        <f t="shared" si="12"/>
        <v>17.192768242427608</v>
      </c>
      <c r="T28" s="91">
        <f t="shared" si="13"/>
        <v>65.029659263346659</v>
      </c>
      <c r="U28" s="91">
        <f t="shared" si="14"/>
        <v>10.591530472243351</v>
      </c>
      <c r="V28" s="81" cm="1">
        <f t="array" ref="V28">_xlfn.IFS(AM28="na","na",AM28="0","0",AM28&gt;0,(LOG(0.01*BD28/10^-AM28)))</f>
        <v>7.6639409901158047</v>
      </c>
      <c r="W28" s="82" t="str" cm="1">
        <f t="array" ref="W28">_xlfn.IFS(AN28="na","na",AN28="0","0",AN28&gt;0,(LOG(0.01*BE28/10^-AN28)))</f>
        <v>0</v>
      </c>
      <c r="X28" s="82" t="str" cm="1">
        <f t="array" ref="X28">_xlfn.IFS(AO28="na","na",AO28="0","0",AO28&gt;0,(LOG(0.01*BF28/10^-AO28)))</f>
        <v>0</v>
      </c>
      <c r="Y28" s="82" t="str" cm="1">
        <f t="array" ref="Y28">_xlfn.IFS(AP28="na","na",AP28="0","0",AP28&gt;0,(LOG(0.01*BG28/10^-AP28)))</f>
        <v>0</v>
      </c>
      <c r="Z28" s="82" t="str" cm="1">
        <f t="array" ref="Z28">_xlfn.IFS(AQ28="na","na",AQ28="0","0",AQ28&gt;0,(LOG(0.01*BH28/10^-AQ28)))</f>
        <v>0</v>
      </c>
      <c r="AA28" s="82" t="str" cm="1">
        <f t="array" ref="AA28">_xlfn.IFS(AR28="na","na",AR28="0","0",AR28&gt;0,(LOG(0.01*BI28/10^-AR28)))</f>
        <v>0</v>
      </c>
      <c r="AB28" s="82" t="str" cm="1">
        <f t="array" ref="AB28">_xlfn.IFS(AS28="na","na",AS28="0","0",AS28&gt;0,(LOG(0.01*BJ28/10^-AS28)))</f>
        <v>0</v>
      </c>
      <c r="AC28" s="82" t="str" cm="1">
        <f t="array" ref="AC28">_xlfn.IFS(AT28="na","na",AT28="0","0",AT28&gt;0,(LOG(0.01*BK28/10^-AT28)))</f>
        <v>0</v>
      </c>
      <c r="AD28" s="82" cm="1">
        <f t="array" ref="AD28">_xlfn.IFS(AU28="na","na",AU28="0","0",AU28&gt;0,(LOG(0.01*BL28/10^-AU28)))</f>
        <v>5.9633458089510869</v>
      </c>
      <c r="AE28" s="82" cm="1">
        <f t="array" ref="AE28">_xlfn.IFS(AV28="na","na",AV28="0","0",AV28&gt;0,(LOG(0.01*BM28/10^-AV28)))</f>
        <v>5.8700739129148536</v>
      </c>
      <c r="AF28" s="82" cm="1">
        <f t="array" ref="AF28">_xlfn.IFS(AW28="na","na",AW28="0","0",AW28&gt;0,(LOG(0.01*BN28/10^-AW28)))</f>
        <v>4.8563843643190587</v>
      </c>
      <c r="AG28" s="82" cm="1">
        <f t="array" ref="AG28">_xlfn.IFS(AX28="na","na",AX28="0","0",AX28&gt;0,(LOG(0.01*BO28/10^-AX28)))</f>
        <v>5.5463726405817875</v>
      </c>
      <c r="AH28" s="82" cm="1">
        <f t="array" ref="AH28">_xlfn.IFS(AY28="na","na",AY28="0","0",AY28&gt;0,(LOG(0.01*BP28/10^-AY28)))</f>
        <v>7.5521114784360703</v>
      </c>
      <c r="AI28" s="82" cm="1">
        <f t="array" ref="AI28">_xlfn.IFS(AZ28="na","na",AZ28="0","0",AZ28&gt;0,(LOG(0.01*BQ28/10^-AZ28)))</f>
        <v>6.8742038312342943</v>
      </c>
      <c r="AJ28" s="82" cm="1">
        <f t="array" ref="AJ28">_xlfn.IFS(BA28="na","na",BA28="0","0",BA28&gt;0,(LOG(0.01*BR28/10^-BA28)))</f>
        <v>6.010958720034302</v>
      </c>
      <c r="AK28" s="82" cm="1">
        <f t="array" ref="AK28">_xlfn.IFS(BB28="na","na",BB28="0","0",BB28&gt;0,(LOG(0.01*BS28/10^-BB28)))</f>
        <v>5.2936499544488473</v>
      </c>
      <c r="AL28" s="82" t="str" cm="1">
        <f t="array" ref="AL28">_xlfn.IFS(BC28="na","na",BC28="0","0",BC28&gt;0,(LOG(0.01*BT28/10^-BC28)))</f>
        <v>0</v>
      </c>
      <c r="AM28" s="81">
        <f>VLOOKUP($A28,'pEC50'!$B:$AA,MATCH(AM$1,'pEC50'!$B$1:$AA$1,0),FALSE)</f>
        <v>7.9130000000000003</v>
      </c>
      <c r="AN28" s="82" t="str">
        <f>VLOOKUP($A28,'pEC50'!$B:$AA,MATCH(AN$1,'pEC50'!$B$1:$AA$1,0),FALSE)</f>
        <v>0</v>
      </c>
      <c r="AO28" s="82" t="str">
        <f>VLOOKUP($A28,'pEC50'!$B:$AA,MATCH(AO$1,'pEC50'!$B$1:$AA$1,0),FALSE)</f>
        <v>0</v>
      </c>
      <c r="AP28" s="82" t="str">
        <f>VLOOKUP($A28,'pEC50'!$B:$AA,MATCH(AP$1,'pEC50'!$B$1:$AA$1,0),FALSE)</f>
        <v>0</v>
      </c>
      <c r="AQ28" s="82" t="str">
        <f>VLOOKUP($A28,'pEC50'!$B:$AA,MATCH(AQ$1,'pEC50'!$B$1:$AA$1,0),FALSE)</f>
        <v>0</v>
      </c>
      <c r="AR28" s="82" t="str">
        <f>VLOOKUP($A28,'pEC50'!$B:$AA,MATCH(AR$1,'pEC50'!$B$1:$AA$1,0),FALSE)</f>
        <v>0</v>
      </c>
      <c r="AS28" s="82" t="str">
        <f>VLOOKUP($A28,'pEC50'!$B:$AA,MATCH(AS$1,'pEC50'!$B$1:$AA$1,0),FALSE)</f>
        <v>0</v>
      </c>
      <c r="AT28" s="82" t="str">
        <f>VLOOKUP($A28,'pEC50'!$B:$AA,MATCH(AT$1,'pEC50'!$B$1:$AA$1,0),FALSE)</f>
        <v>0</v>
      </c>
      <c r="AU28" s="82">
        <f>VLOOKUP($A28,'pEC50'!$B:$AA,MATCH(AU$1,'pEC50'!$B$1:$AA$1,0),FALSE)</f>
        <v>6.7279999999999998</v>
      </c>
      <c r="AV28" s="82">
        <f>VLOOKUP($A28,'pEC50'!$B:$AA,MATCH(AV$1,'pEC50'!$B$1:$AA$1,0),FALSE)</f>
        <v>6.6420000000000003</v>
      </c>
      <c r="AW28" s="82">
        <f>VLOOKUP($A28,'pEC50'!$B:$AA,MATCH(AW$1,'pEC50'!$B$1:$AA$1,0),FALSE)</f>
        <v>6.2590000000000003</v>
      </c>
      <c r="AX28" s="82">
        <f>VLOOKUP($A28,'pEC50'!$B:$AA,MATCH(AX$1,'pEC50'!$B$1:$AA$1,0),FALSE)</f>
        <v>6.5910000000000002</v>
      </c>
      <c r="AY28" s="82">
        <f>VLOOKUP($A28,'pEC50'!$B:$AA,MATCH(AY$1,'pEC50'!$B$1:$AA$1,0),FALSE)</f>
        <v>7.7389999999999999</v>
      </c>
      <c r="AZ28" s="82">
        <f>VLOOKUP($A28,'pEC50'!$B:$AA,MATCH(AZ$1,'pEC50'!$B$1:$AA$1,0),FALSE)</f>
        <v>7.1749999999999998</v>
      </c>
      <c r="BA28" s="82">
        <f>VLOOKUP($A28,'pEC50'!$B:$AA,MATCH(BA$1,'pEC50'!$B$1:$AA$1,0),FALSE)</f>
        <v>6.9859999999999998</v>
      </c>
      <c r="BB28" s="82">
        <f>VLOOKUP($A28,'pEC50'!$B:$AA,MATCH(BB$1,'pEC50'!$B$1:$AA$1,0),FALSE)</f>
        <v>7.657</v>
      </c>
      <c r="BC28" s="82" t="str">
        <f>VLOOKUP($A28,'pEC50'!$B:$AA,MATCH(BC$1,'pEC50'!$B$1:$AA$1,0),FALSE)</f>
        <v>0</v>
      </c>
      <c r="BD28" s="95">
        <f>VLOOKUP($A28,Emax!$B:$Z,MATCH(BD$1,Emax!$B$1:$Z$1,0),FALSE)</f>
        <v>56.3561076604555</v>
      </c>
      <c r="BE28" s="96" t="str">
        <f>VLOOKUP($A28,Emax!$B:$Z,MATCH(BE$1,Emax!$B$1:$Z$1,0),FALSE)</f>
        <v>na</v>
      </c>
      <c r="BF28" s="96">
        <f>VLOOKUP($A28,Emax!$B:$Z,MATCH(BF$1,Emax!$B$1:$Z$1,0),FALSE)</f>
        <v>0</v>
      </c>
      <c r="BG28" s="96">
        <f>VLOOKUP($A28,Emax!$B:$Z,MATCH(BG$1,Emax!$B$1:$Z$1,0),FALSE)</f>
        <v>0</v>
      </c>
      <c r="BH28" s="96" t="str">
        <f>VLOOKUP($A28,Emax!$B:$Z,MATCH(BH$1,Emax!$B$1:$Z$1,0),FALSE)</f>
        <v>na</v>
      </c>
      <c r="BI28" s="96">
        <f>VLOOKUP($A28,Emax!$B:$Z,MATCH(BI$1,Emax!$B$1:$Z$1,0),FALSE)</f>
        <v>0</v>
      </c>
      <c r="BJ28" s="96">
        <f>VLOOKUP($A28,Emax!$B:$Z,MATCH(BJ$1,Emax!$B$1:$Z$1,0),FALSE)</f>
        <v>0</v>
      </c>
      <c r="BK28" s="96">
        <f>VLOOKUP($A28,Emax!$B:$Z,MATCH(BK$1,Emax!$B$1:$Z$1,0),FALSE)</f>
        <v>0</v>
      </c>
      <c r="BL28" s="96">
        <f>VLOOKUP($A28,Emax!$B:$Z,MATCH(BL$1,Emax!$B$1:$Z$1,0),FALSE)</f>
        <v>17.192768242427608</v>
      </c>
      <c r="BM28" s="96">
        <f>VLOOKUP($A28,Emax!$B:$Z,MATCH(BM$1,Emax!$B$1:$Z$1,0),FALSE)</f>
        <v>16.907286535801813</v>
      </c>
      <c r="BN28" s="96">
        <f>VLOOKUP($A28,Emax!$B:$Z,MATCH(BN$1,Emax!$B$1:$Z$1,0),FALSE)</f>
        <v>3.9571668688847574</v>
      </c>
      <c r="BO28" s="96">
        <f>VLOOKUP($A28,Emax!$B:$Z,MATCH(BO$1,Emax!$B$1:$Z$1,0),FALSE)</f>
        <v>9.0234505065880217</v>
      </c>
      <c r="BP28" s="96">
        <f>VLOOKUP($A28,Emax!$B:$Z,MATCH(BP$1,Emax!$B$1:$Z$1,0),FALSE)</f>
        <v>65.029659263346659</v>
      </c>
      <c r="BQ28" s="96">
        <f>VLOOKUP($A28,Emax!$B:$Z,MATCH(BQ$1,Emax!$B$1:$Z$1,0),FALSE)</f>
        <v>50.026927564850546</v>
      </c>
      <c r="BR28" s="96">
        <f>VLOOKUP($A28,Emax!$B:$Z,MATCH(BR$1,Emax!$B$1:$Z$1,0),FALSE)</f>
        <v>10.591530472243351</v>
      </c>
      <c r="BS28" s="96">
        <f>VLOOKUP($A28,Emax!$B:$Z,MATCH(BS$1,Emax!$B$1:$Z$1,0),FALSE)</f>
        <v>0.43316160520607372</v>
      </c>
      <c r="BT28" s="96">
        <f>VLOOKUP($A28,Emax!$B:$Z,MATCH(BT$1,Emax!$B$1:$Z$1,0),FALSE)</f>
        <v>0</v>
      </c>
      <c r="BU28" s="98"/>
      <c r="BV28" s="98"/>
      <c r="BW28" s="98"/>
    </row>
    <row r="29" spans="1:75" x14ac:dyDescent="0.2">
      <c r="A29" t="s">
        <v>363</v>
      </c>
      <c r="B29" s="6" t="str">
        <f>IF(VLOOKUP($A29,Ligands!$A:$G,3,FALSE)="","",VLOOKUP($A29,Ligands!$A:$G,3,FALSE))</f>
        <v/>
      </c>
      <c r="C29" s="5" t="str">
        <f>IF(VLOOKUP($A29,Ligands!$A:$G,4,FALSE)="","",VLOOKUP($A29,Ligands!$A:$G,4,FALSE))</f>
        <v>pH (proton)</v>
      </c>
      <c r="D29" s="37" t="str">
        <f>IF(VLOOKUP($A29,Ligands!$A:$G,5,FALSE)="","",VLOOKUP($A29,Ligands!$A:$G,5,FALSE))</f>
        <v/>
      </c>
      <c r="E29" s="37" t="str">
        <f>IF(VLOOKUP($A29,Ligands!$A:$G,6,FALSE)="","",VLOOKUP($A29,Ligands!$A:$G,6,FALSE))</f>
        <v/>
      </c>
      <c r="F29" s="37" t="str">
        <f>IF(VLOOKUP($A29,Ligands!$A:$G,7,FALSE)="","",VLOOKUP($A29,Ligands!$A:$G,7,FALSE))</f>
        <v>Physiological</v>
      </c>
      <c r="G29" s="92">
        <f t="shared" si="0"/>
        <v>6.2690339813364337</v>
      </c>
      <c r="H29" s="93">
        <f t="shared" si="1"/>
        <v>7.3442046176805293</v>
      </c>
      <c r="I29" s="93">
        <f t="shared" si="2"/>
        <v>7.4010000000000007</v>
      </c>
      <c r="J29" s="93">
        <f t="shared" si="3"/>
        <v>7.2377136327813085</v>
      </c>
      <c r="K29" s="93">
        <f t="shared" si="4"/>
        <v>4.7665401951671278</v>
      </c>
      <c r="L29" s="92">
        <f t="shared" si="5"/>
        <v>6.508</v>
      </c>
      <c r="M29" s="93">
        <f t="shared" si="6"/>
        <v>7.41</v>
      </c>
      <c r="N29" s="93">
        <f t="shared" si="7"/>
        <v>7.4009999999999998</v>
      </c>
      <c r="O29" s="93">
        <f t="shared" si="8"/>
        <v>7.556</v>
      </c>
      <c r="P29" s="93">
        <f t="shared" si="9"/>
        <v>6.2510000000000003</v>
      </c>
      <c r="Q29" s="94">
        <f t="shared" si="10"/>
        <v>57.681159420289866</v>
      </c>
      <c r="R29" s="91">
        <f t="shared" si="11"/>
        <v>85.941834075817439</v>
      </c>
      <c r="S29" s="91">
        <f t="shared" si="12"/>
        <v>100</v>
      </c>
      <c r="T29" s="91">
        <f t="shared" si="13"/>
        <v>100</v>
      </c>
      <c r="U29" s="91">
        <f t="shared" si="14"/>
        <v>5.5726563777378102</v>
      </c>
      <c r="V29" s="81" cm="1">
        <f t="array" ref="V29">_xlfn.IFS(AM29="na","na",AM29="0","0",AM29&gt;0,(LOG(0.01*BD29/10^-AM29)))</f>
        <v>6.2690339813364337</v>
      </c>
      <c r="W29" s="82" t="str" cm="1">
        <f t="array" ref="W29">_xlfn.IFS(AN29="na","na",AN29="0","0",AN29&gt;0,(LOG(0.01*BE29/10^-AN29)))</f>
        <v>0</v>
      </c>
      <c r="X29" s="82" cm="1">
        <f t="array" ref="X29">_xlfn.IFS(AO29="na","na",AO29="0","0",AO29&gt;0,(LOG(0.01*BF29/10^-AO29)))</f>
        <v>6.3576015063751772</v>
      </c>
      <c r="Y29" s="82" cm="1">
        <f t="array" ref="Y29">_xlfn.IFS(AP29="na","na",AP29="0","0",AP29&gt;0,(LOG(0.01*BG29/10^-AP29)))</f>
        <v>6.448824024497652</v>
      </c>
      <c r="Z29" s="82" t="str" cm="1">
        <f t="array" ref="Z29">_xlfn.IFS(AQ29="na","na",AQ29="0","0",AQ29&gt;0,(LOG(0.01*BH29/10^-AQ29)))</f>
        <v>0</v>
      </c>
      <c r="AA29" s="82" cm="1">
        <f t="array" ref="AA29">_xlfn.IFS(AR29="na","na",AR29="0","0",AR29&gt;0,(LOG(0.01*BI29/10^-AR29)))</f>
        <v>7.0680161421070649</v>
      </c>
      <c r="AB29" s="82" cm="1">
        <f t="array" ref="AB29">_xlfn.IFS(AS29="na","na",AS29="0","0",AS29&gt;0,(LOG(0.01*BJ29/10^-AS29)))</f>
        <v>7.3442046176805293</v>
      </c>
      <c r="AC29" s="82" t="str" cm="1">
        <f t="array" ref="AC29">_xlfn.IFS(AT29="na","na",AT29="0","0",AT29&gt;0,(LOG(0.01*BK29/10^-AT29)))</f>
        <v>0</v>
      </c>
      <c r="AD29" s="82" cm="1">
        <f t="array" ref="AD29">_xlfn.IFS(AU29="na","na",AU29="0","0",AU29&gt;0,(LOG(0.01*BL29/10^-AU29)))</f>
        <v>7.4010000000000007</v>
      </c>
      <c r="AE29" s="82" cm="1">
        <f t="array" ref="AE29">_xlfn.IFS(AV29="na","na",AV29="0","0",AV29&gt;0,(LOG(0.01*BM29/10^-AV29)))</f>
        <v>7.346000000000001</v>
      </c>
      <c r="AF29" s="82" cm="1">
        <f t="array" ref="AF29">_xlfn.IFS(AW29="na","na",AW29="0","0",AW29&gt;0,(LOG(0.01*BN29/10^-AW29)))</f>
        <v>7.1723346485271815</v>
      </c>
      <c r="AG29" s="82" cm="1">
        <f t="array" ref="AG29">_xlfn.IFS(AX29="na","na",AX29="0","0",AX29&gt;0,(LOG(0.01*BO29/10^-AX29)))</f>
        <v>6.10535889892419</v>
      </c>
      <c r="AH29" s="82" cm="1">
        <f t="array" ref="AH29">_xlfn.IFS(AY29="na","na",AY29="0","0",AY29&gt;0,(LOG(0.01*BP29/10^-AY29)))</f>
        <v>7.14</v>
      </c>
      <c r="AI29" s="82" cm="1">
        <f t="array" ref="AI29">_xlfn.IFS(AZ29="na","na",AZ29="0","0",AZ29&gt;0,(LOG(0.01*BQ29/10^-AZ29)))</f>
        <v>7.2377136327813085</v>
      </c>
      <c r="AJ29" s="82" cm="1">
        <f t="array" ref="AJ29">_xlfn.IFS(BA29="na","na",BA29="0","0",BA29&gt;0,(LOG(0.01*BR29/10^-BA29)))</f>
        <v>4.7450622643278209</v>
      </c>
      <c r="AK29" s="82" cm="1">
        <f t="array" ref="AK29">_xlfn.IFS(BB29="na","na",BB29="0","0",BB29&gt;0,(LOG(0.01*BS29/10^-BB29)))</f>
        <v>4.4585435383277128</v>
      </c>
      <c r="AL29" s="82" cm="1">
        <f t="array" ref="AL29">_xlfn.IFS(BC29="na","na",BC29="0","0",BC29&gt;0,(LOG(0.01*BT29/10^-BC29)))</f>
        <v>4.7665401951671278</v>
      </c>
      <c r="AM29" s="81">
        <f>VLOOKUP($A29,'pEC50'!$B:$AA,MATCH(AM$1,'pEC50'!$B$1:$AA$1,0),FALSE)</f>
        <v>6.508</v>
      </c>
      <c r="AN29" s="82" t="str">
        <f>VLOOKUP($A29,'pEC50'!$B:$AA,MATCH(AN$1,'pEC50'!$B$1:$AA$1,0),FALSE)</f>
        <v>0</v>
      </c>
      <c r="AO29" s="82">
        <f>VLOOKUP($A29,'pEC50'!$B:$AA,MATCH(AO$1,'pEC50'!$B$1:$AA$1,0),FALSE)</f>
        <v>6.5629999999999997</v>
      </c>
      <c r="AP29" s="82">
        <f>VLOOKUP($A29,'pEC50'!$B:$AA,MATCH(AP$1,'pEC50'!$B$1:$AA$1,0),FALSE)</f>
        <v>6.633</v>
      </c>
      <c r="AQ29" s="82" t="str">
        <f>VLOOKUP($A29,'pEC50'!$B:$AA,MATCH(AQ$1,'pEC50'!$B$1:$AA$1,0),FALSE)</f>
        <v>0</v>
      </c>
      <c r="AR29" s="82">
        <f>VLOOKUP($A29,'pEC50'!$B:$AA,MATCH(AR$1,'pEC50'!$B$1:$AA$1,0),FALSE)</f>
        <v>7.173</v>
      </c>
      <c r="AS29" s="82">
        <f>VLOOKUP($A29,'pEC50'!$B:$AA,MATCH(AS$1,'pEC50'!$B$1:$AA$1,0),FALSE)</f>
        <v>7.41</v>
      </c>
      <c r="AT29" s="82" t="str">
        <f>VLOOKUP($A29,'pEC50'!$B:$AA,MATCH(AT$1,'pEC50'!$B$1:$AA$1,0),FALSE)</f>
        <v>0</v>
      </c>
      <c r="AU29" s="82">
        <f>VLOOKUP($A29,'pEC50'!$B:$AA,MATCH(AU$1,'pEC50'!$B$1:$AA$1,0),FALSE)</f>
        <v>7.4009999999999998</v>
      </c>
      <c r="AV29" s="82">
        <f>VLOOKUP($A29,'pEC50'!$B:$AA,MATCH(AV$1,'pEC50'!$B$1:$AA$1,0),FALSE)</f>
        <v>7.3460000000000001</v>
      </c>
      <c r="AW29" s="82">
        <f>VLOOKUP($A29,'pEC50'!$B:$AA,MATCH(AW$1,'pEC50'!$B$1:$AA$1,0),FALSE)</f>
        <v>7.1989999999999998</v>
      </c>
      <c r="AX29" s="82">
        <f>VLOOKUP($A29,'pEC50'!$B:$AA,MATCH(AX$1,'pEC50'!$B$1:$AA$1,0),FALSE)</f>
        <v>6.4930000000000003</v>
      </c>
      <c r="AY29" s="82">
        <f>VLOOKUP($A29,'pEC50'!$B:$AA,MATCH(AY$1,'pEC50'!$B$1:$AA$1,0),FALSE)</f>
        <v>7.14</v>
      </c>
      <c r="AZ29" s="82">
        <f>VLOOKUP($A29,'pEC50'!$B:$AA,MATCH(AZ$1,'pEC50'!$B$1:$AA$1,0),FALSE)</f>
        <v>7.556</v>
      </c>
      <c r="BA29" s="82">
        <f>VLOOKUP($A29,'pEC50'!$B:$AA,MATCH(BA$1,'pEC50'!$B$1:$AA$1,0),FALSE)</f>
        <v>5.9989999999999997</v>
      </c>
      <c r="BB29" s="82">
        <f>VLOOKUP($A29,'pEC50'!$B:$AA,MATCH(BB$1,'pEC50'!$B$1:$AA$1,0),FALSE)</f>
        <v>6.2510000000000003</v>
      </c>
      <c r="BC29" s="82">
        <f>VLOOKUP($A29,'pEC50'!$B:$AA,MATCH(BC$1,'pEC50'!$B$1:$AA$1,0),FALSE)</f>
        <v>6.069</v>
      </c>
      <c r="BD29" s="95">
        <f>VLOOKUP($A29,Emax!$B:$Z,MATCH(BD$1,Emax!$B$1:$Z$1,0),FALSE)</f>
        <v>57.681159420289866</v>
      </c>
      <c r="BE29" s="96" t="str">
        <f>VLOOKUP($A29,Emax!$B:$Z,MATCH(BE$1,Emax!$B$1:$Z$1,0),FALSE)</f>
        <v>na</v>
      </c>
      <c r="BF29" s="96">
        <f>VLOOKUP($A29,Emax!$B:$Z,MATCH(BF$1,Emax!$B$1:$Z$1,0),FALSE)</f>
        <v>62.31627804177257</v>
      </c>
      <c r="BG29" s="96">
        <f>VLOOKUP($A29,Emax!$B:$Z,MATCH(BG$1,Emax!$B$1:$Z$1,0),FALSE)</f>
        <v>65.43709701604439</v>
      </c>
      <c r="BH29" s="96" t="str">
        <f>VLOOKUP($A29,Emax!$B:$Z,MATCH(BH$1,Emax!$B$1:$Z$1,0),FALSE)</f>
        <v>na</v>
      </c>
      <c r="BI29" s="96">
        <f>VLOOKUP($A29,Emax!$B:$Z,MATCH(BI$1,Emax!$B$1:$Z$1,0),FALSE)</f>
        <v>78.52648212421343</v>
      </c>
      <c r="BJ29" s="96">
        <f>VLOOKUP($A29,Emax!$B:$Z,MATCH(BJ$1,Emax!$B$1:$Z$1,0),FALSE)</f>
        <v>85.941834075817439</v>
      </c>
      <c r="BK29" s="96">
        <f>VLOOKUP($A29,Emax!$B:$Z,MATCH(BK$1,Emax!$B$1:$Z$1,0),FALSE)</f>
        <v>0</v>
      </c>
      <c r="BL29" s="96">
        <f>VLOOKUP($A29,Emax!$B:$Z,MATCH(BL$1,Emax!$B$1:$Z$1,0),FALSE)</f>
        <v>99.999999999999986</v>
      </c>
      <c r="BM29" s="96">
        <f>VLOOKUP($A29,Emax!$B:$Z,MATCH(BM$1,Emax!$B$1:$Z$1,0),FALSE)</f>
        <v>100</v>
      </c>
      <c r="BN29" s="96">
        <f>VLOOKUP($A29,Emax!$B:$Z,MATCH(BN$1,Emax!$B$1:$Z$1,0),FALSE)</f>
        <v>94.044769972283135</v>
      </c>
      <c r="BO29" s="96">
        <f>VLOOKUP($A29,Emax!$B:$Z,MATCH(BO$1,Emax!$B$1:$Z$1,0),FALSE)</f>
        <v>40.959901060742986</v>
      </c>
      <c r="BP29" s="96">
        <f>VLOOKUP($A29,Emax!$B:$Z,MATCH(BP$1,Emax!$B$1:$Z$1,0),FALSE)</f>
        <v>100</v>
      </c>
      <c r="BQ29" s="96">
        <f>VLOOKUP($A29,Emax!$B:$Z,MATCH(BQ$1,Emax!$B$1:$Z$1,0),FALSE)</f>
        <v>48.052239475810069</v>
      </c>
      <c r="BR29" s="96">
        <f>VLOOKUP($A29,Emax!$B:$Z,MATCH(BR$1,Emax!$B$1:$Z$1,0),FALSE)</f>
        <v>5.5726563777378102</v>
      </c>
      <c r="BS29" s="96">
        <f>VLOOKUP($A29,Emax!$B:$Z,MATCH(BS$1,Emax!$B$1:$Z$1,0),FALSE)</f>
        <v>1.6126626898047725</v>
      </c>
      <c r="BT29" s="96">
        <f>VLOOKUP($A29,Emax!$B:$Z,MATCH(BT$1,Emax!$B$1:$Z$1,0),FALSE)</f>
        <v>4.9835657812916416</v>
      </c>
      <c r="BU29" s="98"/>
      <c r="BV29" s="98"/>
      <c r="BW29" s="98"/>
    </row>
    <row r="30" spans="1:75" x14ac:dyDescent="0.2">
      <c r="A30" t="s">
        <v>74</v>
      </c>
      <c r="B30" s="6" t="str">
        <f>IF(VLOOKUP($A30,Ligands!$A:$G,3,FALSE)="","",VLOOKUP($A30,Ligands!$A:$G,3,FALSE))</f>
        <v/>
      </c>
      <c r="C30" s="5" t="str">
        <f>IF(VLOOKUP($A30,Ligands!$A:$G,4,FALSE)="","",VLOOKUP($A30,Ligands!$A:$G,4,FALSE))</f>
        <v>Serotonin</v>
      </c>
      <c r="D30" s="37" t="str">
        <f>IF(VLOOKUP($A30,Ligands!$A:$G,5,FALSE)="","",VLOOKUP($A30,Ligands!$A:$G,5,FALSE))</f>
        <v/>
      </c>
      <c r="E30" s="37" t="str">
        <f>IF(VLOOKUP($A30,Ligands!$A:$G,6,FALSE)="","",VLOOKUP($A30,Ligands!$A:$G,6,FALSE))</f>
        <v/>
      </c>
      <c r="F30" s="37" t="str">
        <f>IF(VLOOKUP($A30,Ligands!$A:$G,7,FALSE)="","",VLOOKUP($A30,Ligands!$A:$G,7,FALSE))</f>
        <v>Physiological</v>
      </c>
      <c r="G30" s="92">
        <f t="shared" si="0"/>
        <v>0</v>
      </c>
      <c r="H30" s="93">
        <f t="shared" si="1"/>
        <v>8.532061198273178</v>
      </c>
      <c r="I30" s="93">
        <f t="shared" si="2"/>
        <v>6.7119233774010558</v>
      </c>
      <c r="J30" s="93">
        <f t="shared" si="3"/>
        <v>0</v>
      </c>
      <c r="K30" s="93">
        <f t="shared" si="4"/>
        <v>5.4531600109745151</v>
      </c>
      <c r="L30" s="92">
        <f t="shared" si="5"/>
        <v>0</v>
      </c>
      <c r="M30" s="93">
        <f t="shared" si="6"/>
        <v>8.7110000000000003</v>
      </c>
      <c r="N30" s="93">
        <f t="shared" si="7"/>
        <v>6.835</v>
      </c>
      <c r="O30" s="93">
        <f t="shared" si="8"/>
        <v>0</v>
      </c>
      <c r="P30" s="93">
        <f t="shared" si="9"/>
        <v>6.6379999999999999</v>
      </c>
      <c r="Q30" s="94">
        <f t="shared" si="10"/>
        <v>0</v>
      </c>
      <c r="R30" s="91">
        <f t="shared" si="11"/>
        <v>67.687037241684166</v>
      </c>
      <c r="S30" s="91">
        <f t="shared" si="12"/>
        <v>75.322266089520994</v>
      </c>
      <c r="T30" s="91">
        <f t="shared" si="13"/>
        <v>0</v>
      </c>
      <c r="U30" s="91">
        <f t="shared" si="14"/>
        <v>6.533712356755796</v>
      </c>
      <c r="V30" s="81" t="str" cm="1">
        <f t="array" ref="V30">_xlfn.IFS(AM30="na","na",AM30="0","0",AM30&gt;0,(LOG(0.01*BD30/10^-AM30)))</f>
        <v>0</v>
      </c>
      <c r="W30" s="82" t="str" cm="1">
        <f t="array" ref="W30">_xlfn.IFS(AN30="na","na",AN30="0","0",AN30&gt;0,(LOG(0.01*BE30/10^-AN30)))</f>
        <v>0</v>
      </c>
      <c r="X30" s="82" cm="1">
        <f t="array" ref="X30">_xlfn.IFS(AO30="na","na",AO30="0","0",AO30&gt;0,(LOG(0.01*BF30/10^-AO30)))</f>
        <v>7.6155055048233953</v>
      </c>
      <c r="Y30" s="82" cm="1">
        <f t="array" ref="Y30">_xlfn.IFS(AP30="na","na",AP30="0","0",AP30&gt;0,(LOG(0.01*BG30/10^-AP30)))</f>
        <v>7.1561677043846732</v>
      </c>
      <c r="Z30" s="82" t="str" cm="1">
        <f t="array" ref="Z30">_xlfn.IFS(AQ30="na","na",AQ30="0","0",AQ30&gt;0,(LOG(0.01*BH30/10^-AQ30)))</f>
        <v>0</v>
      </c>
      <c r="AA30" s="82" cm="1">
        <f t="array" ref="AA30">_xlfn.IFS(AR30="na","na",AR30="0","0",AR30&gt;0,(LOG(0.01*BI30/10^-AR30)))</f>
        <v>8.3675564432214333</v>
      </c>
      <c r="AB30" s="82" cm="1">
        <f t="array" ref="AB30">_xlfn.IFS(AS30="na","na",AS30="0","0",AS30&gt;0,(LOG(0.01*BJ30/10^-AS30)))</f>
        <v>8.532061198273178</v>
      </c>
      <c r="AC30" s="82" cm="1">
        <f t="array" ref="AC30">_xlfn.IFS(AT30="na","na",AT30="0","0",AT30&gt;0,(LOG(0.01*BK30/10^-AT30)))</f>
        <v>8.3110993520181307</v>
      </c>
      <c r="AD30" s="82" t="str" cm="1">
        <f t="array" ref="AD30">_xlfn.IFS(AU30="na","na",AU30="0","0",AU30&gt;0,(LOG(0.01*BL30/10^-AU30)))</f>
        <v>0</v>
      </c>
      <c r="AE30" s="82" t="str" cm="1">
        <f t="array" ref="AE30">_xlfn.IFS(AV30="na","na",AV30="0","0",AV30&gt;0,(LOG(0.01*BM30/10^-AV30)))</f>
        <v>0</v>
      </c>
      <c r="AF30" s="82" cm="1">
        <f t="array" ref="AF30">_xlfn.IFS(AW30="na","na",AW30="0","0",AW30&gt;0,(LOG(0.01*BN30/10^-AW30)))</f>
        <v>5.3492197192900299</v>
      </c>
      <c r="AG30" s="82" cm="1">
        <f t="array" ref="AG30">_xlfn.IFS(AX30="na","na",AX30="0","0",AX30&gt;0,(LOG(0.01*BO30/10^-AX30)))</f>
        <v>6.7119233774010558</v>
      </c>
      <c r="AH30" s="82" t="str" cm="1">
        <f t="array" ref="AH30">_xlfn.IFS(AY30="na","na",AY30="0","0",AY30&gt;0,(LOG(0.01*BP30/10^-AY30)))</f>
        <v>0</v>
      </c>
      <c r="AI30" s="82" t="str" cm="1">
        <f t="array" ref="AI30">_xlfn.IFS(AZ30="na","na",AZ30="0","0",AZ30&gt;0,(LOG(0.01*BQ30/10^-AZ30)))</f>
        <v>0</v>
      </c>
      <c r="AJ30" s="82" cm="1">
        <f t="array" ref="AJ30">_xlfn.IFS(BA30="na","na",BA30="0","0",BA30&gt;0,(LOG(0.01*BR30/10^-BA30)))</f>
        <v>5.1733409020098415</v>
      </c>
      <c r="AK30" s="82" cm="1">
        <f t="array" ref="AK30">_xlfn.IFS(BB30="na","na",BB30="0","0",BB30&gt;0,(LOG(0.01*BS30/10^-BB30)))</f>
        <v>4.9316794375691568</v>
      </c>
      <c r="AL30" s="82" cm="1">
        <f t="array" ref="AL30">_xlfn.IFS(BC30="na","na",BC30="0","0",BC30&gt;0,(LOG(0.01*BT30/10^-BC30)))</f>
        <v>5.4531600109745151</v>
      </c>
      <c r="AM30" s="81" t="str">
        <f>VLOOKUP($A30,'pEC50'!$B:$AA,MATCH(AM$1,'pEC50'!$B$1:$AA$1,0),FALSE)</f>
        <v>0</v>
      </c>
      <c r="AN30" s="82" t="str">
        <f>VLOOKUP($A30,'pEC50'!$B:$AA,MATCH(AN$1,'pEC50'!$B$1:$AA$1,0),FALSE)</f>
        <v>0</v>
      </c>
      <c r="AO30" s="82">
        <f>VLOOKUP($A30,'pEC50'!$B:$AA,MATCH(AO$1,'pEC50'!$B$1:$AA$1,0),FALSE)</f>
        <v>7.7850000000000001</v>
      </c>
      <c r="AP30" s="82">
        <f>VLOOKUP($A30,'pEC50'!$B:$AA,MATCH(AP$1,'pEC50'!$B$1:$AA$1,0),FALSE)</f>
        <v>7.4219999999999997</v>
      </c>
      <c r="AQ30" s="82" t="str">
        <f>VLOOKUP($A30,'pEC50'!$B:$AA,MATCH(AQ$1,'pEC50'!$B$1:$AA$1,0),FALSE)</f>
        <v>0</v>
      </c>
      <c r="AR30" s="82">
        <f>VLOOKUP($A30,'pEC50'!$B:$AA,MATCH(AR$1,'pEC50'!$B$1:$AA$1,0),FALSE)</f>
        <v>8.6129999999999995</v>
      </c>
      <c r="AS30" s="82">
        <f>VLOOKUP($A30,'pEC50'!$B:$AA,MATCH(AS$1,'pEC50'!$B$1:$AA$1,0),FALSE)</f>
        <v>8.7110000000000003</v>
      </c>
      <c r="AT30" s="82">
        <f>VLOOKUP($A30,'pEC50'!$B:$AA,MATCH(AT$1,'pEC50'!$B$1:$AA$1,0),FALSE)</f>
        <v>8.5920000000000005</v>
      </c>
      <c r="AU30" s="82" t="str">
        <f>VLOOKUP($A30,'pEC50'!$B:$AA,MATCH(AU$1,'pEC50'!$B$1:$AA$1,0),FALSE)</f>
        <v>0</v>
      </c>
      <c r="AV30" s="82" t="str">
        <f>VLOOKUP($A30,'pEC50'!$B:$AA,MATCH(AV$1,'pEC50'!$B$1:$AA$1,0),FALSE)</f>
        <v>0</v>
      </c>
      <c r="AW30" s="82">
        <f>VLOOKUP($A30,'pEC50'!$B:$AA,MATCH(AW$1,'pEC50'!$B$1:$AA$1,0),FALSE)</f>
        <v>6.2149999999999999</v>
      </c>
      <c r="AX30" s="82">
        <f>VLOOKUP($A30,'pEC50'!$B:$AA,MATCH(AX$1,'pEC50'!$B$1:$AA$1,0),FALSE)</f>
        <v>6.835</v>
      </c>
      <c r="AY30" s="82" t="str">
        <f>VLOOKUP($A30,'pEC50'!$B:$AA,MATCH(AY$1,'pEC50'!$B$1:$AA$1,0),FALSE)</f>
        <v>0</v>
      </c>
      <c r="AZ30" s="82" t="str">
        <f>VLOOKUP($A30,'pEC50'!$B:$AA,MATCH(AZ$1,'pEC50'!$B$1:$AA$1,0),FALSE)</f>
        <v>0</v>
      </c>
      <c r="BA30" s="82">
        <f>VLOOKUP($A30,'pEC50'!$B:$AA,MATCH(BA$1,'pEC50'!$B$1:$AA$1,0),FALSE)</f>
        <v>6.4770000000000003</v>
      </c>
      <c r="BB30" s="82">
        <f>VLOOKUP($A30,'pEC50'!$B:$AA,MATCH(BB$1,'pEC50'!$B$1:$AA$1,0),FALSE)</f>
        <v>6.5789999999999997</v>
      </c>
      <c r="BC30" s="82">
        <f>VLOOKUP($A30,'pEC50'!$B:$AA,MATCH(BC$1,'pEC50'!$B$1:$AA$1,0),FALSE)</f>
        <v>6.6379999999999999</v>
      </c>
      <c r="BD30" s="95">
        <f>VLOOKUP($A30,Emax!$B:$Z,MATCH(BD$1,Emax!$B$1:$Z$1,0),FALSE)</f>
        <v>0</v>
      </c>
      <c r="BE30" s="96" t="str">
        <f>VLOOKUP($A30,Emax!$B:$Z,MATCH(BE$1,Emax!$B$1:$Z$1,0),FALSE)</f>
        <v>na</v>
      </c>
      <c r="BF30" s="96">
        <f>VLOOKUP($A30,Emax!$B:$Z,MATCH(BF$1,Emax!$B$1:$Z$1,0),FALSE)</f>
        <v>67.687037241684166</v>
      </c>
      <c r="BG30" s="96">
        <f>VLOOKUP($A30,Emax!$B:$Z,MATCH(BG$1,Emax!$B$1:$Z$1,0),FALSE)</f>
        <v>54.221022642075276</v>
      </c>
      <c r="BH30" s="96" t="str">
        <f>VLOOKUP($A30,Emax!$B:$Z,MATCH(BH$1,Emax!$B$1:$Z$1,0),FALSE)</f>
        <v>na</v>
      </c>
      <c r="BI30" s="96">
        <f>VLOOKUP($A30,Emax!$B:$Z,MATCH(BI$1,Emax!$B$1:$Z$1,0),FALSE)</f>
        <v>56.827224244476426</v>
      </c>
      <c r="BJ30" s="96">
        <f>VLOOKUP($A30,Emax!$B:$Z,MATCH(BJ$1,Emax!$B$1:$Z$1,0),FALSE)</f>
        <v>66.230982600655622</v>
      </c>
      <c r="BK30" s="96">
        <f>VLOOKUP($A30,Emax!$B:$Z,MATCH(BK$1,Emax!$B$1:$Z$1,0),FALSE)</f>
        <v>52.372023251453214</v>
      </c>
      <c r="BL30" s="96">
        <f>VLOOKUP($A30,Emax!$B:$Z,MATCH(BL$1,Emax!$B$1:$Z$1,0),FALSE)</f>
        <v>0</v>
      </c>
      <c r="BM30" s="96">
        <f>VLOOKUP($A30,Emax!$B:$Z,MATCH(BM$1,Emax!$B$1:$Z$1,0),FALSE)</f>
        <v>0</v>
      </c>
      <c r="BN30" s="96">
        <f>VLOOKUP($A30,Emax!$B:$Z,MATCH(BN$1,Emax!$B$1:$Z$1,0),FALSE)</f>
        <v>13.621336420405845</v>
      </c>
      <c r="BO30" s="96">
        <f>VLOOKUP($A30,Emax!$B:$Z,MATCH(BO$1,Emax!$B$1:$Z$1,0),FALSE)</f>
        <v>75.322266089520994</v>
      </c>
      <c r="BP30" s="96">
        <f>VLOOKUP($A30,Emax!$B:$Z,MATCH(BP$1,Emax!$B$1:$Z$1,0),FALSE)</f>
        <v>0</v>
      </c>
      <c r="BQ30" s="96">
        <f>VLOOKUP($A30,Emax!$B:$Z,MATCH(BQ$1,Emax!$B$1:$Z$1,0),FALSE)</f>
        <v>0</v>
      </c>
      <c r="BR30" s="96">
        <f>VLOOKUP($A30,Emax!$B:$Z,MATCH(BR$1,Emax!$B$1:$Z$1,0),FALSE)</f>
        <v>4.9698227754515916</v>
      </c>
      <c r="BS30" s="96">
        <f>VLOOKUP($A30,Emax!$B:$Z,MATCH(BS$1,Emax!$B$1:$Z$1,0),FALSE)</f>
        <v>2.2525759219088939</v>
      </c>
      <c r="BT30" s="96">
        <f>VLOOKUP($A30,Emax!$B:$Z,MATCH(BT$1,Emax!$B$1:$Z$1,0),FALSE)</f>
        <v>6.533712356755796</v>
      </c>
      <c r="BU30" s="98"/>
      <c r="BV30" s="98"/>
      <c r="BW30" s="98"/>
    </row>
    <row r="31" spans="1:75" x14ac:dyDescent="0.2">
      <c r="A31" t="s">
        <v>80</v>
      </c>
      <c r="B31" s="6" t="str">
        <f>IF(VLOOKUP($A31,Ligands!$A:$G,3,FALSE)="","",VLOOKUP($A31,Ligands!$A:$G,3,FALSE))</f>
        <v/>
      </c>
      <c r="C31" s="5" t="str">
        <f>IF(VLOOKUP($A31,Ligands!$A:$G,4,FALSE)="","",VLOOKUP($A31,Ligands!$A:$G,4,FALSE))</f>
        <v>Serotonin</v>
      </c>
      <c r="D31" s="37" t="str">
        <f>IF(VLOOKUP($A31,Ligands!$A:$G,5,FALSE)="","",VLOOKUP($A31,Ligands!$A:$G,5,FALSE))</f>
        <v/>
      </c>
      <c r="E31" s="37" t="str">
        <f>IF(VLOOKUP($A31,Ligands!$A:$G,6,FALSE)="","",VLOOKUP($A31,Ligands!$A:$G,6,FALSE))</f>
        <v/>
      </c>
      <c r="F31" s="37" t="str">
        <f>IF(VLOOKUP($A31,Ligands!$A:$G,7,FALSE)="","",VLOOKUP($A31,Ligands!$A:$G,7,FALSE))</f>
        <v>Physiological</v>
      </c>
      <c r="G31" s="92">
        <f t="shared" si="0"/>
        <v>0</v>
      </c>
      <c r="H31" s="93">
        <f t="shared" si="1"/>
        <v>8.9389511845800627</v>
      </c>
      <c r="I31" s="93">
        <f t="shared" si="2"/>
        <v>6.1815216550324665</v>
      </c>
      <c r="J31" s="93">
        <f t="shared" si="3"/>
        <v>0</v>
      </c>
      <c r="K31" s="93">
        <f t="shared" si="4"/>
        <v>5.6976607698745623</v>
      </c>
      <c r="L31" s="92">
        <f t="shared" si="5"/>
        <v>0</v>
      </c>
      <c r="M31" s="93">
        <f t="shared" si="6"/>
        <v>9.5969999999999995</v>
      </c>
      <c r="N31" s="93">
        <f t="shared" si="7"/>
        <v>7.1529999999999996</v>
      </c>
      <c r="O31" s="93">
        <f t="shared" si="8"/>
        <v>0</v>
      </c>
      <c r="P31" s="93">
        <f t="shared" si="9"/>
        <v>7.6849999999999996</v>
      </c>
      <c r="Q31" s="94">
        <f t="shared" si="10"/>
        <v>0</v>
      </c>
      <c r="R31" s="91">
        <f t="shared" si="11"/>
        <v>33.245827864241512</v>
      </c>
      <c r="S31" s="91">
        <f t="shared" si="12"/>
        <v>10.67878038338962</v>
      </c>
      <c r="T31" s="91">
        <f t="shared" si="13"/>
        <v>0</v>
      </c>
      <c r="U31" s="91">
        <f t="shared" si="14"/>
        <v>1.0295815936750465</v>
      </c>
      <c r="V31" s="81" t="str" cm="1">
        <f t="array" ref="V31">_xlfn.IFS(AM31="na","na",AM31="0","0",AM31&gt;0,(LOG(0.01*BD31/10^-AM31)))</f>
        <v>0</v>
      </c>
      <c r="W31" s="82" t="str" cm="1">
        <f t="array" ref="W31">_xlfn.IFS(AN31="na","na",AN31="0","0",AN31&gt;0,(LOG(0.01*BE31/10^-AN31)))</f>
        <v>0</v>
      </c>
      <c r="X31" s="82" cm="1">
        <f t="array" ref="X31">_xlfn.IFS(AO31="na","na",AO31="0","0",AO31&gt;0,(LOG(0.01*BF31/10^-AO31)))</f>
        <v>8.6018877288469167</v>
      </c>
      <c r="Y31" s="82" cm="1">
        <f t="array" ref="Y31">_xlfn.IFS(AP31="na","na",AP31="0","0",AP31&gt;0,(LOG(0.01*BG31/10^-AP31)))</f>
        <v>8.6663632556959964</v>
      </c>
      <c r="Z31" s="82" t="str" cm="1">
        <f t="array" ref="Z31">_xlfn.IFS(AQ31="na","na",AQ31="0","0",AQ31&gt;0,(LOG(0.01*BH31/10^-AQ31)))</f>
        <v>0</v>
      </c>
      <c r="AA31" s="82" cm="1">
        <f t="array" ref="AA31">_xlfn.IFS(AR31="na","na",AR31="0","0",AR31&gt;0,(LOG(0.01*BI31/10^-AR31)))</f>
        <v>8.8659383190533365</v>
      </c>
      <c r="AB31" s="82" cm="1">
        <f t="array" ref="AB31">_xlfn.IFS(AS31="na","na",AS31="0","0",AS31&gt;0,(LOG(0.01*BJ31/10^-AS31)))</f>
        <v>8.9389511845800627</v>
      </c>
      <c r="AC31" s="82" cm="1">
        <f t="array" ref="AC31">_xlfn.IFS(AT31="na","na",AT31="0","0",AT31&gt;0,(LOG(0.01*BK31/10^-AT31)))</f>
        <v>8.4537371519180411</v>
      </c>
      <c r="AD31" s="82" t="str" cm="1">
        <f t="array" ref="AD31">_xlfn.IFS(AU31="na","na",AU31="0","0",AU31&gt;0,(LOG(0.01*BL31/10^-AU31)))</f>
        <v>0</v>
      </c>
      <c r="AE31" s="82" t="str" cm="1">
        <f t="array" ref="AE31">_xlfn.IFS(AV31="na","na",AV31="0","0",AV31&gt;0,(LOG(0.01*BM31/10^-AV31)))</f>
        <v>0</v>
      </c>
      <c r="AF31" s="82" t="str" cm="1">
        <f t="array" ref="AF31">_xlfn.IFS(AW31="na","na",AW31="0","0",AW31&gt;0,(LOG(0.01*BN31/10^-AW31)))</f>
        <v>0</v>
      </c>
      <c r="AG31" s="82" cm="1">
        <f t="array" ref="AG31">_xlfn.IFS(AX31="na","na",AX31="0","0",AX31&gt;0,(LOG(0.01*BO31/10^-AX31)))</f>
        <v>6.1815216550324665</v>
      </c>
      <c r="AH31" s="82" t="str" cm="1">
        <f t="array" ref="AH31">_xlfn.IFS(AY31="na","na",AY31="0","0",AY31&gt;0,(LOG(0.01*BP31/10^-AY31)))</f>
        <v>0</v>
      </c>
      <c r="AI31" s="82" t="str" cm="1">
        <f t="array" ref="AI31">_xlfn.IFS(AZ31="na","na",AZ31="0","0",AZ31&gt;0,(LOG(0.01*BQ31/10^-AZ31)))</f>
        <v>0</v>
      </c>
      <c r="AJ31" s="82" cm="1">
        <f t="array" ref="AJ31">_xlfn.IFS(BA31="na","na",BA31="0","0",BA31&gt;0,(LOG(0.01*BR31/10^-BA31)))</f>
        <v>4.3138015998808328</v>
      </c>
      <c r="AK31" s="82" cm="1">
        <f t="array" ref="AK31">_xlfn.IFS(BB31="na","na",BB31="0","0",BB31&gt;0,(LOG(0.01*BS31/10^-BB31)))</f>
        <v>5.0194208031327756</v>
      </c>
      <c r="AL31" s="82" cm="1">
        <f t="array" ref="AL31">_xlfn.IFS(BC31="na","na",BC31="0","0",BC31&gt;0,(LOG(0.01*BT31/10^-BC31)))</f>
        <v>5.6976607698745623</v>
      </c>
      <c r="AM31" s="81" t="str">
        <f>VLOOKUP($A31,'pEC50'!$B:$AA,MATCH(AM$1,'pEC50'!$B$1:$AA$1,0),FALSE)</f>
        <v>0</v>
      </c>
      <c r="AN31" s="82" t="str">
        <f>VLOOKUP($A31,'pEC50'!$B:$AA,MATCH(AN$1,'pEC50'!$B$1:$AA$1,0),FALSE)</f>
        <v>0</v>
      </c>
      <c r="AO31" s="82">
        <f>VLOOKUP($A31,'pEC50'!$B:$AA,MATCH(AO$1,'pEC50'!$B$1:$AA$1,0),FALSE)</f>
        <v>9.3559999999999999</v>
      </c>
      <c r="AP31" s="82">
        <f>VLOOKUP($A31,'pEC50'!$B:$AA,MATCH(AP$1,'pEC50'!$B$1:$AA$1,0),FALSE)</f>
        <v>9.3360000000000003</v>
      </c>
      <c r="AQ31" s="82" t="str">
        <f>VLOOKUP($A31,'pEC50'!$B:$AA,MATCH(AQ$1,'pEC50'!$B$1:$AA$1,0),FALSE)</f>
        <v>0</v>
      </c>
      <c r="AR31" s="82">
        <f>VLOOKUP($A31,'pEC50'!$B:$AA,MATCH(AR$1,'pEC50'!$B$1:$AA$1,0),FALSE)</f>
        <v>9.5749999999999993</v>
      </c>
      <c r="AS31" s="82">
        <f>VLOOKUP($A31,'pEC50'!$B:$AA,MATCH(AS$1,'pEC50'!$B$1:$AA$1,0),FALSE)</f>
        <v>9.5969999999999995</v>
      </c>
      <c r="AT31" s="82">
        <f>VLOOKUP($A31,'pEC50'!$B:$AA,MATCH(AT$1,'pEC50'!$B$1:$AA$1,0),FALSE)</f>
        <v>8.9320000000000004</v>
      </c>
      <c r="AU31" s="82" t="str">
        <f>VLOOKUP($A31,'pEC50'!$B:$AA,MATCH(AU$1,'pEC50'!$B$1:$AA$1,0),FALSE)</f>
        <v>0</v>
      </c>
      <c r="AV31" s="82" t="str">
        <f>VLOOKUP($A31,'pEC50'!$B:$AA,MATCH(AV$1,'pEC50'!$B$1:$AA$1,0),FALSE)</f>
        <v>0</v>
      </c>
      <c r="AW31" s="82" t="str">
        <f>VLOOKUP($A31,'pEC50'!$B:$AA,MATCH(AW$1,'pEC50'!$B$1:$AA$1,0),FALSE)</f>
        <v>0</v>
      </c>
      <c r="AX31" s="82">
        <f>VLOOKUP($A31,'pEC50'!$B:$AA,MATCH(AX$1,'pEC50'!$B$1:$AA$1,0),FALSE)</f>
        <v>7.1529999999999996</v>
      </c>
      <c r="AY31" s="82" t="str">
        <f>VLOOKUP($A31,'pEC50'!$B:$AA,MATCH(AY$1,'pEC50'!$B$1:$AA$1,0),FALSE)</f>
        <v>0</v>
      </c>
      <c r="AZ31" s="82" t="str">
        <f>VLOOKUP($A31,'pEC50'!$B:$AA,MATCH(AZ$1,'pEC50'!$B$1:$AA$1,0),FALSE)</f>
        <v>0</v>
      </c>
      <c r="BA31" s="82">
        <f>VLOOKUP($A31,'pEC50'!$B:$AA,MATCH(BA$1,'pEC50'!$B$1:$AA$1,0),FALSE)</f>
        <v>7.4619999999999997</v>
      </c>
      <c r="BB31" s="82">
        <f>VLOOKUP($A31,'pEC50'!$B:$AA,MATCH(BB$1,'pEC50'!$B$1:$AA$1,0),FALSE)</f>
        <v>7.6</v>
      </c>
      <c r="BC31" s="82">
        <f>VLOOKUP($A31,'pEC50'!$B:$AA,MATCH(BC$1,'pEC50'!$B$1:$AA$1,0),FALSE)</f>
        <v>7.6849999999999996</v>
      </c>
      <c r="BD31" s="95">
        <f>VLOOKUP($A31,Emax!$B:$Z,MATCH(BD$1,Emax!$B$1:$Z$1,0),FALSE)</f>
        <v>0</v>
      </c>
      <c r="BE31" s="96" t="str">
        <f>VLOOKUP($A31,Emax!$B:$Z,MATCH(BE$1,Emax!$B$1:$Z$1,0),FALSE)</f>
        <v>na</v>
      </c>
      <c r="BF31" s="96">
        <f>VLOOKUP($A31,Emax!$B:$Z,MATCH(BF$1,Emax!$B$1:$Z$1,0),FALSE)</f>
        <v>17.615206100121561</v>
      </c>
      <c r="BG31" s="96">
        <f>VLOOKUP($A31,Emax!$B:$Z,MATCH(BG$1,Emax!$B$1:$Z$1,0),FALSE)</f>
        <v>21.397510871195085</v>
      </c>
      <c r="BH31" s="96" t="str">
        <f>VLOOKUP($A31,Emax!$B:$Z,MATCH(BH$1,Emax!$B$1:$Z$1,0),FALSE)</f>
        <v>na</v>
      </c>
      <c r="BI31" s="96">
        <f>VLOOKUP($A31,Emax!$B:$Z,MATCH(BI$1,Emax!$B$1:$Z$1,0),FALSE)</f>
        <v>19.540619091960835</v>
      </c>
      <c r="BJ31" s="96">
        <f>VLOOKUP($A31,Emax!$B:$Z,MATCH(BJ$1,Emax!$B$1:$Z$1,0),FALSE)</f>
        <v>21.976128435740101</v>
      </c>
      <c r="BK31" s="96">
        <f>VLOOKUP($A31,Emax!$B:$Z,MATCH(BK$1,Emax!$B$1:$Z$1,0),FALSE)</f>
        <v>33.245827864241512</v>
      </c>
      <c r="BL31" s="96">
        <f>VLOOKUP($A31,Emax!$B:$Z,MATCH(BL$1,Emax!$B$1:$Z$1,0),FALSE)</f>
        <v>0</v>
      </c>
      <c r="BM31" s="96">
        <f>VLOOKUP($A31,Emax!$B:$Z,MATCH(BM$1,Emax!$B$1:$Z$1,0),FALSE)</f>
        <v>0</v>
      </c>
      <c r="BN31" s="96">
        <f>VLOOKUP($A31,Emax!$B:$Z,MATCH(BN$1,Emax!$B$1:$Z$1,0),FALSE)</f>
        <v>0</v>
      </c>
      <c r="BO31" s="96">
        <f>VLOOKUP($A31,Emax!$B:$Z,MATCH(BO$1,Emax!$B$1:$Z$1,0),FALSE)</f>
        <v>10.67878038338962</v>
      </c>
      <c r="BP31" s="96">
        <f>VLOOKUP($A31,Emax!$B:$Z,MATCH(BP$1,Emax!$B$1:$Z$1,0),FALSE)</f>
        <v>0</v>
      </c>
      <c r="BQ31" s="96">
        <f>VLOOKUP($A31,Emax!$B:$Z,MATCH(BQ$1,Emax!$B$1:$Z$1,0),FALSE)</f>
        <v>0</v>
      </c>
      <c r="BR31" s="96">
        <f>VLOOKUP($A31,Emax!$B:$Z,MATCH(BR$1,Emax!$B$1:$Z$1,0),FALSE)</f>
        <v>7.1088868194129476E-2</v>
      </c>
      <c r="BS31" s="96">
        <f>VLOOKUP($A31,Emax!$B:$Z,MATCH(BS$1,Emax!$B$1:$Z$1,0),FALSE)</f>
        <v>0.26267624728850325</v>
      </c>
      <c r="BT31" s="96">
        <f>VLOOKUP($A31,Emax!$B:$Z,MATCH(BT$1,Emax!$B$1:$Z$1,0),FALSE)</f>
        <v>1.0295815936750465</v>
      </c>
      <c r="BU31" s="98"/>
      <c r="BV31" s="98"/>
      <c r="BW31" s="98"/>
    </row>
    <row r="32" spans="1:75" x14ac:dyDescent="0.2">
      <c r="A32" t="s">
        <v>83</v>
      </c>
      <c r="B32" s="6" t="str">
        <f>IF(VLOOKUP($A32,Ligands!$A:$G,3,FALSE)="","",VLOOKUP($A32,Ligands!$A:$G,3,FALSE))</f>
        <v/>
      </c>
      <c r="C32" s="5" t="str">
        <f>IF(VLOOKUP($A32,Ligands!$A:$G,4,FALSE)="","",VLOOKUP($A32,Ligands!$A:$G,4,FALSE))</f>
        <v>Serotonin</v>
      </c>
      <c r="D32" s="37" t="str">
        <f>IF(VLOOKUP($A32,Ligands!$A:$G,5,FALSE)="","",VLOOKUP($A32,Ligands!$A:$G,5,FALSE))</f>
        <v/>
      </c>
      <c r="E32" s="37" t="str">
        <f>IF(VLOOKUP($A32,Ligands!$A:$G,6,FALSE)="","",VLOOKUP($A32,Ligands!$A:$G,6,FALSE))</f>
        <v/>
      </c>
      <c r="F32" s="37" t="str">
        <f>IF(VLOOKUP($A32,Ligands!$A:$G,7,FALSE)="","",VLOOKUP($A32,Ligands!$A:$G,7,FALSE))</f>
        <v>Physiological</v>
      </c>
      <c r="G32" s="92">
        <f t="shared" si="0"/>
        <v>0</v>
      </c>
      <c r="H32" s="93">
        <f t="shared" si="1"/>
        <v>8.665934120909764</v>
      </c>
      <c r="I32" s="93">
        <f t="shared" si="2"/>
        <v>0</v>
      </c>
      <c r="J32" s="93">
        <f t="shared" si="3"/>
        <v>0</v>
      </c>
      <c r="K32" s="93">
        <f t="shared" si="4"/>
        <v>0</v>
      </c>
      <c r="L32" s="92">
        <f t="shared" si="5"/>
        <v>0</v>
      </c>
      <c r="M32" s="93">
        <f t="shared" si="6"/>
        <v>9.6140000000000008</v>
      </c>
      <c r="N32" s="93">
        <f t="shared" si="7"/>
        <v>0</v>
      </c>
      <c r="O32" s="93">
        <f t="shared" si="8"/>
        <v>0</v>
      </c>
      <c r="P32" s="93">
        <f t="shared" si="9"/>
        <v>0</v>
      </c>
      <c r="Q32" s="94">
        <f t="shared" si="10"/>
        <v>0</v>
      </c>
      <c r="R32" s="91">
        <f t="shared" si="11"/>
        <v>15.722791275148849</v>
      </c>
      <c r="S32" s="91">
        <f t="shared" si="12"/>
        <v>0</v>
      </c>
      <c r="T32" s="91">
        <f t="shared" si="13"/>
        <v>0</v>
      </c>
      <c r="U32" s="91">
        <f t="shared" si="14"/>
        <v>0</v>
      </c>
      <c r="V32" s="81" t="str" cm="1">
        <f t="array" ref="V32">_xlfn.IFS(AM32="na","na",AM32="0","0",AM32&gt;0,(LOG(0.01*BD32/10^-AM32)))</f>
        <v>0</v>
      </c>
      <c r="W32" s="82" t="str" cm="1">
        <f t="array" ref="W32">_xlfn.IFS(AN32="na","na",AN32="0","0",AN32&gt;0,(LOG(0.01*BE32/10^-AN32)))</f>
        <v>0</v>
      </c>
      <c r="X32" s="82" cm="1">
        <f t="array" ref="X32">_xlfn.IFS(AO32="na","na",AO32="0","0",AO32&gt;0,(LOG(0.01*BF32/10^-AO32)))</f>
        <v>8.52226632611535</v>
      </c>
      <c r="Y32" s="82" cm="1">
        <f t="array" ref="Y32">_xlfn.IFS(AP32="na","na",AP32="0","0",AP32&gt;0,(LOG(0.01*BG32/10^-AP32)))</f>
        <v>8.665934120909764</v>
      </c>
      <c r="Z32" s="82" t="str" cm="1">
        <f t="array" ref="Z32">_xlfn.IFS(AQ32="na","na",AQ32="0","0",AQ32&gt;0,(LOG(0.01*BH32/10^-AQ32)))</f>
        <v>0</v>
      </c>
      <c r="AA32" s="82" cm="1">
        <f t="array" ref="AA32">_xlfn.IFS(AR32="na","na",AR32="0","0",AR32&gt;0,(LOG(0.01*BI32/10^-AR32)))</f>
        <v>8.4065296490687764</v>
      </c>
      <c r="AB32" s="82" cm="1">
        <f t="array" ref="AB32">_xlfn.IFS(AS32="na","na",AS32="0","0",AS32&gt;0,(LOG(0.01*BJ32/10^-AS32)))</f>
        <v>8.2752989422620065</v>
      </c>
      <c r="AC32" s="82" t="str" cm="1">
        <f t="array" ref="AC32">_xlfn.IFS(AT32="na","na",AT32="0","0",AT32&gt;0,(LOG(0.01*BK32/10^-AT32)))</f>
        <v>0</v>
      </c>
      <c r="AD32" s="82" t="str" cm="1">
        <f t="array" ref="AD32">_xlfn.IFS(AU32="na","na",AU32="0","0",AU32&gt;0,(LOG(0.01*BL32/10^-AU32)))</f>
        <v>0</v>
      </c>
      <c r="AE32" s="82" t="str" cm="1">
        <f t="array" ref="AE32">_xlfn.IFS(AV32="na","na",AV32="0","0",AV32&gt;0,(LOG(0.01*BM32/10^-AV32)))</f>
        <v>0</v>
      </c>
      <c r="AF32" s="82" t="str" cm="1">
        <f t="array" ref="AF32">_xlfn.IFS(AW32="na","na",AW32="0","0",AW32&gt;0,(LOG(0.01*BN32/10^-AW32)))</f>
        <v>0</v>
      </c>
      <c r="AG32" s="82" t="str" cm="1">
        <f t="array" ref="AG32">_xlfn.IFS(AX32="na","na",AX32="0","0",AX32&gt;0,(LOG(0.01*BO32/10^-AX32)))</f>
        <v>0</v>
      </c>
      <c r="AH32" s="82" t="str" cm="1">
        <f t="array" ref="AH32">_xlfn.IFS(AY32="na","na",AY32="0","0",AY32&gt;0,(LOG(0.01*BP32/10^-AY32)))</f>
        <v>0</v>
      </c>
      <c r="AI32" s="82" t="str" cm="1">
        <f t="array" ref="AI32">_xlfn.IFS(AZ32="na","na",AZ32="0","0",AZ32&gt;0,(LOG(0.01*BQ32/10^-AZ32)))</f>
        <v>0</v>
      </c>
      <c r="AJ32" s="82" t="str" cm="1">
        <f t="array" ref="AJ32">_xlfn.IFS(BA32="na","na",BA32="0","0",BA32&gt;0,(LOG(0.01*BR32/10^-BA32)))</f>
        <v>0</v>
      </c>
      <c r="AK32" s="82" t="str" cm="1">
        <f t="array" ref="AK32">_xlfn.IFS(BB32="na","na",BB32="0","0",BB32&gt;0,(LOG(0.01*BS32/10^-BB32)))</f>
        <v>0</v>
      </c>
      <c r="AL32" s="82" t="str" cm="1">
        <f t="array" ref="AL32">_xlfn.IFS(BC32="na","na",BC32="0","0",BC32&gt;0,(LOG(0.01*BT32/10^-BC32)))</f>
        <v>0</v>
      </c>
      <c r="AM32" s="81" t="str">
        <f>VLOOKUP($A32,'pEC50'!$B:$AA,MATCH(AM$1,'pEC50'!$B$1:$AA$1,0),FALSE)</f>
        <v>0</v>
      </c>
      <c r="AN32" s="82" t="str">
        <f>VLOOKUP($A32,'pEC50'!$B:$AA,MATCH(AN$1,'pEC50'!$B$1:$AA$1,0),FALSE)</f>
        <v>0</v>
      </c>
      <c r="AO32" s="82">
        <f>VLOOKUP($A32,'pEC50'!$B:$AA,MATCH(AO$1,'pEC50'!$B$1:$AA$1,0),FALSE)</f>
        <v>9.6140000000000008</v>
      </c>
      <c r="AP32" s="82">
        <f>VLOOKUP($A32,'pEC50'!$B:$AA,MATCH(AP$1,'pEC50'!$B$1:$AA$1,0),FALSE)</f>
        <v>9.5299999999999994</v>
      </c>
      <c r="AQ32" s="82" t="str">
        <f>VLOOKUP($A32,'pEC50'!$B:$AA,MATCH(AQ$1,'pEC50'!$B$1:$AA$1,0),FALSE)</f>
        <v>0</v>
      </c>
      <c r="AR32" s="82">
        <f>VLOOKUP($A32,'pEC50'!$B:$AA,MATCH(AR$1,'pEC50'!$B$1:$AA$1,0),FALSE)</f>
        <v>9.2100000000000009</v>
      </c>
      <c r="AS32" s="82">
        <f>VLOOKUP($A32,'pEC50'!$B:$AA,MATCH(AS$1,'pEC50'!$B$1:$AA$1,0),FALSE)</f>
        <v>9.11</v>
      </c>
      <c r="AT32" s="82" t="str">
        <f>VLOOKUP($A32,'pEC50'!$B:$AA,MATCH(AT$1,'pEC50'!$B$1:$AA$1,0),FALSE)</f>
        <v>0</v>
      </c>
      <c r="AU32" s="82" t="str">
        <f>VLOOKUP($A32,'pEC50'!$B:$AA,MATCH(AU$1,'pEC50'!$B$1:$AA$1,0),FALSE)</f>
        <v>0</v>
      </c>
      <c r="AV32" s="82" t="str">
        <f>VLOOKUP($A32,'pEC50'!$B:$AA,MATCH(AV$1,'pEC50'!$B$1:$AA$1,0),FALSE)</f>
        <v>0</v>
      </c>
      <c r="AW32" s="82" t="str">
        <f>VLOOKUP($A32,'pEC50'!$B:$AA,MATCH(AW$1,'pEC50'!$B$1:$AA$1,0),FALSE)</f>
        <v>0</v>
      </c>
      <c r="AX32" s="82" t="str">
        <f>VLOOKUP($A32,'pEC50'!$B:$AA,MATCH(AX$1,'pEC50'!$B$1:$AA$1,0),FALSE)</f>
        <v>0</v>
      </c>
      <c r="AY32" s="82" t="str">
        <f>VLOOKUP($A32,'pEC50'!$B:$AA,MATCH(AY$1,'pEC50'!$B$1:$AA$1,0),FALSE)</f>
        <v>0</v>
      </c>
      <c r="AZ32" s="82" t="str">
        <f>VLOOKUP($A32,'pEC50'!$B:$AA,MATCH(AZ$1,'pEC50'!$B$1:$AA$1,0),FALSE)</f>
        <v>0</v>
      </c>
      <c r="BA32" s="82" t="str">
        <f>VLOOKUP($A32,'pEC50'!$B:$AA,MATCH(BA$1,'pEC50'!$B$1:$AA$1,0),FALSE)</f>
        <v>0</v>
      </c>
      <c r="BB32" s="82" t="str">
        <f>VLOOKUP($A32,'pEC50'!$B:$AA,MATCH(BB$1,'pEC50'!$B$1:$AA$1,0),FALSE)</f>
        <v>0</v>
      </c>
      <c r="BC32" s="82" t="str">
        <f>VLOOKUP($A32,'pEC50'!$B:$AA,MATCH(BC$1,'pEC50'!$B$1:$AA$1,0),FALSE)</f>
        <v>0</v>
      </c>
      <c r="BD32" s="95">
        <f>VLOOKUP($A32,Emax!$B:$Z,MATCH(BD$1,Emax!$B$1:$Z$1,0),FALSE)</f>
        <v>0</v>
      </c>
      <c r="BE32" s="96" t="str">
        <f>VLOOKUP($A32,Emax!$B:$Z,MATCH(BE$1,Emax!$B$1:$Z$1,0),FALSE)</f>
        <v>na</v>
      </c>
      <c r="BF32" s="96">
        <f>VLOOKUP($A32,Emax!$B:$Z,MATCH(BF$1,Emax!$B$1:$Z$1,0),FALSE)</f>
        <v>8.0959222013482144</v>
      </c>
      <c r="BG32" s="96">
        <f>VLOOKUP($A32,Emax!$B:$Z,MATCH(BG$1,Emax!$B$1:$Z$1,0),FALSE)</f>
        <v>13.675213675213676</v>
      </c>
      <c r="BH32" s="96" t="str">
        <f>VLOOKUP($A32,Emax!$B:$Z,MATCH(BH$1,Emax!$B$1:$Z$1,0),FALSE)</f>
        <v>na</v>
      </c>
      <c r="BI32" s="96">
        <f>VLOOKUP($A32,Emax!$B:$Z,MATCH(BI$1,Emax!$B$1:$Z$1,0),FALSE)</f>
        <v>15.722791275148849</v>
      </c>
      <c r="BJ32" s="96">
        <f>VLOOKUP($A32,Emax!$B:$Z,MATCH(BJ$1,Emax!$B$1:$Z$1,0),FALSE)</f>
        <v>14.631839959653696</v>
      </c>
      <c r="BK32" s="96">
        <f>VLOOKUP($A32,Emax!$B:$Z,MATCH(BK$1,Emax!$B$1:$Z$1,0),FALSE)</f>
        <v>0</v>
      </c>
      <c r="BL32" s="96">
        <f>VLOOKUP($A32,Emax!$B:$Z,MATCH(BL$1,Emax!$B$1:$Z$1,0),FALSE)</f>
        <v>0</v>
      </c>
      <c r="BM32" s="96">
        <f>VLOOKUP($A32,Emax!$B:$Z,MATCH(BM$1,Emax!$B$1:$Z$1,0),FALSE)</f>
        <v>0</v>
      </c>
      <c r="BN32" s="96">
        <f>VLOOKUP($A32,Emax!$B:$Z,MATCH(BN$1,Emax!$B$1:$Z$1,0),FALSE)</f>
        <v>0</v>
      </c>
      <c r="BO32" s="96">
        <f>VLOOKUP($A32,Emax!$B:$Z,MATCH(BO$1,Emax!$B$1:$Z$1,0),FALSE)</f>
        <v>0</v>
      </c>
      <c r="BP32" s="96">
        <f>VLOOKUP($A32,Emax!$B:$Z,MATCH(BP$1,Emax!$B$1:$Z$1,0),FALSE)</f>
        <v>0</v>
      </c>
      <c r="BQ32" s="96">
        <f>VLOOKUP($A32,Emax!$B:$Z,MATCH(BQ$1,Emax!$B$1:$Z$1,0),FALSE)</f>
        <v>0</v>
      </c>
      <c r="BR32" s="96">
        <f>VLOOKUP($A32,Emax!$B:$Z,MATCH(BR$1,Emax!$B$1:$Z$1,0),FALSE)</f>
        <v>0</v>
      </c>
      <c r="BS32" s="96">
        <f>VLOOKUP($A32,Emax!$B:$Z,MATCH(BS$1,Emax!$B$1:$Z$1,0),FALSE)</f>
        <v>0</v>
      </c>
      <c r="BT32" s="96">
        <f>VLOOKUP($A32,Emax!$B:$Z,MATCH(BT$1,Emax!$B$1:$Z$1,0),FALSE)</f>
        <v>0</v>
      </c>
      <c r="BU32" s="98"/>
      <c r="BV32" s="98"/>
      <c r="BW32" s="98"/>
    </row>
    <row r="33" spans="1:75" x14ac:dyDescent="0.2">
      <c r="A33" t="s">
        <v>93</v>
      </c>
      <c r="B33" s="6" t="str">
        <f>IF(VLOOKUP($A33,Ligands!$A:$G,3,FALSE)="","",VLOOKUP($A33,Ligands!$A:$G,3,FALSE))</f>
        <v/>
      </c>
      <c r="C33" s="5" t="str">
        <f>IF(VLOOKUP($A33,Ligands!$A:$G,4,FALSE)="","",VLOOKUP($A33,Ligands!$A:$G,4,FALSE))</f>
        <v>Serotonin</v>
      </c>
      <c r="D33" s="37" t="str">
        <f>IF(VLOOKUP($A33,Ligands!$A:$G,5,FALSE)="","",VLOOKUP($A33,Ligands!$A:$G,5,FALSE))</f>
        <v/>
      </c>
      <c r="E33" s="37" t="str">
        <f>IF(VLOOKUP($A33,Ligands!$A:$G,6,FALSE)="","",VLOOKUP($A33,Ligands!$A:$G,6,FALSE))</f>
        <v/>
      </c>
      <c r="F33" s="37" t="str">
        <f>IF(VLOOKUP($A33,Ligands!$A:$G,7,FALSE)="","",VLOOKUP($A33,Ligands!$A:$G,7,FALSE))</f>
        <v>Physiological</v>
      </c>
      <c r="G33" s="92">
        <f t="shared" si="0"/>
        <v>0</v>
      </c>
      <c r="H33" s="93">
        <f t="shared" si="1"/>
        <v>6.4615233660789606</v>
      </c>
      <c r="I33" s="93">
        <f t="shared" si="2"/>
        <v>8.709893669306215</v>
      </c>
      <c r="J33" s="93">
        <f t="shared" si="3"/>
        <v>0</v>
      </c>
      <c r="K33" s="93">
        <f t="shared" si="4"/>
        <v>6.3805730637914557</v>
      </c>
      <c r="L33" s="92">
        <f t="shared" si="5"/>
        <v>0</v>
      </c>
      <c r="M33" s="93">
        <f t="shared" si="6"/>
        <v>7.4480000000000004</v>
      </c>
      <c r="N33" s="93">
        <f t="shared" si="7"/>
        <v>9.4949999999999992</v>
      </c>
      <c r="O33" s="93">
        <f t="shared" si="8"/>
        <v>0</v>
      </c>
      <c r="P33" s="93">
        <f t="shared" si="9"/>
        <v>7.0279999999999996</v>
      </c>
      <c r="Q33" s="94">
        <f t="shared" si="10"/>
        <v>0</v>
      </c>
      <c r="R33" s="91">
        <f t="shared" si="11"/>
        <v>39.402462653915876</v>
      </c>
      <c r="S33" s="91">
        <f t="shared" si="12"/>
        <v>72.268467868524937</v>
      </c>
      <c r="T33" s="91">
        <f t="shared" si="13"/>
        <v>0</v>
      </c>
      <c r="U33" s="91">
        <f t="shared" si="14"/>
        <v>33.046104645998042</v>
      </c>
      <c r="V33" s="81" t="str" cm="1">
        <f t="array" ref="V33">_xlfn.IFS(AM33="na","na",AM33="0","0",AM33&gt;0,(LOG(0.01*BD33/10^-AM33)))</f>
        <v>0</v>
      </c>
      <c r="W33" s="82" t="str" cm="1">
        <f t="array" ref="W33">_xlfn.IFS(AN33="na","na",AN33="0","0",AN33&gt;0,(LOG(0.01*BE33/10^-AN33)))</f>
        <v>0</v>
      </c>
      <c r="X33" s="82" cm="1">
        <f t="array" ref="X33">_xlfn.IFS(AO33="na","na",AO33="0","0",AO33&gt;0,(LOG(0.01*BF33/10^-AO33)))</f>
        <v>5.7617134707326585</v>
      </c>
      <c r="Y33" s="82" t="str" cm="1">
        <f t="array" ref="Y33">_xlfn.IFS(AP33="na","na",AP33="0","0",AP33&gt;0,(LOG(0.01*BG33/10^-AP33)))</f>
        <v>0</v>
      </c>
      <c r="Z33" s="82" t="str" cm="1">
        <f t="array" ref="Z33">_xlfn.IFS(AQ33="na","na",AQ33="0","0",AQ33&gt;0,(LOG(0.01*BH33/10^-AQ33)))</f>
        <v>0</v>
      </c>
      <c r="AA33" s="82" t="str" cm="1">
        <f t="array" ref="AA33">_xlfn.IFS(AR33="na","na",AR33="0","0",AR33&gt;0,(LOG(0.01*BI33/10^-AR33)))</f>
        <v>0</v>
      </c>
      <c r="AB33" s="82" cm="1">
        <f t="array" ref="AB33">_xlfn.IFS(AS33="na","na",AS33="0","0",AS33&gt;0,(LOG(0.01*BJ33/10^-AS33)))</f>
        <v>6.3698396800789148</v>
      </c>
      <c r="AC33" s="82" cm="1">
        <f t="array" ref="AC33">_xlfn.IFS(AT33="na","na",AT33="0","0",AT33&gt;0,(LOG(0.01*BK33/10^-AT33)))</f>
        <v>6.4615233660789606</v>
      </c>
      <c r="AD33" s="82" cm="1">
        <f t="array" ref="AD33">_xlfn.IFS(AU33="na","na",AU33="0","0",AU33&gt;0,(LOG(0.01*BL33/10^-AU33)))</f>
        <v>8.709893669306215</v>
      </c>
      <c r="AE33" s="82" cm="1">
        <f t="array" ref="AE33">_xlfn.IFS(AV33="na","na",AV33="0","0",AV33&gt;0,(LOG(0.01*BM33/10^-AV33)))</f>
        <v>8.2482484089134598</v>
      </c>
      <c r="AF33" s="82" cm="1">
        <f t="array" ref="AF33">_xlfn.IFS(AW33="na","na",AW33="0","0",AW33&gt;0,(LOG(0.01*BN33/10^-AW33)))</f>
        <v>7.5416647411916076</v>
      </c>
      <c r="AG33" s="82" cm="1">
        <f t="array" ref="AG33">_xlfn.IFS(AX33="na","na",AX33="0","0",AX33&gt;0,(LOG(0.01*BO33/10^-AX33)))</f>
        <v>6.567948847532473</v>
      </c>
      <c r="AH33" s="82" t="str" cm="1">
        <f t="array" ref="AH33">_xlfn.IFS(AY33="na","na",AY33="0","0",AY33&gt;0,(LOG(0.01*BP33/10^-AY33)))</f>
        <v>0</v>
      </c>
      <c r="AI33" s="82" t="str" cm="1">
        <f t="array" ref="AI33">_xlfn.IFS(AZ33="na","na",AZ33="0","0",AZ33&gt;0,(LOG(0.01*BQ33/10^-AZ33)))</f>
        <v>0</v>
      </c>
      <c r="AJ33" s="82" cm="1">
        <f t="array" ref="AJ33">_xlfn.IFS(BA33="na","na",BA33="0","0",BA33&gt;0,(LOG(0.01*BR33/10^-BA33)))</f>
        <v>6.3805730637914557</v>
      </c>
      <c r="AK33" s="82" cm="1">
        <f t="array" ref="AK33">_xlfn.IFS(BB33="na","na",BB33="0","0",BB33&gt;0,(LOG(0.01*BS33/10^-BB33)))</f>
        <v>6.1828717967656228</v>
      </c>
      <c r="AL33" s="82" cm="1">
        <f t="array" ref="AL33">_xlfn.IFS(BC33="na","na",BC33="0","0",BC33&gt;0,(LOG(0.01*BT33/10^-BC33)))</f>
        <v>6.3531202737928636</v>
      </c>
      <c r="AM33" s="81" t="str">
        <f>VLOOKUP($A33,'pEC50'!$B:$AA,MATCH(AM$1,'pEC50'!$B$1:$AA$1,0),FALSE)</f>
        <v>0</v>
      </c>
      <c r="AN33" s="82" t="str">
        <f>VLOOKUP($A33,'pEC50'!$B:$AA,MATCH(AN$1,'pEC50'!$B$1:$AA$1,0),FALSE)</f>
        <v>0</v>
      </c>
      <c r="AO33" s="82">
        <f>VLOOKUP($A33,'pEC50'!$B:$AA,MATCH(AO$1,'pEC50'!$B$1:$AA$1,0),FALSE)</f>
        <v>6.9050000000000002</v>
      </c>
      <c r="AP33" s="82" t="str">
        <f>VLOOKUP($A33,'pEC50'!$B:$AA,MATCH(AP$1,'pEC50'!$B$1:$AA$1,0),FALSE)</f>
        <v>0</v>
      </c>
      <c r="AQ33" s="82" t="str">
        <f>VLOOKUP($A33,'pEC50'!$B:$AA,MATCH(AQ$1,'pEC50'!$B$1:$AA$1,0),FALSE)</f>
        <v>0</v>
      </c>
      <c r="AR33" s="82" t="str">
        <f>VLOOKUP($A33,'pEC50'!$B:$AA,MATCH(AR$1,'pEC50'!$B$1:$AA$1,0),FALSE)</f>
        <v>0</v>
      </c>
      <c r="AS33" s="82">
        <f>VLOOKUP($A33,'pEC50'!$B:$AA,MATCH(AS$1,'pEC50'!$B$1:$AA$1,0),FALSE)</f>
        <v>7.4480000000000004</v>
      </c>
      <c r="AT33" s="82">
        <f>VLOOKUP($A33,'pEC50'!$B:$AA,MATCH(AT$1,'pEC50'!$B$1:$AA$1,0),FALSE)</f>
        <v>6.8659999999999997</v>
      </c>
      <c r="AU33" s="82">
        <f>VLOOKUP($A33,'pEC50'!$B:$AA,MATCH(AU$1,'pEC50'!$B$1:$AA$1,0),FALSE)</f>
        <v>9.4949999999999992</v>
      </c>
      <c r="AV33" s="82">
        <f>VLOOKUP($A33,'pEC50'!$B:$AA,MATCH(AV$1,'pEC50'!$B$1:$AA$1,0),FALSE)</f>
        <v>9.2279999999999998</v>
      </c>
      <c r="AW33" s="82">
        <f>VLOOKUP($A33,'pEC50'!$B:$AA,MATCH(AW$1,'pEC50'!$B$1:$AA$1,0),FALSE)</f>
        <v>8.1229999999999993</v>
      </c>
      <c r="AX33" s="82">
        <f>VLOOKUP($A33,'pEC50'!$B:$AA,MATCH(AX$1,'pEC50'!$B$1:$AA$1,0),FALSE)</f>
        <v>6.7089999999999996</v>
      </c>
      <c r="AY33" s="82" t="str">
        <f>VLOOKUP($A33,'pEC50'!$B:$AA,MATCH(AY$1,'pEC50'!$B$1:$AA$1,0),FALSE)</f>
        <v>0</v>
      </c>
      <c r="AZ33" s="82" t="str">
        <f>VLOOKUP($A33,'pEC50'!$B:$AA,MATCH(AZ$1,'pEC50'!$B$1:$AA$1,0),FALSE)</f>
        <v>0</v>
      </c>
      <c r="BA33" s="82">
        <f>VLOOKUP($A33,'pEC50'!$B:$AA,MATCH(BA$1,'pEC50'!$B$1:$AA$1,0),FALSE)</f>
        <v>7.0279999999999996</v>
      </c>
      <c r="BB33" s="82">
        <f>VLOOKUP($A33,'pEC50'!$B:$AA,MATCH(BB$1,'pEC50'!$B$1:$AA$1,0),FALSE)</f>
        <v>6.9630000000000001</v>
      </c>
      <c r="BC33" s="82">
        <f>VLOOKUP($A33,'pEC50'!$B:$AA,MATCH(BC$1,'pEC50'!$B$1:$AA$1,0),FALSE)</f>
        <v>6.8339999999999996</v>
      </c>
      <c r="BD33" s="95">
        <f>VLOOKUP($A33,Emax!$B:$Z,MATCH(BD$1,Emax!$B$1:$Z$1,0),FALSE)</f>
        <v>0</v>
      </c>
      <c r="BE33" s="96" t="str">
        <f>VLOOKUP($A33,Emax!$B:$Z,MATCH(BE$1,Emax!$B$1:$Z$1,0),FALSE)</f>
        <v>na</v>
      </c>
      <c r="BF33" s="96">
        <f>VLOOKUP($A33,Emax!$B:$Z,MATCH(BF$1,Emax!$B$1:$Z$1,0),FALSE)</f>
        <v>7.1897447231738312</v>
      </c>
      <c r="BG33" s="96">
        <f>VLOOKUP($A33,Emax!$B:$Z,MATCH(BG$1,Emax!$B$1:$Z$1,0),FALSE)</f>
        <v>0</v>
      </c>
      <c r="BH33" s="96" t="str">
        <f>VLOOKUP($A33,Emax!$B:$Z,MATCH(BH$1,Emax!$B$1:$Z$1,0),FALSE)</f>
        <v>na</v>
      </c>
      <c r="BI33" s="96">
        <f>VLOOKUP($A33,Emax!$B:$Z,MATCH(BI$1,Emax!$B$1:$Z$1,0),FALSE)</f>
        <v>0</v>
      </c>
      <c r="BJ33" s="96">
        <f>VLOOKUP($A33,Emax!$B:$Z,MATCH(BJ$1,Emax!$B$1:$Z$1,0),FALSE)</f>
        <v>8.3529461208708078</v>
      </c>
      <c r="BK33" s="96">
        <f>VLOOKUP($A33,Emax!$B:$Z,MATCH(BK$1,Emax!$B$1:$Z$1,0),FALSE)</f>
        <v>39.402462653915876</v>
      </c>
      <c r="BL33" s="96">
        <f>VLOOKUP($A33,Emax!$B:$Z,MATCH(BL$1,Emax!$B$1:$Z$1,0),FALSE)</f>
        <v>16.401881477986986</v>
      </c>
      <c r="BM33" s="96">
        <f>VLOOKUP($A33,Emax!$B:$Z,MATCH(BM$1,Emax!$B$1:$Z$1,0),FALSE)</f>
        <v>10.477276587484532</v>
      </c>
      <c r="BN33" s="96">
        <f>VLOOKUP($A33,Emax!$B:$Z,MATCH(BN$1,Emax!$B$1:$Z$1,0),FALSE)</f>
        <v>26.221935282789946</v>
      </c>
      <c r="BO33" s="96">
        <f>VLOOKUP($A33,Emax!$B:$Z,MATCH(BO$1,Emax!$B$1:$Z$1,0),FALSE)</f>
        <v>72.268467868524937</v>
      </c>
      <c r="BP33" s="96">
        <f>VLOOKUP($A33,Emax!$B:$Z,MATCH(BP$1,Emax!$B$1:$Z$1,0),FALSE)</f>
        <v>0</v>
      </c>
      <c r="BQ33" s="96">
        <f>VLOOKUP($A33,Emax!$B:$Z,MATCH(BQ$1,Emax!$B$1:$Z$1,0),FALSE)</f>
        <v>0</v>
      </c>
      <c r="BR33" s="96">
        <f>VLOOKUP($A33,Emax!$B:$Z,MATCH(BR$1,Emax!$B$1:$Z$1,0),FALSE)</f>
        <v>22.520242555218282</v>
      </c>
      <c r="BS33" s="96">
        <f>VLOOKUP($A33,Emax!$B:$Z,MATCH(BS$1,Emax!$B$1:$Z$1,0),FALSE)</f>
        <v>16.590970715835141</v>
      </c>
      <c r="BT33" s="96">
        <f>VLOOKUP($A33,Emax!$B:$Z,MATCH(BT$1,Emax!$B$1:$Z$1,0),FALSE)</f>
        <v>33.046104645998042</v>
      </c>
      <c r="BU33" s="98"/>
      <c r="BV33" s="98"/>
      <c r="BW33" s="98"/>
    </row>
    <row r="34" spans="1:75" x14ac:dyDescent="0.2">
      <c r="A34" t="s">
        <v>96</v>
      </c>
      <c r="B34" s="6" t="str">
        <f>IF(VLOOKUP($A34,Ligands!$A:$G,3,FALSE)="","",VLOOKUP($A34,Ligands!$A:$G,3,FALSE))</f>
        <v/>
      </c>
      <c r="C34" s="5" t="str">
        <f>IF(VLOOKUP($A34,Ligands!$A:$G,4,FALSE)="","",VLOOKUP($A34,Ligands!$A:$G,4,FALSE))</f>
        <v>Serotonin</v>
      </c>
      <c r="D34" s="37" t="str">
        <f>IF(VLOOKUP($A34,Ligands!$A:$G,5,FALSE)="","",VLOOKUP($A34,Ligands!$A:$G,5,FALSE))</f>
        <v/>
      </c>
      <c r="E34" s="37" t="str">
        <f>IF(VLOOKUP($A34,Ligands!$A:$G,6,FALSE)="","",VLOOKUP($A34,Ligands!$A:$G,6,FALSE))</f>
        <v/>
      </c>
      <c r="F34" s="37" t="str">
        <f>IF(VLOOKUP($A34,Ligands!$A:$G,7,FALSE)="","",VLOOKUP($A34,Ligands!$A:$G,7,FALSE))</f>
        <v>Physiological</v>
      </c>
      <c r="G34" s="92">
        <f t="shared" si="0"/>
        <v>0</v>
      </c>
      <c r="H34" s="93">
        <f t="shared" si="1"/>
        <v>8.0083085310801643</v>
      </c>
      <c r="I34" s="93">
        <f t="shared" si="2"/>
        <v>7.8832262150588752</v>
      </c>
      <c r="J34" s="93">
        <f t="shared" si="3"/>
        <v>0</v>
      </c>
      <c r="K34" s="93">
        <f t="shared" si="4"/>
        <v>7.1431105984342613</v>
      </c>
      <c r="L34" s="92">
        <f t="shared" si="5"/>
        <v>0</v>
      </c>
      <c r="M34" s="93">
        <f t="shared" si="6"/>
        <v>8.77</v>
      </c>
      <c r="N34" s="93">
        <f t="shared" si="7"/>
        <v>8.5470000000000006</v>
      </c>
      <c r="O34" s="93">
        <f t="shared" si="8"/>
        <v>0</v>
      </c>
      <c r="P34" s="93">
        <f t="shared" si="9"/>
        <v>8.1679999999999993</v>
      </c>
      <c r="Q34" s="94">
        <f t="shared" si="10"/>
        <v>0</v>
      </c>
      <c r="R34" s="91">
        <f t="shared" si="11"/>
        <v>17.310456903556467</v>
      </c>
      <c r="S34" s="91">
        <f t="shared" si="12"/>
        <v>23.628349121186147</v>
      </c>
      <c r="T34" s="91">
        <f t="shared" si="13"/>
        <v>0</v>
      </c>
      <c r="U34" s="91">
        <f t="shared" si="14"/>
        <v>9.4430132362085804</v>
      </c>
      <c r="V34" s="81" t="str" cm="1">
        <f t="array" ref="V34">_xlfn.IFS(AM34="na","na",AM34="0","0",AM34&gt;0,(LOG(0.01*BD34/10^-AM34)))</f>
        <v>0</v>
      </c>
      <c r="W34" s="82" t="str" cm="1">
        <f t="array" ref="W34">_xlfn.IFS(AN34="na","na",AN34="0","0",AN34&gt;0,(LOG(0.01*BE34/10^-AN34)))</f>
        <v>0</v>
      </c>
      <c r="X34" s="82" t="str" cm="1">
        <f t="array" ref="X34">_xlfn.IFS(AO34="na","na",AO34="0","0",AO34&gt;0,(LOG(0.01*BF34/10^-AO34)))</f>
        <v>0</v>
      </c>
      <c r="Y34" s="82" t="str" cm="1">
        <f t="array" ref="Y34">_xlfn.IFS(AP34="na","na",AP34="0","0",AP34&gt;0,(LOG(0.01*BG34/10^-AP34)))</f>
        <v>0</v>
      </c>
      <c r="Z34" s="82" t="str" cm="1">
        <f t="array" ref="Z34">_xlfn.IFS(AQ34="na","na",AQ34="0","0",AQ34&gt;0,(LOG(0.01*BH34/10^-AQ34)))</f>
        <v>0</v>
      </c>
      <c r="AA34" s="82" t="str" cm="1">
        <f t="array" ref="AA34">_xlfn.IFS(AR34="na","na",AR34="0","0",AR34&gt;0,(LOG(0.01*BI34/10^-AR34)))</f>
        <v>0</v>
      </c>
      <c r="AB34" s="82" cm="1">
        <f t="array" ref="AB34">_xlfn.IFS(AS34="na","na",AS34="0","0",AS34&gt;0,(LOG(0.01*BJ34/10^-AS34)))</f>
        <v>6.7809304436985451</v>
      </c>
      <c r="AC34" s="82" cm="1">
        <f t="array" ref="AC34">_xlfn.IFS(AT34="na","na",AT34="0","0",AT34&gt;0,(LOG(0.01*BK34/10^-AT34)))</f>
        <v>8.0083085310801643</v>
      </c>
      <c r="AD34" s="82" cm="1">
        <f t="array" ref="AD34">_xlfn.IFS(AU34="na","na",AU34="0","0",AU34&gt;0,(LOG(0.01*BL34/10^-AU34)))</f>
        <v>7.8832262150588752</v>
      </c>
      <c r="AE34" s="82" cm="1">
        <f t="array" ref="AE34">_xlfn.IFS(AV34="na","na",AV34="0","0",AV34&gt;0,(LOG(0.01*BM34/10^-AV34)))</f>
        <v>7.8058558191637193</v>
      </c>
      <c r="AF34" s="82" cm="1">
        <f t="array" ref="AF34">_xlfn.IFS(AW34="na","na",AW34="0","0",AW34&gt;0,(LOG(0.01*BN34/10^-AW34)))</f>
        <v>7.5634333791607098</v>
      </c>
      <c r="AG34" s="82" cm="1">
        <f t="array" ref="AG34">_xlfn.IFS(AX34="na","na",AX34="0","0",AX34&gt;0,(LOG(0.01*BO34/10^-AX34)))</f>
        <v>6.9355574098648116</v>
      </c>
      <c r="AH34" s="82" t="str" cm="1">
        <f t="array" ref="AH34">_xlfn.IFS(AY34="na","na",AY34="0","0",AY34&gt;0,(LOG(0.01*BP34/10^-AY34)))</f>
        <v>0</v>
      </c>
      <c r="AI34" s="82" t="str" cm="1">
        <f t="array" ref="AI34">_xlfn.IFS(AZ34="na","na",AZ34="0","0",AZ34&gt;0,(LOG(0.01*BQ34/10^-AZ34)))</f>
        <v>0</v>
      </c>
      <c r="AJ34" s="82" cm="1">
        <f t="array" ref="AJ34">_xlfn.IFS(BA34="na","na",BA34="0","0",BA34&gt;0,(LOG(0.01*BR34/10^-BA34)))</f>
        <v>5.6816602593013954</v>
      </c>
      <c r="AK34" s="82" cm="1">
        <f t="array" ref="AK34">_xlfn.IFS(BB34="na","na",BB34="0","0",BB34&gt;0,(LOG(0.01*BS34/10^-BB34)))</f>
        <v>6.4944551380915279</v>
      </c>
      <c r="AL34" s="82" cm="1">
        <f t="array" ref="AL34">_xlfn.IFS(BC34="na","na",BC34="0","0",BC34&gt;0,(LOG(0.01*BT34/10^-BC34)))</f>
        <v>7.1431105984342613</v>
      </c>
      <c r="AM34" s="81" t="str">
        <f>VLOOKUP($A34,'pEC50'!$B:$AA,MATCH(AM$1,'pEC50'!$B$1:$AA$1,0),FALSE)</f>
        <v>0</v>
      </c>
      <c r="AN34" s="82" t="str">
        <f>VLOOKUP($A34,'pEC50'!$B:$AA,MATCH(AN$1,'pEC50'!$B$1:$AA$1,0),FALSE)</f>
        <v>0</v>
      </c>
      <c r="AO34" s="82" t="str">
        <f>VLOOKUP($A34,'pEC50'!$B:$AA,MATCH(AO$1,'pEC50'!$B$1:$AA$1,0),FALSE)</f>
        <v>0</v>
      </c>
      <c r="AP34" s="82" t="str">
        <f>VLOOKUP($A34,'pEC50'!$B:$AA,MATCH(AP$1,'pEC50'!$B$1:$AA$1,0),FALSE)</f>
        <v>0</v>
      </c>
      <c r="AQ34" s="82" t="str">
        <f>VLOOKUP($A34,'pEC50'!$B:$AA,MATCH(AQ$1,'pEC50'!$B$1:$AA$1,0),FALSE)</f>
        <v>0</v>
      </c>
      <c r="AR34" s="82" t="str">
        <f>VLOOKUP($A34,'pEC50'!$B:$AA,MATCH(AR$1,'pEC50'!$B$1:$AA$1,0),FALSE)</f>
        <v>0</v>
      </c>
      <c r="AS34" s="82">
        <f>VLOOKUP($A34,'pEC50'!$B:$AA,MATCH(AS$1,'pEC50'!$B$1:$AA$1,0),FALSE)</f>
        <v>7.7789999999999999</v>
      </c>
      <c r="AT34" s="82">
        <f>VLOOKUP($A34,'pEC50'!$B:$AA,MATCH(AT$1,'pEC50'!$B$1:$AA$1,0),FALSE)</f>
        <v>8.77</v>
      </c>
      <c r="AU34" s="82">
        <f>VLOOKUP($A34,'pEC50'!$B:$AA,MATCH(AU$1,'pEC50'!$B$1:$AA$1,0),FALSE)</f>
        <v>8.5470000000000006</v>
      </c>
      <c r="AV34" s="82">
        <f>VLOOKUP($A34,'pEC50'!$B:$AA,MATCH(AV$1,'pEC50'!$B$1:$AA$1,0),FALSE)</f>
        <v>8.4770000000000003</v>
      </c>
      <c r="AW34" s="82">
        <f>VLOOKUP($A34,'pEC50'!$B:$AA,MATCH(AW$1,'pEC50'!$B$1:$AA$1,0),FALSE)</f>
        <v>8.19</v>
      </c>
      <c r="AX34" s="82">
        <f>VLOOKUP($A34,'pEC50'!$B:$AA,MATCH(AX$1,'pEC50'!$B$1:$AA$1,0),FALSE)</f>
        <v>7.9349999999999996</v>
      </c>
      <c r="AY34" s="82" t="str">
        <f>VLOOKUP($A34,'pEC50'!$B:$AA,MATCH(AY$1,'pEC50'!$B$1:$AA$1,0),FALSE)</f>
        <v>0</v>
      </c>
      <c r="AZ34" s="82" t="str">
        <f>VLOOKUP($A34,'pEC50'!$B:$AA,MATCH(AZ$1,'pEC50'!$B$1:$AA$1,0),FALSE)</f>
        <v>0</v>
      </c>
      <c r="BA34" s="82">
        <f>VLOOKUP($A34,'pEC50'!$B:$AA,MATCH(BA$1,'pEC50'!$B$1:$AA$1,0),FALSE)</f>
        <v>7.391</v>
      </c>
      <c r="BB34" s="82">
        <f>VLOOKUP($A34,'pEC50'!$B:$AA,MATCH(BB$1,'pEC50'!$B$1:$AA$1,0),FALSE)</f>
        <v>7.8090000000000002</v>
      </c>
      <c r="BC34" s="82">
        <f>VLOOKUP($A34,'pEC50'!$B:$AA,MATCH(BC$1,'pEC50'!$B$1:$AA$1,0),FALSE)</f>
        <v>8.1679999999999993</v>
      </c>
      <c r="BD34" s="95">
        <f>VLOOKUP($A34,Emax!$B:$Z,MATCH(BD$1,Emax!$B$1:$Z$1,0),FALSE)</f>
        <v>0</v>
      </c>
      <c r="BE34" s="96" t="str">
        <f>VLOOKUP($A34,Emax!$B:$Z,MATCH(BE$1,Emax!$B$1:$Z$1,0),FALSE)</f>
        <v>na</v>
      </c>
      <c r="BF34" s="96">
        <f>VLOOKUP($A34,Emax!$B:$Z,MATCH(BF$1,Emax!$B$1:$Z$1,0),FALSE)</f>
        <v>0</v>
      </c>
      <c r="BG34" s="96">
        <f>VLOOKUP($A34,Emax!$B:$Z,MATCH(BG$1,Emax!$B$1:$Z$1,0),FALSE)</f>
        <v>0</v>
      </c>
      <c r="BH34" s="96" t="str">
        <f>VLOOKUP($A34,Emax!$B:$Z,MATCH(BH$1,Emax!$B$1:$Z$1,0),FALSE)</f>
        <v>na</v>
      </c>
      <c r="BI34" s="96">
        <f>VLOOKUP($A34,Emax!$B:$Z,MATCH(BI$1,Emax!$B$1:$Z$1,0),FALSE)</f>
        <v>0</v>
      </c>
      <c r="BJ34" s="96">
        <f>VLOOKUP($A34,Emax!$B:$Z,MATCH(BJ$1,Emax!$B$1:$Z$1,0),FALSE)</f>
        <v>10.044549045977977</v>
      </c>
      <c r="BK34" s="96">
        <f>VLOOKUP($A34,Emax!$B:$Z,MATCH(BK$1,Emax!$B$1:$Z$1,0),FALSE)</f>
        <v>17.310456903556467</v>
      </c>
      <c r="BL34" s="96">
        <f>VLOOKUP($A34,Emax!$B:$Z,MATCH(BL$1,Emax!$B$1:$Z$1,0),FALSE)</f>
        <v>21.688335113984824</v>
      </c>
      <c r="BM34" s="96">
        <f>VLOOKUP($A34,Emax!$B:$Z,MATCH(BM$1,Emax!$B$1:$Z$1,0),FALSE)</f>
        <v>21.323368839929149</v>
      </c>
      <c r="BN34" s="96">
        <f>VLOOKUP($A34,Emax!$B:$Z,MATCH(BN$1,Emax!$B$1:$Z$1,0),FALSE)</f>
        <v>23.628349121186147</v>
      </c>
      <c r="BO34" s="96">
        <f>VLOOKUP($A34,Emax!$B:$Z,MATCH(BO$1,Emax!$B$1:$Z$1,0),FALSE)</f>
        <v>10.012843076630356</v>
      </c>
      <c r="BP34" s="96">
        <f>VLOOKUP($A34,Emax!$B:$Z,MATCH(BP$1,Emax!$B$1:$Z$1,0),FALSE)</f>
        <v>0</v>
      </c>
      <c r="BQ34" s="96">
        <f>VLOOKUP($A34,Emax!$B:$Z,MATCH(BQ$1,Emax!$B$1:$Z$1,0),FALSE)</f>
        <v>0</v>
      </c>
      <c r="BR34" s="96">
        <f>VLOOKUP($A34,Emax!$B:$Z,MATCH(BR$1,Emax!$B$1:$Z$1,0),FALSE)</f>
        <v>1.952811209292737</v>
      </c>
      <c r="BS34" s="96">
        <f>VLOOKUP($A34,Emax!$B:$Z,MATCH(BS$1,Emax!$B$1:$Z$1,0),FALSE)</f>
        <v>4.846800433839479</v>
      </c>
      <c r="BT34" s="96">
        <f>VLOOKUP($A34,Emax!$B:$Z,MATCH(BT$1,Emax!$B$1:$Z$1,0),FALSE)</f>
        <v>9.4430132362085804</v>
      </c>
      <c r="BU34" s="98"/>
      <c r="BV34" s="98"/>
      <c r="BW34" s="98"/>
    </row>
    <row r="35" spans="1:75" x14ac:dyDescent="0.2">
      <c r="A35" t="s">
        <v>99</v>
      </c>
      <c r="B35" s="6" t="str">
        <f>IF(VLOOKUP($A35,Ligands!$A:$G,3,FALSE)="","",VLOOKUP($A35,Ligands!$A:$G,3,FALSE))</f>
        <v/>
      </c>
      <c r="C35" s="5" t="str">
        <f>IF(VLOOKUP($A35,Ligands!$A:$G,4,FALSE)="","",VLOOKUP($A35,Ligands!$A:$G,4,FALSE))</f>
        <v>Serotonin</v>
      </c>
      <c r="D35" s="37" t="str">
        <f>IF(VLOOKUP($A35,Ligands!$A:$G,5,FALSE)="","",VLOOKUP($A35,Ligands!$A:$G,5,FALSE))</f>
        <v/>
      </c>
      <c r="E35" s="37" t="str">
        <f>IF(VLOOKUP($A35,Ligands!$A:$G,6,FALSE)="","",VLOOKUP($A35,Ligands!$A:$G,6,FALSE))</f>
        <v/>
      </c>
      <c r="F35" s="37" t="str">
        <f>IF(VLOOKUP($A35,Ligands!$A:$G,7,FALSE)="","",VLOOKUP($A35,Ligands!$A:$G,7,FALSE))</f>
        <v>Physiological</v>
      </c>
      <c r="G35" s="92">
        <f t="shared" si="0"/>
        <v>0</v>
      </c>
      <c r="H35" s="93">
        <f t="shared" si="1"/>
        <v>9.0981952236214028</v>
      </c>
      <c r="I35" s="93">
        <f t="shared" si="2"/>
        <v>8.414206022558739</v>
      </c>
      <c r="J35" s="93">
        <f t="shared" si="3"/>
        <v>6.7375724860953756</v>
      </c>
      <c r="K35" s="93">
        <f t="shared" si="4"/>
        <v>7.9298813438692051</v>
      </c>
      <c r="L35" s="92">
        <f t="shared" si="5"/>
        <v>0</v>
      </c>
      <c r="M35" s="93">
        <f t="shared" si="6"/>
        <v>9.2759999999999998</v>
      </c>
      <c r="N35" s="93">
        <f t="shared" si="7"/>
        <v>8.625</v>
      </c>
      <c r="O35" s="93">
        <f t="shared" si="8"/>
        <v>7.2210000000000001</v>
      </c>
      <c r="P35" s="93">
        <f t="shared" si="9"/>
        <v>8.4559999999999995</v>
      </c>
      <c r="Q35" s="94">
        <f t="shared" si="10"/>
        <v>0</v>
      </c>
      <c r="R35" s="91">
        <f t="shared" si="11"/>
        <v>98.634109439354461</v>
      </c>
      <c r="S35" s="91">
        <f t="shared" si="12"/>
        <v>61.54687722970079</v>
      </c>
      <c r="T35" s="91">
        <f t="shared" si="13"/>
        <v>32.852807283763276</v>
      </c>
      <c r="U35" s="91">
        <f t="shared" si="14"/>
        <v>52.040401301518436</v>
      </c>
      <c r="V35" s="81" t="str" cm="1">
        <f t="array" ref="V35">_xlfn.IFS(AM35="na","na",AM35="0","0",AM35&gt;0,(LOG(0.01*BD35/10^-AM35)))</f>
        <v>0</v>
      </c>
      <c r="W35" s="82" t="str" cm="1">
        <f t="array" ref="W35">_xlfn.IFS(AN35="na","na",AN35="0","0",AN35&gt;0,(LOG(0.01*BE35/10^-AN35)))</f>
        <v>0</v>
      </c>
      <c r="X35" s="82" cm="1">
        <f t="array" ref="X35">_xlfn.IFS(AO35="na","na",AO35="0","0",AO35&gt;0,(LOG(0.01*BF35/10^-AO35)))</f>
        <v>6.8726175239042293</v>
      </c>
      <c r="Y35" s="82" cm="1">
        <f t="array" ref="Y35">_xlfn.IFS(AP35="na","na",AP35="0","0",AP35&gt;0,(LOG(0.01*BG35/10^-AP35)))</f>
        <v>6.8293955791061007</v>
      </c>
      <c r="Z35" s="82" t="str" cm="1">
        <f t="array" ref="Z35">_xlfn.IFS(AQ35="na","na",AQ35="0","0",AQ35&gt;0,(LOG(0.01*BH35/10^-AQ35)))</f>
        <v>0</v>
      </c>
      <c r="AA35" s="82" cm="1">
        <f t="array" ref="AA35">_xlfn.IFS(AR35="na","na",AR35="0","0",AR35&gt;0,(LOG(0.01*BI35/10^-AR35)))</f>
        <v>7.1402282356048321</v>
      </c>
      <c r="AB35" s="82" cm="1">
        <f t="array" ref="AB35">_xlfn.IFS(AS35="na","na",AS35="0","0",AS35&gt;0,(LOG(0.01*BJ35/10^-AS35)))</f>
        <v>7.5390271277160945</v>
      </c>
      <c r="AC35" s="82" cm="1">
        <f t="array" ref="AC35">_xlfn.IFS(AT35="na","na",AT35="0","0",AT35&gt;0,(LOG(0.01*BK35/10^-AT35)))</f>
        <v>9.0981952236214028</v>
      </c>
      <c r="AD35" s="82" t="str" cm="1">
        <f t="array" ref="AD35">_xlfn.IFS(AU35="na","na",AU35="0","0",AU35&gt;0,(LOG(0.01*BL35/10^-AU35)))</f>
        <v>0</v>
      </c>
      <c r="AE35" s="82" t="str" cm="1">
        <f t="array" ref="AE35">_xlfn.IFS(AV35="na","na",AV35="0","0",AV35&gt;0,(LOG(0.01*BM35/10^-AV35)))</f>
        <v>0</v>
      </c>
      <c r="AF35" s="82" t="str" cm="1">
        <f t="array" ref="AF35">_xlfn.IFS(AW35="na","na",AW35="0","0",AW35&gt;0,(LOG(0.01*BN35/10^-AW35)))</f>
        <v>0</v>
      </c>
      <c r="AG35" s="82" cm="1">
        <f t="array" ref="AG35">_xlfn.IFS(AX35="na","na",AX35="0","0",AX35&gt;0,(LOG(0.01*BO35/10^-AX35)))</f>
        <v>8.414206022558739</v>
      </c>
      <c r="AH35" s="82" cm="1">
        <f t="array" ref="AH35">_xlfn.IFS(AY35="na","na",AY35="0","0",AY35&gt;0,(LOG(0.01*BP35/10^-AY35)))</f>
        <v>6.7375724860953756</v>
      </c>
      <c r="AI35" s="82" cm="1">
        <f t="array" ref="AI35">_xlfn.IFS(AZ35="na","na",AZ35="0","0",AZ35&gt;0,(LOG(0.01*BQ35/10^-AZ35)))</f>
        <v>6.4674878963667082</v>
      </c>
      <c r="AJ35" s="82" cm="1">
        <f t="array" ref="AJ35">_xlfn.IFS(BA35="na","na",BA35="0","0",BA35&gt;0,(LOG(0.01*BR35/10^-BA35)))</f>
        <v>7.6848563899581173</v>
      </c>
      <c r="AK35" s="82" cm="1">
        <f t="array" ref="AK35">_xlfn.IFS(BB35="na","na",BB35="0","0",BB35&gt;0,(LOG(0.01*BS35/10^-BB35)))</f>
        <v>7.7113406368972948</v>
      </c>
      <c r="AL35" s="82" cm="1">
        <f t="array" ref="AL35">_xlfn.IFS(BC35="na","na",BC35="0","0",BC35&gt;0,(LOG(0.01*BT35/10^-BC35)))</f>
        <v>7.9298813438692051</v>
      </c>
      <c r="AM35" s="81" t="str">
        <f>VLOOKUP($A35,'pEC50'!$B:$AA,MATCH(AM$1,'pEC50'!$B$1:$AA$1,0),FALSE)</f>
        <v>0</v>
      </c>
      <c r="AN35" s="82" t="str">
        <f>VLOOKUP($A35,'pEC50'!$B:$AA,MATCH(AN$1,'pEC50'!$B$1:$AA$1,0),FALSE)</f>
        <v>0</v>
      </c>
      <c r="AO35" s="82">
        <f>VLOOKUP($A35,'pEC50'!$B:$AA,MATCH(AO$1,'pEC50'!$B$1:$AA$1,0),FALSE)</f>
        <v>7.2450000000000001</v>
      </c>
      <c r="AP35" s="82">
        <f>VLOOKUP($A35,'pEC50'!$B:$AA,MATCH(AP$1,'pEC50'!$B$1:$AA$1,0),FALSE)</f>
        <v>7.27</v>
      </c>
      <c r="AQ35" s="82" t="str">
        <f>VLOOKUP($A35,'pEC50'!$B:$AA,MATCH(AQ$1,'pEC50'!$B$1:$AA$1,0),FALSE)</f>
        <v>0</v>
      </c>
      <c r="AR35" s="82">
        <f>VLOOKUP($A35,'pEC50'!$B:$AA,MATCH(AR$1,'pEC50'!$B$1:$AA$1,0),FALSE)</f>
        <v>7.37</v>
      </c>
      <c r="AS35" s="82">
        <f>VLOOKUP($A35,'pEC50'!$B:$AA,MATCH(AS$1,'pEC50'!$B$1:$AA$1,0),FALSE)</f>
        <v>7.5449999999999999</v>
      </c>
      <c r="AT35" s="82">
        <f>VLOOKUP($A35,'pEC50'!$B:$AA,MATCH(AT$1,'pEC50'!$B$1:$AA$1,0),FALSE)</f>
        <v>9.2759999999999998</v>
      </c>
      <c r="AU35" s="82" t="str">
        <f>VLOOKUP($A35,'pEC50'!$B:$AA,MATCH(AU$1,'pEC50'!$B$1:$AA$1,0),FALSE)</f>
        <v>0</v>
      </c>
      <c r="AV35" s="82" t="str">
        <f>VLOOKUP($A35,'pEC50'!$B:$AA,MATCH(AV$1,'pEC50'!$B$1:$AA$1,0),FALSE)</f>
        <v>0</v>
      </c>
      <c r="AW35" s="82" t="str">
        <f>VLOOKUP($A35,'pEC50'!$B:$AA,MATCH(AW$1,'pEC50'!$B$1:$AA$1,0),FALSE)</f>
        <v>0</v>
      </c>
      <c r="AX35" s="82">
        <f>VLOOKUP($A35,'pEC50'!$B:$AA,MATCH(AX$1,'pEC50'!$B$1:$AA$1,0),FALSE)</f>
        <v>8.625</v>
      </c>
      <c r="AY35" s="82">
        <f>VLOOKUP($A35,'pEC50'!$B:$AA,MATCH(AY$1,'pEC50'!$B$1:$AA$1,0),FALSE)</f>
        <v>7.2210000000000001</v>
      </c>
      <c r="AZ35" s="82">
        <f>VLOOKUP($A35,'pEC50'!$B:$AA,MATCH(AZ$1,'pEC50'!$B$1:$AA$1,0),FALSE)</f>
        <v>7.2110000000000003</v>
      </c>
      <c r="BA35" s="82">
        <f>VLOOKUP($A35,'pEC50'!$B:$AA,MATCH(BA$1,'pEC50'!$B$1:$AA$1,0),FALSE)</f>
        <v>8.1449999999999996</v>
      </c>
      <c r="BB35" s="82">
        <f>VLOOKUP($A35,'pEC50'!$B:$AA,MATCH(BB$1,'pEC50'!$B$1:$AA$1,0),FALSE)</f>
        <v>7.9950000000000001</v>
      </c>
      <c r="BC35" s="82">
        <f>VLOOKUP($A35,'pEC50'!$B:$AA,MATCH(BC$1,'pEC50'!$B$1:$AA$1,0),FALSE)</f>
        <v>8.4559999999999995</v>
      </c>
      <c r="BD35" s="95">
        <f>VLOOKUP($A35,Emax!$B:$Z,MATCH(BD$1,Emax!$B$1:$Z$1,0),FALSE)</f>
        <v>0</v>
      </c>
      <c r="BE35" s="96" t="str">
        <f>VLOOKUP($A35,Emax!$B:$Z,MATCH(BE$1,Emax!$B$1:$Z$1,0),FALSE)</f>
        <v>na</v>
      </c>
      <c r="BF35" s="96">
        <f>VLOOKUP($A35,Emax!$B:$Z,MATCH(BF$1,Emax!$B$1:$Z$1,0),FALSE)</f>
        <v>42.424577301359264</v>
      </c>
      <c r="BG35" s="96">
        <f>VLOOKUP($A35,Emax!$B:$Z,MATCH(BG$1,Emax!$B$1:$Z$1,0),FALSE)</f>
        <v>36.257309941520468</v>
      </c>
      <c r="BH35" s="96" t="str">
        <f>VLOOKUP($A35,Emax!$B:$Z,MATCH(BH$1,Emax!$B$1:$Z$1,0),FALSE)</f>
        <v>na</v>
      </c>
      <c r="BI35" s="96">
        <f>VLOOKUP($A35,Emax!$B:$Z,MATCH(BI$1,Emax!$B$1:$Z$1,0),FALSE)</f>
        <v>58.9153192810181</v>
      </c>
      <c r="BJ35" s="96">
        <f>VLOOKUP($A35,Emax!$B:$Z,MATCH(BJ$1,Emax!$B$1:$Z$1,0),FALSE)</f>
        <v>98.634109439354461</v>
      </c>
      <c r="BK35" s="96">
        <f>VLOOKUP($A35,Emax!$B:$Z,MATCH(BK$1,Emax!$B$1:$Z$1,0),FALSE)</f>
        <v>66.404150259391201</v>
      </c>
      <c r="BL35" s="96">
        <f>VLOOKUP($A35,Emax!$B:$Z,MATCH(BL$1,Emax!$B$1:$Z$1,0),FALSE)</f>
        <v>0</v>
      </c>
      <c r="BM35" s="96">
        <f>VLOOKUP($A35,Emax!$B:$Z,MATCH(BM$1,Emax!$B$1:$Z$1,0),FALSE)</f>
        <v>0</v>
      </c>
      <c r="BN35" s="96">
        <f>VLOOKUP($A35,Emax!$B:$Z,MATCH(BN$1,Emax!$B$1:$Z$1,0),FALSE)</f>
        <v>0</v>
      </c>
      <c r="BO35" s="96">
        <f>VLOOKUP($A35,Emax!$B:$Z,MATCH(BO$1,Emax!$B$1:$Z$1,0),FALSE)</f>
        <v>61.54687722970079</v>
      </c>
      <c r="BP35" s="96">
        <f>VLOOKUP($A35,Emax!$B:$Z,MATCH(BP$1,Emax!$B$1:$Z$1,0),FALSE)</f>
        <v>32.852807283763276</v>
      </c>
      <c r="BQ35" s="96">
        <f>VLOOKUP($A35,Emax!$B:$Z,MATCH(BQ$1,Emax!$B$1:$Z$1,0),FALSE)</f>
        <v>18.050444304820033</v>
      </c>
      <c r="BR35" s="96">
        <f>VLOOKUP($A35,Emax!$B:$Z,MATCH(BR$1,Emax!$B$1:$Z$1,0),FALSE)</f>
        <v>34.662221242775594</v>
      </c>
      <c r="BS35" s="96">
        <f>VLOOKUP($A35,Emax!$B:$Z,MATCH(BS$1,Emax!$B$1:$Z$1,0),FALSE)</f>
        <v>52.040401301518436</v>
      </c>
      <c r="BT35" s="96">
        <f>VLOOKUP($A35,Emax!$B:$Z,MATCH(BT$1,Emax!$B$1:$Z$1,0),FALSE)</f>
        <v>29.777027627254153</v>
      </c>
      <c r="BU35" s="98"/>
      <c r="BV35" s="98"/>
      <c r="BW35" s="98"/>
    </row>
    <row r="36" spans="1:75" x14ac:dyDescent="0.2">
      <c r="A36" t="s">
        <v>501</v>
      </c>
      <c r="B36" s="6" t="str">
        <f>IF(VLOOKUP($A36,Ligands!$A:$G,3,FALSE)="","",VLOOKUP($A36,Ligands!$A:$G,3,FALSE))</f>
        <v/>
      </c>
      <c r="C36" s="5" t="str">
        <f>IF(VLOOKUP($A36,Ligands!$A:$G,4,FALSE)="","",VLOOKUP($A36,Ligands!$A:$G,4,FALSE))</f>
        <v>Sphingosine 1-phosphate</v>
      </c>
      <c r="D36" s="37" t="str">
        <f>IF(VLOOKUP($A36,Ligands!$A:$G,5,FALSE)="","",VLOOKUP($A36,Ligands!$A:$G,5,FALSE))</f>
        <v/>
      </c>
      <c r="E36" s="37" t="str">
        <f>IF(VLOOKUP($A36,Ligands!$A:$G,6,FALSE)="","",VLOOKUP($A36,Ligands!$A:$G,6,FALSE))</f>
        <v/>
      </c>
      <c r="F36" s="37" t="str">
        <f>IF(VLOOKUP($A36,Ligands!$A:$G,7,FALSE)="","",VLOOKUP($A36,Ligands!$A:$G,7,FALSE))</f>
        <v>Physiological</v>
      </c>
      <c r="G36" s="92">
        <f t="shared" si="0"/>
        <v>0</v>
      </c>
      <c r="H36" s="93">
        <f t="shared" si="1"/>
        <v>7.2497777431618236</v>
      </c>
      <c r="I36" s="93">
        <f t="shared" si="2"/>
        <v>5.7417320821633693</v>
      </c>
      <c r="J36" s="93">
        <f t="shared" si="3"/>
        <v>4.762691904583785</v>
      </c>
      <c r="K36" s="93">
        <f t="shared" si="4"/>
        <v>6.8246336330300759</v>
      </c>
      <c r="L36" s="92">
        <f t="shared" si="5"/>
        <v>0</v>
      </c>
      <c r="M36" s="93">
        <f t="shared" si="6"/>
        <v>8.1639999999999997</v>
      </c>
      <c r="N36" s="93">
        <f t="shared" si="7"/>
        <v>6.2080000000000002</v>
      </c>
      <c r="O36" s="93">
        <f t="shared" si="8"/>
        <v>6.9240000000000004</v>
      </c>
      <c r="P36" s="93">
        <f t="shared" si="9"/>
        <v>7.4589999999999996</v>
      </c>
      <c r="Q36" s="94">
        <f t="shared" si="10"/>
        <v>0</v>
      </c>
      <c r="R36" s="91">
        <f t="shared" si="11"/>
        <v>14.345777251051102</v>
      </c>
      <c r="S36" s="91">
        <f t="shared" si="12"/>
        <v>34.176853921895066</v>
      </c>
      <c r="T36" s="91">
        <f t="shared" si="13"/>
        <v>0.68975031038763956</v>
      </c>
      <c r="U36" s="91">
        <f t="shared" si="14"/>
        <v>23.207781824642442</v>
      </c>
      <c r="V36" s="81" t="str" cm="1">
        <f t="array" ref="V36">_xlfn.IFS(AM36="na","na",AM36="0","0",AM36&gt;0,(LOG(0.01*BD36/10^-AM36)))</f>
        <v>0</v>
      </c>
      <c r="W36" s="82" t="str" cm="1">
        <f t="array" ref="W36">_xlfn.IFS(AN36="na","na",AN36="0","0",AN36&gt;0,(LOG(0.01*BE36/10^-AN36)))</f>
        <v>0</v>
      </c>
      <c r="X36" s="82" cm="1">
        <f t="array" ref="X36">_xlfn.IFS(AO36="na","na",AO36="0","0",AO36&gt;0,(LOG(0.01*BF36/10^-AO36)))</f>
        <v>7.2497777431618236</v>
      </c>
      <c r="Y36" s="82" cm="1">
        <f t="array" ref="Y36">_xlfn.IFS(AP36="na","na",AP36="0","0",AP36&gt;0,(LOG(0.01*BG36/10^-AP36)))</f>
        <v>7.0393353347111338</v>
      </c>
      <c r="Z36" s="82" t="str" cm="1">
        <f t="array" ref="Z36">_xlfn.IFS(AQ36="na","na",AQ36="0","0",AQ36&gt;0,(LOG(0.01*BH36/10^-AQ36)))</f>
        <v>0</v>
      </c>
      <c r="AA36" s="82" cm="1">
        <f t="array" ref="AA36">_xlfn.IFS(AR36="na","na",AR36="0","0",AR36&gt;0,(LOG(0.01*BI36/10^-AR36)))</f>
        <v>6.904724083198821</v>
      </c>
      <c r="AB36" s="82" cm="1">
        <f t="array" ref="AB36">_xlfn.IFS(AS36="na","na",AS36="0","0",AS36&gt;0,(LOG(0.01*BJ36/10^-AS36)))</f>
        <v>7.0963103164151269</v>
      </c>
      <c r="AC36" s="82" t="str" cm="1">
        <f t="array" ref="AC36">_xlfn.IFS(AT36="na","na",AT36="0","0",AT36&gt;0,(LOG(0.01*BK36/10^-AT36)))</f>
        <v>0</v>
      </c>
      <c r="AD36" s="82" t="str" cm="1">
        <f t="array" ref="AD36">_xlfn.IFS(AU36="na","na",AU36="0","0",AU36&gt;0,(LOG(0.01*BL36/10^-AU36)))</f>
        <v>0</v>
      </c>
      <c r="AE36" s="82" t="str" cm="1">
        <f t="array" ref="AE36">_xlfn.IFS(AV36="na","na",AV36="0","0",AV36&gt;0,(LOG(0.01*BM36/10^-AV36)))</f>
        <v>0</v>
      </c>
      <c r="AF36" s="82" t="str" cm="1">
        <f t="array" ref="AF36">_xlfn.IFS(AW36="na","na",AW36="0","0",AW36&gt;0,(LOG(0.01*BN36/10^-AW36)))</f>
        <v>0</v>
      </c>
      <c r="AG36" s="82" cm="1">
        <f t="array" ref="AG36">_xlfn.IFS(AX36="na","na",AX36="0","0",AX36&gt;0,(LOG(0.01*BO36/10^-AX36)))</f>
        <v>5.7417320821633693</v>
      </c>
      <c r="AH36" s="82" cm="1">
        <f t="array" ref="AH36">_xlfn.IFS(AY36="na","na",AY36="0","0",AY36&gt;0,(LOG(0.01*BP36/10^-AY36)))</f>
        <v>4.762691904583785</v>
      </c>
      <c r="AI36" s="82" t="str" cm="1">
        <f t="array" ref="AI36">_xlfn.IFS(AZ36="na","na",AZ36="0","0",AZ36&gt;0,(LOG(0.01*BQ36/10^-AZ36)))</f>
        <v>0</v>
      </c>
      <c r="AJ36" s="82" cm="1">
        <f t="array" ref="AJ36">_xlfn.IFS(BA36="na","na",BA36="0","0",BA36&gt;0,(LOG(0.01*BR36/10^-BA36)))</f>
        <v>5.9924901394759953</v>
      </c>
      <c r="AK36" s="82" cm="1">
        <f t="array" ref="AK36">_xlfn.IFS(BB36="na","na",BB36="0","0",BB36&gt;0,(LOG(0.01*BS36/10^-BB36)))</f>
        <v>6.4507847045494007</v>
      </c>
      <c r="AL36" s="82" cm="1">
        <f t="array" ref="AL36">_xlfn.IFS(BC36="na","na",BC36="0","0",BC36&gt;0,(LOG(0.01*BT36/10^-BC36)))</f>
        <v>6.8246336330300759</v>
      </c>
      <c r="AM36" s="81" t="str">
        <f>VLOOKUP($A36,'pEC50'!$B:$AA,MATCH(AM$1,'pEC50'!$B$1:$AA$1,0),FALSE)</f>
        <v>0</v>
      </c>
      <c r="AN36" s="82" t="str">
        <f>VLOOKUP($A36,'pEC50'!$B:$AA,MATCH(AN$1,'pEC50'!$B$1:$AA$1,0),FALSE)</f>
        <v>0</v>
      </c>
      <c r="AO36" s="82">
        <f>VLOOKUP($A36,'pEC50'!$B:$AA,MATCH(AO$1,'pEC50'!$B$1:$AA$1,0),FALSE)</f>
        <v>8.1509999999999998</v>
      </c>
      <c r="AP36" s="82">
        <f>VLOOKUP($A36,'pEC50'!$B:$AA,MATCH(AP$1,'pEC50'!$B$1:$AA$1,0),FALSE)</f>
        <v>7.9489999999999998</v>
      </c>
      <c r="AQ36" s="82" t="str">
        <f>VLOOKUP($A36,'pEC50'!$B:$AA,MATCH(AQ$1,'pEC50'!$B$1:$AA$1,0),FALSE)</f>
        <v>0</v>
      </c>
      <c r="AR36" s="82">
        <f>VLOOKUP($A36,'pEC50'!$B:$AA,MATCH(AR$1,'pEC50'!$B$1:$AA$1,0),FALSE)</f>
        <v>7.7480000000000002</v>
      </c>
      <c r="AS36" s="82">
        <f>VLOOKUP($A36,'pEC50'!$B:$AA,MATCH(AS$1,'pEC50'!$B$1:$AA$1,0),FALSE)</f>
        <v>8.1639999999999997</v>
      </c>
      <c r="AT36" s="82" t="str">
        <f>VLOOKUP($A36,'pEC50'!$B:$AA,MATCH(AT$1,'pEC50'!$B$1:$AA$1,0),FALSE)</f>
        <v>0</v>
      </c>
      <c r="AU36" s="82" t="str">
        <f>VLOOKUP($A36,'pEC50'!$B:$AA,MATCH(AU$1,'pEC50'!$B$1:$AA$1,0),FALSE)</f>
        <v>0</v>
      </c>
      <c r="AV36" s="82" t="str">
        <f>VLOOKUP($A36,'pEC50'!$B:$AA,MATCH(AV$1,'pEC50'!$B$1:$AA$1,0),FALSE)</f>
        <v>0</v>
      </c>
      <c r="AW36" s="82" t="str">
        <f>VLOOKUP($A36,'pEC50'!$B:$AA,MATCH(AW$1,'pEC50'!$B$1:$AA$1,0),FALSE)</f>
        <v>0</v>
      </c>
      <c r="AX36" s="82">
        <f>VLOOKUP($A36,'pEC50'!$B:$AA,MATCH(AX$1,'pEC50'!$B$1:$AA$1,0),FALSE)</f>
        <v>6.2080000000000002</v>
      </c>
      <c r="AY36" s="82">
        <f>VLOOKUP($A36,'pEC50'!$B:$AA,MATCH(AY$1,'pEC50'!$B$1:$AA$1,0),FALSE)</f>
        <v>6.9240000000000004</v>
      </c>
      <c r="AZ36" s="82" t="str">
        <f>VLOOKUP($A36,'pEC50'!$B:$AA,MATCH(AZ$1,'pEC50'!$B$1:$AA$1,0),FALSE)</f>
        <v>0</v>
      </c>
      <c r="BA36" s="82">
        <f>VLOOKUP($A36,'pEC50'!$B:$AA,MATCH(BA$1,'pEC50'!$B$1:$AA$1,0),FALSE)</f>
        <v>6.8330000000000002</v>
      </c>
      <c r="BB36" s="82">
        <f>VLOOKUP($A36,'pEC50'!$B:$AA,MATCH(BB$1,'pEC50'!$B$1:$AA$1,0),FALSE)</f>
        <v>7.2690000000000001</v>
      </c>
      <c r="BC36" s="82">
        <f>VLOOKUP($A36,'pEC50'!$B:$AA,MATCH(BC$1,'pEC50'!$B$1:$AA$1,0),FALSE)</f>
        <v>7.4589999999999996</v>
      </c>
      <c r="BD36" s="95">
        <f>VLOOKUP($A36,Emax!$B:$Z,MATCH(BD$1,Emax!$B$1:$Z$1,0),FALSE)</f>
        <v>0</v>
      </c>
      <c r="BE36" s="96" t="str">
        <f>VLOOKUP($A36,Emax!$B:$Z,MATCH(BE$1,Emax!$B$1:$Z$1,0),FALSE)</f>
        <v>na</v>
      </c>
      <c r="BF36" s="96">
        <f>VLOOKUP($A36,Emax!$B:$Z,MATCH(BF$1,Emax!$B$1:$Z$1,0),FALSE)</f>
        <v>12.553873356171954</v>
      </c>
      <c r="BG36" s="96">
        <f>VLOOKUP($A36,Emax!$B:$Z,MATCH(BG$1,Emax!$B$1:$Z$1,0),FALSE)</f>
        <v>12.312190733243366</v>
      </c>
      <c r="BH36" s="96" t="str">
        <f>VLOOKUP($A36,Emax!$B:$Z,MATCH(BH$1,Emax!$B$1:$Z$1,0),FALSE)</f>
        <v>na</v>
      </c>
      <c r="BI36" s="96">
        <f>VLOOKUP($A36,Emax!$B:$Z,MATCH(BI$1,Emax!$B$1:$Z$1,0),FALSE)</f>
        <v>14.345777251051102</v>
      </c>
      <c r="BJ36" s="96">
        <f>VLOOKUP($A36,Emax!$B:$Z,MATCH(BJ$1,Emax!$B$1:$Z$1,0),FALSE)</f>
        <v>8.5567790199209881</v>
      </c>
      <c r="BK36" s="96">
        <f>VLOOKUP($A36,Emax!$B:$Z,MATCH(BK$1,Emax!$B$1:$Z$1,0),FALSE)</f>
        <v>0</v>
      </c>
      <c r="BL36" s="96">
        <f>VLOOKUP($A36,Emax!$B:$Z,MATCH(BL$1,Emax!$B$1:$Z$1,0),FALSE)</f>
        <v>0</v>
      </c>
      <c r="BM36" s="96">
        <f>VLOOKUP($A36,Emax!$B:$Z,MATCH(BM$1,Emax!$B$1:$Z$1,0),FALSE)</f>
        <v>0</v>
      </c>
      <c r="BN36" s="96">
        <f>VLOOKUP($A36,Emax!$B:$Z,MATCH(BN$1,Emax!$B$1:$Z$1,0),FALSE)</f>
        <v>0</v>
      </c>
      <c r="BO36" s="96">
        <f>VLOOKUP($A36,Emax!$B:$Z,MATCH(BO$1,Emax!$B$1:$Z$1,0),FALSE)</f>
        <v>34.176853921895066</v>
      </c>
      <c r="BP36" s="96">
        <f>VLOOKUP($A36,Emax!$B:$Z,MATCH(BP$1,Emax!$B$1:$Z$1,0),FALSE)</f>
        <v>0.68975031038763956</v>
      </c>
      <c r="BQ36" s="96">
        <f>VLOOKUP($A36,Emax!$B:$Z,MATCH(BQ$1,Emax!$B$1:$Z$1,0),FALSE)</f>
        <v>0</v>
      </c>
      <c r="BR36" s="96">
        <f>VLOOKUP($A36,Emax!$B:$Z,MATCH(BR$1,Emax!$B$1:$Z$1,0),FALSE)</f>
        <v>14.437438241545756</v>
      </c>
      <c r="BS36" s="96">
        <f>VLOOKUP($A36,Emax!$B:$Z,MATCH(BS$1,Emax!$B$1:$Z$1,0),FALSE)</f>
        <v>15.197939262472884</v>
      </c>
      <c r="BT36" s="96">
        <f>VLOOKUP($A36,Emax!$B:$Z,MATCH(BT$1,Emax!$B$1:$Z$1,0),FALSE)</f>
        <v>23.207781824642442</v>
      </c>
      <c r="BU36" s="98"/>
      <c r="BV36" s="98"/>
      <c r="BW36" s="98"/>
    </row>
    <row r="37" spans="1:75" x14ac:dyDescent="0.2">
      <c r="A37" t="s">
        <v>391</v>
      </c>
      <c r="B37" s="6" t="str">
        <f>IF(VLOOKUP($A37,Ligands!$A:$G,3,FALSE)="","",VLOOKUP($A37,Ligands!$A:$G,3,FALSE))</f>
        <v/>
      </c>
      <c r="C37" s="5" t="str">
        <f>IF(VLOOKUP($A37,Ligands!$A:$G,4,FALSE)="","",VLOOKUP($A37,Ligands!$A:$G,4,FALSE))</f>
        <v>Urocortin II</v>
      </c>
      <c r="D37" s="37" t="str">
        <f>IF(VLOOKUP($A37,Ligands!$A:$G,5,FALSE)="","",VLOOKUP($A37,Ligands!$A:$G,5,FALSE))</f>
        <v/>
      </c>
      <c r="E37" s="37" t="str">
        <f>IF(VLOOKUP($A37,Ligands!$A:$G,6,FALSE)="","",VLOOKUP($A37,Ligands!$A:$G,6,FALSE))</f>
        <v/>
      </c>
      <c r="F37" s="37" t="str">
        <f>IF(VLOOKUP($A37,Ligands!$A:$G,7,FALSE)="","",VLOOKUP($A37,Ligands!$A:$G,7,FALSE))</f>
        <v>Physiological</v>
      </c>
      <c r="G37" s="92">
        <f t="shared" si="0"/>
        <v>10.271357915389597</v>
      </c>
      <c r="H37" s="93">
        <f t="shared" si="1"/>
        <v>8.0770347417207766</v>
      </c>
      <c r="I37" s="93">
        <f t="shared" si="2"/>
        <v>8.5991958784282136</v>
      </c>
      <c r="J37" s="93">
        <f t="shared" si="3"/>
        <v>6.515008691362147</v>
      </c>
      <c r="K37" s="93">
        <f t="shared" si="4"/>
        <v>7.9595816054082347</v>
      </c>
      <c r="L37" s="92">
        <f t="shared" si="5"/>
        <v>10.35</v>
      </c>
      <c r="M37" s="93">
        <f t="shared" si="6"/>
        <v>8.3670000000000009</v>
      </c>
      <c r="N37" s="93">
        <f t="shared" si="7"/>
        <v>8.77</v>
      </c>
      <c r="O37" s="93">
        <f t="shared" si="8"/>
        <v>8.1140000000000008</v>
      </c>
      <c r="P37" s="93">
        <f t="shared" si="9"/>
        <v>8.1630000000000003</v>
      </c>
      <c r="Q37" s="94">
        <f t="shared" si="10"/>
        <v>83.436853002070393</v>
      </c>
      <c r="R37" s="91">
        <f t="shared" si="11"/>
        <v>51.290241237286715</v>
      </c>
      <c r="S37" s="91">
        <f t="shared" si="12"/>
        <v>67.4832326499548</v>
      </c>
      <c r="T37" s="91">
        <f t="shared" si="13"/>
        <v>2.5177273135266134</v>
      </c>
      <c r="U37" s="91">
        <f t="shared" si="14"/>
        <v>75.971962550384234</v>
      </c>
      <c r="V37" s="81" cm="1">
        <f t="array" ref="V37">_xlfn.IFS(AM37="na","na",AM37="0","0",AM37&gt;0,(LOG(0.01*BD37/10^-AM37)))</f>
        <v>10.271357915389597</v>
      </c>
      <c r="W37" s="82" t="str" cm="1">
        <f t="array" ref="W37">_xlfn.IFS(AN37="na","na",AN37="0","0",AN37&gt;0,(LOG(0.01*BE37/10^-AN37)))</f>
        <v>0</v>
      </c>
      <c r="X37" s="82" cm="1">
        <f t="array" ref="X37">_xlfn.IFS(AO37="na","na",AO37="0","0",AO37&gt;0,(LOG(0.01*BF37/10^-AO37)))</f>
        <v>7.8668676842465333</v>
      </c>
      <c r="Y37" s="82" cm="1">
        <f t="array" ref="Y37">_xlfn.IFS(AP37="na","na",AP37="0","0",AP37&gt;0,(LOG(0.01*BG37/10^-AP37)))</f>
        <v>7.7310201810382049</v>
      </c>
      <c r="Z37" s="82" t="str" cm="1">
        <f t="array" ref="Z37">_xlfn.IFS(AQ37="na","na",AQ37="0","0",AQ37&gt;0,(LOG(0.01*BH37/10^-AQ37)))</f>
        <v>0</v>
      </c>
      <c r="AA37" s="82" cm="1">
        <f t="array" ref="AA37">_xlfn.IFS(AR37="na","na",AR37="0","0",AR37&gt;0,(LOG(0.01*BI37/10^-AR37)))</f>
        <v>7.9276299664456316</v>
      </c>
      <c r="AB37" s="82" cm="1">
        <f t="array" ref="AB37">_xlfn.IFS(AS37="na","na",AS37="0","0",AS37&gt;0,(LOG(0.01*BJ37/10^-AS37)))</f>
        <v>8.0770347417207766</v>
      </c>
      <c r="AC37" s="82" cm="1">
        <f t="array" ref="AC37">_xlfn.IFS(AT37="na","na",AT37="0","0",AT37&gt;0,(LOG(0.01*BK37/10^-AT37)))</f>
        <v>7.3753897525724428</v>
      </c>
      <c r="AD37" s="82" t="str" cm="1">
        <f t="array" ref="AD37">_xlfn.IFS(AU37="na","na",AU37="0","0",AU37&gt;0,(LOG(0.01*BL37/10^-AU37)))</f>
        <v>0</v>
      </c>
      <c r="AE37" s="82" t="str" cm="1">
        <f t="array" ref="AE37">_xlfn.IFS(AV37="na","na",AV37="0","0",AV37&gt;0,(LOG(0.01*BM37/10^-AV37)))</f>
        <v>0</v>
      </c>
      <c r="AF37" s="82" t="str" cm="1">
        <f t="array" ref="AF37">_xlfn.IFS(AW37="na","na",AW37="0","0",AW37&gt;0,(LOG(0.01*BN37/10^-AW37)))</f>
        <v>0</v>
      </c>
      <c r="AG37" s="82" cm="1">
        <f t="array" ref="AG37">_xlfn.IFS(AX37="na","na",AX37="0","0",AX37&gt;0,(LOG(0.01*BO37/10^-AX37)))</f>
        <v>8.5991958784282136</v>
      </c>
      <c r="AH37" s="82" t="str" cm="1">
        <f t="array" ref="AH37">_xlfn.IFS(AY37="na","na",AY37="0","0",AY37&gt;0,(LOG(0.01*BP37/10^-AY37)))</f>
        <v>0</v>
      </c>
      <c r="AI37" s="82" cm="1">
        <f t="array" ref="AI37">_xlfn.IFS(AZ37="na","na",AZ37="0","0",AZ37&gt;0,(LOG(0.01*BQ37/10^-AZ37)))</f>
        <v>6.515008691362147</v>
      </c>
      <c r="AJ37" s="82" cm="1">
        <f t="array" ref="AJ37">_xlfn.IFS(BA37="na","na",BA37="0","0",BA37&gt;0,(LOG(0.01*BR37/10^-BA37)))</f>
        <v>7.8616533454880475</v>
      </c>
      <c r="AK37" s="82" cm="1">
        <f t="array" ref="AK37">_xlfn.IFS(BB37="na","na",BB37="0","0",BB37&gt;0,(LOG(0.01*BS37/10^-BB37)))</f>
        <v>7.7499463951648027</v>
      </c>
      <c r="AL37" s="82" cm="1">
        <f t="array" ref="AL37">_xlfn.IFS(BC37="na","na",BC37="0","0",BC37&gt;0,(LOG(0.01*BT37/10^-BC37)))</f>
        <v>7.9595816054082347</v>
      </c>
      <c r="AM37" s="81">
        <f>VLOOKUP($A37,'pEC50'!$B:$AA,MATCH(AM$1,'pEC50'!$B$1:$AA$1,0),FALSE)</f>
        <v>10.35</v>
      </c>
      <c r="AN37" s="82" t="str">
        <f>VLOOKUP($A37,'pEC50'!$B:$AA,MATCH(AN$1,'pEC50'!$B$1:$AA$1,0),FALSE)</f>
        <v>0</v>
      </c>
      <c r="AO37" s="82">
        <f>VLOOKUP($A37,'pEC50'!$B:$AA,MATCH(AO$1,'pEC50'!$B$1:$AA$1,0),FALSE)</f>
        <v>8.1959999999999997</v>
      </c>
      <c r="AP37" s="82">
        <f>VLOOKUP($A37,'pEC50'!$B:$AA,MATCH(AP$1,'pEC50'!$B$1:$AA$1,0),FALSE)</f>
        <v>8.2799999999999994</v>
      </c>
      <c r="AQ37" s="82" t="str">
        <f>VLOOKUP($A37,'pEC50'!$B:$AA,MATCH(AQ$1,'pEC50'!$B$1:$AA$1,0),FALSE)</f>
        <v>0</v>
      </c>
      <c r="AR37" s="82">
        <f>VLOOKUP($A37,'pEC50'!$B:$AA,MATCH(AR$1,'pEC50'!$B$1:$AA$1,0),FALSE)</f>
        <v>8.327</v>
      </c>
      <c r="AS37" s="82">
        <f>VLOOKUP($A37,'pEC50'!$B:$AA,MATCH(AS$1,'pEC50'!$B$1:$AA$1,0),FALSE)</f>
        <v>8.3670000000000009</v>
      </c>
      <c r="AT37" s="82">
        <f>VLOOKUP($A37,'pEC50'!$B:$AA,MATCH(AT$1,'pEC50'!$B$1:$AA$1,0),FALSE)</f>
        <v>8.1989999999999998</v>
      </c>
      <c r="AU37" s="82" t="str">
        <f>VLOOKUP($A37,'pEC50'!$B:$AA,MATCH(AU$1,'pEC50'!$B$1:$AA$1,0),FALSE)</f>
        <v>0</v>
      </c>
      <c r="AV37" s="82" t="str">
        <f>VLOOKUP($A37,'pEC50'!$B:$AA,MATCH(AV$1,'pEC50'!$B$1:$AA$1,0),FALSE)</f>
        <v>0</v>
      </c>
      <c r="AW37" s="82" t="str">
        <f>VLOOKUP($A37,'pEC50'!$B:$AA,MATCH(AW$1,'pEC50'!$B$1:$AA$1,0),FALSE)</f>
        <v>0</v>
      </c>
      <c r="AX37" s="82">
        <f>VLOOKUP($A37,'pEC50'!$B:$AA,MATCH(AX$1,'pEC50'!$B$1:$AA$1,0),FALSE)</f>
        <v>8.77</v>
      </c>
      <c r="AY37" s="82" t="str">
        <f>VLOOKUP($A37,'pEC50'!$B:$AA,MATCH(AY$1,'pEC50'!$B$1:$AA$1,0),FALSE)</f>
        <v>0</v>
      </c>
      <c r="AZ37" s="82">
        <f>VLOOKUP($A37,'pEC50'!$B:$AA,MATCH(AZ$1,'pEC50'!$B$1:$AA$1,0),FALSE)</f>
        <v>8.1140000000000008</v>
      </c>
      <c r="BA37" s="82">
        <f>VLOOKUP($A37,'pEC50'!$B:$AA,MATCH(BA$1,'pEC50'!$B$1:$AA$1,0),FALSE)</f>
        <v>7.9809999999999999</v>
      </c>
      <c r="BB37" s="82">
        <f>VLOOKUP($A37,'pEC50'!$B:$AA,MATCH(BB$1,'pEC50'!$B$1:$AA$1,0),FALSE)</f>
        <v>8.077</v>
      </c>
      <c r="BC37" s="82">
        <f>VLOOKUP($A37,'pEC50'!$B:$AA,MATCH(BC$1,'pEC50'!$B$1:$AA$1,0),FALSE)</f>
        <v>8.1630000000000003</v>
      </c>
      <c r="BD37" s="95">
        <f>VLOOKUP($A37,Emax!$B:$Z,MATCH(BD$1,Emax!$B$1:$Z$1,0),FALSE)</f>
        <v>83.436853002070393</v>
      </c>
      <c r="BE37" s="96" t="str">
        <f>VLOOKUP($A37,Emax!$B:$Z,MATCH(BE$1,Emax!$B$1:$Z$1,0),FALSE)</f>
        <v>na</v>
      </c>
      <c r="BF37" s="96">
        <f>VLOOKUP($A37,Emax!$B:$Z,MATCH(BF$1,Emax!$B$1:$Z$1,0),FALSE)</f>
        <v>46.867057133384904</v>
      </c>
      <c r="BG37" s="96">
        <f>VLOOKUP($A37,Emax!$B:$Z,MATCH(BG$1,Emax!$B$1:$Z$1,0),FALSE)</f>
        <v>28.250112460638778</v>
      </c>
      <c r="BH37" s="96" t="str">
        <f>VLOOKUP($A37,Emax!$B:$Z,MATCH(BH$1,Emax!$B$1:$Z$1,0),FALSE)</f>
        <v>na</v>
      </c>
      <c r="BI37" s="96">
        <f>VLOOKUP($A37,Emax!$B:$Z,MATCH(BI$1,Emax!$B$1:$Z$1,0),FALSE)</f>
        <v>39.86850644769887</v>
      </c>
      <c r="BJ37" s="96">
        <f>VLOOKUP($A37,Emax!$B:$Z,MATCH(BJ$1,Emax!$B$1:$Z$1,0),FALSE)</f>
        <v>51.290241237286715</v>
      </c>
      <c r="BK37" s="96">
        <f>VLOOKUP($A37,Emax!$B:$Z,MATCH(BK$1,Emax!$B$1:$Z$1,0),FALSE)</f>
        <v>15.010313144571532</v>
      </c>
      <c r="BL37" s="96">
        <f>VLOOKUP($A37,Emax!$B:$Z,MATCH(BL$1,Emax!$B$1:$Z$1,0),FALSE)</f>
        <v>0</v>
      </c>
      <c r="BM37" s="96">
        <f>VLOOKUP($A37,Emax!$B:$Z,MATCH(BM$1,Emax!$B$1:$Z$1,0),FALSE)</f>
        <v>0</v>
      </c>
      <c r="BN37" s="96">
        <f>VLOOKUP($A37,Emax!$B:$Z,MATCH(BN$1,Emax!$B$1:$Z$1,0),FALSE)</f>
        <v>0</v>
      </c>
      <c r="BO37" s="96">
        <f>VLOOKUP($A37,Emax!$B:$Z,MATCH(BO$1,Emax!$B$1:$Z$1,0),FALSE)</f>
        <v>67.4832326499548</v>
      </c>
      <c r="BP37" s="96">
        <f>VLOOKUP($A37,Emax!$B:$Z,MATCH(BP$1,Emax!$B$1:$Z$1,0),FALSE)</f>
        <v>0</v>
      </c>
      <c r="BQ37" s="96">
        <f>VLOOKUP($A37,Emax!$B:$Z,MATCH(BQ$1,Emax!$B$1:$Z$1,0),FALSE)</f>
        <v>2.5177273135266134</v>
      </c>
      <c r="BR37" s="96">
        <f>VLOOKUP($A37,Emax!$B:$Z,MATCH(BR$1,Emax!$B$1:$Z$1,0),FALSE)</f>
        <v>75.971962550384234</v>
      </c>
      <c r="BS37" s="96">
        <f>VLOOKUP($A37,Emax!$B:$Z,MATCH(BS$1,Emax!$B$1:$Z$1,0),FALSE)</f>
        <v>47.091919739696309</v>
      </c>
      <c r="BT37" s="96">
        <f>VLOOKUP($A37,Emax!$B:$Z,MATCH(BT$1,Emax!$B$1:$Z$1,0),FALSE)</f>
        <v>62.601048236652744</v>
      </c>
      <c r="BU37" s="98"/>
      <c r="BV37" s="98"/>
      <c r="BW37" s="98"/>
    </row>
    <row r="38" spans="1:75" x14ac:dyDescent="0.2">
      <c r="A38" t="s">
        <v>477</v>
      </c>
      <c r="B38" s="6" t="str">
        <f>IF(VLOOKUP($A38,Ligands!$A:$G,3,FALSE)="","",VLOOKUP($A38,Ligands!$A:$G,3,FALSE))</f>
        <v>3-HOA</v>
      </c>
      <c r="C38" s="5" t="str">
        <f>IF(VLOOKUP($A38,Ligands!$A:$G,4,FALSE)="","",VLOOKUP($A38,Ligands!$A:$G,4,FALSE))</f>
        <v>3-hydroxy octanoic acid</v>
      </c>
      <c r="D38" s="37" t="str">
        <f>IF(VLOOKUP($A38,Ligands!$A:$G,5,FALSE)="","",VLOOKUP($A38,Ligands!$A:$G,5,FALSE))</f>
        <v/>
      </c>
      <c r="E38" s="37" t="str">
        <f>IF(VLOOKUP($A38,Ligands!$A:$G,6,FALSE)="","",VLOOKUP($A38,Ligands!$A:$G,6,FALSE))</f>
        <v/>
      </c>
      <c r="F38" s="37" t="str">
        <f>IF(VLOOKUP($A38,Ligands!$A:$G,7,FALSE)="","",VLOOKUP($A38,Ligands!$A:$G,7,FALSE))</f>
        <v>Physiological</v>
      </c>
      <c r="G38" s="92">
        <f t="shared" si="0"/>
        <v>0</v>
      </c>
      <c r="H38" s="93">
        <f t="shared" si="1"/>
        <v>5.2764086516101676</v>
      </c>
      <c r="I38" s="93">
        <f t="shared" si="2"/>
        <v>0</v>
      </c>
      <c r="J38" s="93">
        <f t="shared" si="3"/>
        <v>0</v>
      </c>
      <c r="K38" s="93">
        <f t="shared" si="4"/>
        <v>2.7831443523378372</v>
      </c>
      <c r="L38" s="92">
        <f t="shared" si="5"/>
        <v>0</v>
      </c>
      <c r="M38" s="93">
        <f t="shared" si="6"/>
        <v>5.7140000000000004</v>
      </c>
      <c r="N38" s="93">
        <f t="shared" si="7"/>
        <v>0</v>
      </c>
      <c r="O38" s="93">
        <f t="shared" si="8"/>
        <v>0</v>
      </c>
      <c r="P38" s="93">
        <f t="shared" si="9"/>
        <v>3.524</v>
      </c>
      <c r="Q38" s="94">
        <f t="shared" si="10"/>
        <v>0</v>
      </c>
      <c r="R38" s="91">
        <f t="shared" si="11"/>
        <v>62.742708245776257</v>
      </c>
      <c r="S38" s="91">
        <f t="shared" si="12"/>
        <v>0</v>
      </c>
      <c r="T38" s="91">
        <f t="shared" si="13"/>
        <v>0</v>
      </c>
      <c r="U38" s="91">
        <f t="shared" si="14"/>
        <v>20.098605312250154</v>
      </c>
      <c r="V38" s="81" t="str" cm="1">
        <f t="array" ref="V38">_xlfn.IFS(AM38="na","na",AM38="0","0",AM38&gt;0,(LOG(0.01*BD38/10^-AM38)))</f>
        <v>0</v>
      </c>
      <c r="W38" s="82" t="str" cm="1">
        <f t="array" ref="W38">_xlfn.IFS(AN38="na","na",AN38="0","0",AN38&gt;0,(LOG(0.01*BE38/10^-AN38)))</f>
        <v>0</v>
      </c>
      <c r="X38" s="82" cm="1">
        <f t="array" ref="X38">_xlfn.IFS(AO38="na","na",AO38="0","0",AO38&gt;0,(LOG(0.01*BF38/10^-AO38)))</f>
        <v>5.2764086516101676</v>
      </c>
      <c r="Y38" s="82" cm="1">
        <f t="array" ref="Y38">_xlfn.IFS(AP38="na","na",AP38="0","0",AP38&gt;0,(LOG(0.01*BG38/10^-AP38)))</f>
        <v>5.1269800739605387</v>
      </c>
      <c r="Z38" s="82" t="str" cm="1">
        <f t="array" ref="Z38">_xlfn.IFS(AQ38="na","na",AQ38="0","0",AQ38&gt;0,(LOG(0.01*BH38/10^-AQ38)))</f>
        <v>0</v>
      </c>
      <c r="AA38" s="82" cm="1">
        <f t="array" ref="AA38">_xlfn.IFS(AR38="na","na",AR38="0","0",AR38&gt;0,(LOG(0.01*BI38/10^-AR38)))</f>
        <v>5.1834306496469971</v>
      </c>
      <c r="AB38" s="82" cm="1">
        <f t="array" ref="AB38">_xlfn.IFS(AS38="na","na",AS38="0","0",AS38&gt;0,(LOG(0.01*BJ38/10^-AS38)))</f>
        <v>5.2455632607884324</v>
      </c>
      <c r="AC38" s="82" cm="1">
        <f t="array" ref="AC38">_xlfn.IFS(AT38="na","na",AT38="0","0",AT38&gt;0,(LOG(0.01*BK38/10^-AT38)))</f>
        <v>4.9262278399804362</v>
      </c>
      <c r="AD38" s="82" t="str" cm="1">
        <f t="array" ref="AD38">_xlfn.IFS(AU38="na","na",AU38="0","0",AU38&gt;0,(LOG(0.01*BL38/10^-AU38)))</f>
        <v>0</v>
      </c>
      <c r="AE38" s="82" t="str" cm="1">
        <f t="array" ref="AE38">_xlfn.IFS(AV38="na","na",AV38="0","0",AV38&gt;0,(LOG(0.01*BM38/10^-AV38)))</f>
        <v>0</v>
      </c>
      <c r="AF38" s="82" t="str" cm="1">
        <f t="array" ref="AF38">_xlfn.IFS(AW38="na","na",AW38="0","0",AW38&gt;0,(LOG(0.01*BN38/10^-AW38)))</f>
        <v>0</v>
      </c>
      <c r="AG38" s="82" t="str" cm="1">
        <f t="array" ref="AG38">_xlfn.IFS(AX38="na","na",AX38="0","0",AX38&gt;0,(LOG(0.01*BO38/10^-AX38)))</f>
        <v>0</v>
      </c>
      <c r="AH38" s="82" t="str" cm="1">
        <f t="array" ref="AH38">_xlfn.IFS(AY38="na","na",AY38="0","0",AY38&gt;0,(LOG(0.01*BP38/10^-AY38)))</f>
        <v>0</v>
      </c>
      <c r="AI38" s="82" t="str" cm="1">
        <f t="array" ref="AI38">_xlfn.IFS(AZ38="na","na",AZ38="0","0",AZ38&gt;0,(LOG(0.01*BQ38/10^-AZ38)))</f>
        <v>0</v>
      </c>
      <c r="AJ38" s="82" cm="1">
        <f t="array" ref="AJ38">_xlfn.IFS(BA38="na","na",BA38="0","0",BA38&gt;0,(LOG(0.01*BR38/10^-BA38)))</f>
        <v>2.3343177033038742</v>
      </c>
      <c r="AK38" s="82" cm="1">
        <f t="array" ref="AK38">_xlfn.IFS(BB38="na","na",BB38="0","0",BB38&gt;0,(LOG(0.01*BS38/10^-BB38)))</f>
        <v>2.7831443523378372</v>
      </c>
      <c r="AL38" s="82" cm="1">
        <f t="array" ref="AL38">_xlfn.IFS(BC38="na","na",BC38="0","0",BC38&gt;0,(LOG(0.01*BT38/10^-BC38)))</f>
        <v>2.7771659217882072</v>
      </c>
      <c r="AM38" s="81" t="str">
        <f>VLOOKUP($A38,'pEC50'!$B:$AA,MATCH(AM$1,'pEC50'!$B$1:$AA$1,0),FALSE)</f>
        <v>0</v>
      </c>
      <c r="AN38" s="82" t="str">
        <f>VLOOKUP($A38,'pEC50'!$B:$AA,MATCH(AN$1,'pEC50'!$B$1:$AA$1,0),FALSE)</f>
        <v>0</v>
      </c>
      <c r="AO38" s="82">
        <f>VLOOKUP($A38,'pEC50'!$B:$AA,MATCH(AO$1,'pEC50'!$B$1:$AA$1,0),FALSE)</f>
        <v>5.6340000000000003</v>
      </c>
      <c r="AP38" s="82">
        <f>VLOOKUP($A38,'pEC50'!$B:$AA,MATCH(AP$1,'pEC50'!$B$1:$AA$1,0),FALSE)</f>
        <v>5.7140000000000004</v>
      </c>
      <c r="AQ38" s="82" t="str">
        <f>VLOOKUP($A38,'pEC50'!$B:$AA,MATCH(AQ$1,'pEC50'!$B$1:$AA$1,0),FALSE)</f>
        <v>0</v>
      </c>
      <c r="AR38" s="82">
        <f>VLOOKUP($A38,'pEC50'!$B:$AA,MATCH(AR$1,'pEC50'!$B$1:$AA$1,0),FALSE)</f>
        <v>5.5030000000000001</v>
      </c>
      <c r="AS38" s="82">
        <f>VLOOKUP($A38,'pEC50'!$B:$AA,MATCH(AS$1,'pEC50'!$B$1:$AA$1,0),FALSE)</f>
        <v>5.4480000000000004</v>
      </c>
      <c r="AT38" s="82">
        <f>VLOOKUP($A38,'pEC50'!$B:$AA,MATCH(AT$1,'pEC50'!$B$1:$AA$1,0),FALSE)</f>
        <v>5.2469999999999999</v>
      </c>
      <c r="AU38" s="82" t="str">
        <f>VLOOKUP($A38,'pEC50'!$B:$AA,MATCH(AU$1,'pEC50'!$B$1:$AA$1,0),FALSE)</f>
        <v>0</v>
      </c>
      <c r="AV38" s="82" t="str">
        <f>VLOOKUP($A38,'pEC50'!$B:$AA,MATCH(AV$1,'pEC50'!$B$1:$AA$1,0),FALSE)</f>
        <v>0</v>
      </c>
      <c r="AW38" s="82" t="str">
        <f>VLOOKUP($A38,'pEC50'!$B:$AA,MATCH(AW$1,'pEC50'!$B$1:$AA$1,0),FALSE)</f>
        <v>0</v>
      </c>
      <c r="AX38" s="82" t="str">
        <f>VLOOKUP($A38,'pEC50'!$B:$AA,MATCH(AX$1,'pEC50'!$B$1:$AA$1,0),FALSE)</f>
        <v>0</v>
      </c>
      <c r="AY38" s="82" t="str">
        <f>VLOOKUP($A38,'pEC50'!$B:$AA,MATCH(AY$1,'pEC50'!$B$1:$AA$1,0),FALSE)</f>
        <v>0</v>
      </c>
      <c r="AZ38" s="82" t="str">
        <f>VLOOKUP($A38,'pEC50'!$B:$AA,MATCH(AZ$1,'pEC50'!$B$1:$AA$1,0),FALSE)</f>
        <v>0</v>
      </c>
      <c r="BA38" s="82">
        <f>VLOOKUP($A38,'pEC50'!$B:$AA,MATCH(BA$1,'pEC50'!$B$1:$AA$1,0),FALSE)</f>
        <v>3.524</v>
      </c>
      <c r="BB38" s="82">
        <f>VLOOKUP($A38,'pEC50'!$B:$AA,MATCH(BB$1,'pEC50'!$B$1:$AA$1,0),FALSE)</f>
        <v>3.492</v>
      </c>
      <c r="BC38" s="82">
        <f>VLOOKUP($A38,'pEC50'!$B:$AA,MATCH(BC$1,'pEC50'!$B$1:$AA$1,0),FALSE)</f>
        <v>3.4740000000000002</v>
      </c>
      <c r="BD38" s="95">
        <f>VLOOKUP($A38,Emax!$B:$Z,MATCH(BD$1,Emax!$B$1:$Z$1,0),FALSE)</f>
        <v>0</v>
      </c>
      <c r="BE38" s="96" t="str">
        <f>VLOOKUP($A38,Emax!$B:$Z,MATCH(BE$1,Emax!$B$1:$Z$1,0),FALSE)</f>
        <v>na</v>
      </c>
      <c r="BF38" s="96">
        <f>VLOOKUP($A38,Emax!$B:$Z,MATCH(BF$1,Emax!$B$1:$Z$1,0),FALSE)</f>
        <v>43.894352967178698</v>
      </c>
      <c r="BG38" s="96">
        <f>VLOOKUP($A38,Emax!$B:$Z,MATCH(BG$1,Emax!$B$1:$Z$1,0),FALSE)</f>
        <v>25.880941670415361</v>
      </c>
      <c r="BH38" s="96" t="str">
        <f>VLOOKUP($A38,Emax!$B:$Z,MATCH(BH$1,Emax!$B$1:$Z$1,0),FALSE)</f>
        <v>na</v>
      </c>
      <c r="BI38" s="96">
        <f>VLOOKUP($A38,Emax!$B:$Z,MATCH(BI$1,Emax!$B$1:$Z$1,0),FALSE)</f>
        <v>47.910494088433659</v>
      </c>
      <c r="BJ38" s="96">
        <f>VLOOKUP($A38,Emax!$B:$Z,MATCH(BJ$1,Emax!$B$1:$Z$1,0),FALSE)</f>
        <v>62.742708245776257</v>
      </c>
      <c r="BK38" s="96">
        <f>VLOOKUP($A38,Emax!$B:$Z,MATCH(BK$1,Emax!$B$1:$Z$1,0),FALSE)</f>
        <v>47.777986124132752</v>
      </c>
      <c r="BL38" s="96">
        <f>VLOOKUP($A38,Emax!$B:$Z,MATCH(BL$1,Emax!$B$1:$Z$1,0),FALSE)</f>
        <v>0</v>
      </c>
      <c r="BM38" s="96">
        <f>VLOOKUP($A38,Emax!$B:$Z,MATCH(BM$1,Emax!$B$1:$Z$1,0),FALSE)</f>
        <v>0</v>
      </c>
      <c r="BN38" s="96">
        <f>VLOOKUP($A38,Emax!$B:$Z,MATCH(BN$1,Emax!$B$1:$Z$1,0),FALSE)</f>
        <v>0</v>
      </c>
      <c r="BO38" s="96">
        <f>VLOOKUP($A38,Emax!$B:$Z,MATCH(BO$1,Emax!$B$1:$Z$1,0),FALSE)</f>
        <v>0</v>
      </c>
      <c r="BP38" s="96">
        <f>VLOOKUP($A38,Emax!$B:$Z,MATCH(BP$1,Emax!$B$1:$Z$1,0),FALSE)</f>
        <v>0</v>
      </c>
      <c r="BQ38" s="96">
        <f>VLOOKUP($A38,Emax!$B:$Z,MATCH(BQ$1,Emax!$B$1:$Z$1,0),FALSE)</f>
        <v>0</v>
      </c>
      <c r="BR38" s="96">
        <f>VLOOKUP($A38,Emax!$B:$Z,MATCH(BR$1,Emax!$B$1:$Z$1,0),FALSE)</f>
        <v>6.4612672301644283</v>
      </c>
      <c r="BS38" s="96">
        <f>VLOOKUP($A38,Emax!$B:$Z,MATCH(BS$1,Emax!$B$1:$Z$1,0),FALSE)</f>
        <v>19.549891540130147</v>
      </c>
      <c r="BT38" s="96">
        <f>VLOOKUP($A38,Emax!$B:$Z,MATCH(BT$1,Emax!$B$1:$Z$1,0),FALSE)</f>
        <v>20.098605312250154</v>
      </c>
      <c r="BU38" s="98"/>
      <c r="BV38" s="98"/>
      <c r="BW38" s="98"/>
    </row>
    <row r="39" spans="1:75" x14ac:dyDescent="0.2">
      <c r="A39" t="s">
        <v>732</v>
      </c>
      <c r="B39" s="6" t="str">
        <f>IF(VLOOKUP($A39,Ligands!$A:$G,3,FALSE)="","",VLOOKUP($A39,Ligands!$A:$G,3,FALSE))</f>
        <v>AVP</v>
      </c>
      <c r="C39" s="5" t="str">
        <f>IF(VLOOKUP($A39,Ligands!$A:$G,4,FALSE)="","",VLOOKUP($A39,Ligands!$A:$G,4,FALSE))</f>
        <v>Vasopressin</v>
      </c>
      <c r="D39" s="37" t="str">
        <f>IF(VLOOKUP($A39,Ligands!$A:$G,5,FALSE)="","",VLOOKUP($A39,Ligands!$A:$G,5,FALSE))</f>
        <v/>
      </c>
      <c r="E39" s="37" t="str">
        <f>IF(VLOOKUP($A39,Ligands!$A:$G,6,FALSE)="","",VLOOKUP($A39,Ligands!$A:$G,6,FALSE))</f>
        <v/>
      </c>
      <c r="F39" s="37" t="str">
        <f>IF(VLOOKUP($A39,Ligands!$A:$G,7,FALSE)="","",VLOOKUP($A39,Ligands!$A:$G,7,FALSE))</f>
        <v>Physiological</v>
      </c>
      <c r="G39" s="92">
        <f t="shared" si="0"/>
        <v>0</v>
      </c>
      <c r="H39" s="93">
        <f t="shared" si="1"/>
        <v>7.3244067476921249</v>
      </c>
      <c r="I39" s="93">
        <f t="shared" si="2"/>
        <v>8.8088583185719003</v>
      </c>
      <c r="J39" s="93">
        <f t="shared" si="3"/>
        <v>0</v>
      </c>
      <c r="K39" s="93">
        <f t="shared" si="4"/>
        <v>7.5096988188633205</v>
      </c>
      <c r="L39" s="92">
        <f t="shared" si="5"/>
        <v>0</v>
      </c>
      <c r="M39" s="93">
        <f t="shared" si="6"/>
        <v>8.1310000000000002</v>
      </c>
      <c r="N39" s="93">
        <f t="shared" si="7"/>
        <v>8.8260000000000005</v>
      </c>
      <c r="O39" s="93">
        <f t="shared" si="8"/>
        <v>0</v>
      </c>
      <c r="P39" s="93">
        <f t="shared" si="9"/>
        <v>7.8410000000000002</v>
      </c>
      <c r="Q39" s="94">
        <f t="shared" si="10"/>
        <v>0</v>
      </c>
      <c r="R39" s="91">
        <f t="shared" si="11"/>
        <v>21.301331333208324</v>
      </c>
      <c r="S39" s="91">
        <f t="shared" si="12"/>
        <v>96.129861936767526</v>
      </c>
      <c r="T39" s="91">
        <f t="shared" si="13"/>
        <v>0</v>
      </c>
      <c r="U39" s="91">
        <f t="shared" si="14"/>
        <v>46.633586646666998</v>
      </c>
      <c r="V39" s="81" t="str" cm="1">
        <f t="array" ref="V39">_xlfn.IFS(AM39="na","na",AM39="0","0",AM39&gt;0,(LOG(0.01*BD39/10^-AM39)))</f>
        <v>0</v>
      </c>
      <c r="W39" s="82" t="str" cm="1">
        <f t="array" ref="W39">_xlfn.IFS(AN39="na","na",AN39="0","0",AN39&gt;0,(LOG(0.01*BE39/10^-AN39)))</f>
        <v>0</v>
      </c>
      <c r="X39" s="82" cm="1">
        <f t="array" ref="X39">_xlfn.IFS(AO39="na","na",AO39="0","0",AO39&gt;0,(LOG(0.01*BF39/10^-AO39)))</f>
        <v>6.7502934437606443</v>
      </c>
      <c r="Y39" s="82" cm="1">
        <f t="array" ref="Y39">_xlfn.IFS(AP39="na","na",AP39="0","0",AP39&gt;0,(LOG(0.01*BG39/10^-AP39)))</f>
        <v>6.6910372289066267</v>
      </c>
      <c r="Z39" s="82" t="str" cm="1">
        <f t="array" ref="Z39">_xlfn.IFS(AQ39="na","na",AQ39="0","0",AQ39&gt;0,(LOG(0.01*BH39/10^-AQ39)))</f>
        <v>0</v>
      </c>
      <c r="AA39" s="82" cm="1">
        <f t="array" ref="AA39">_xlfn.IFS(AR39="na","na",AR39="0","0",AR39&gt;0,(LOG(0.01*BI39/10^-AR39)))</f>
        <v>7.1776756222330222</v>
      </c>
      <c r="AB39" s="82" cm="1">
        <f t="array" ref="AB39">_xlfn.IFS(AS39="na","na",AS39="0","0",AS39&gt;0,(LOG(0.01*BJ39/10^-AS39)))</f>
        <v>6.9059583906711026</v>
      </c>
      <c r="AC39" s="82" cm="1">
        <f t="array" ref="AC39">_xlfn.IFS(AT39="na","na",AT39="0","0",AT39&gt;0,(LOG(0.01*BK39/10^-AT39)))</f>
        <v>7.3244067476921249</v>
      </c>
      <c r="AD39" s="82" cm="1">
        <f t="array" ref="AD39">_xlfn.IFS(AU39="na","na",AU39="0","0",AU39&gt;0,(LOG(0.01*BL39/10^-AU39)))</f>
        <v>8.6901807876019976</v>
      </c>
      <c r="AE39" s="82" cm="1">
        <f t="array" ref="AE39">_xlfn.IFS(AV39="na","na",AV39="0","0",AV39&gt;0,(LOG(0.01*BM39/10^-AV39)))</f>
        <v>8.8088583185719003</v>
      </c>
      <c r="AF39" s="82" cm="1">
        <f t="array" ref="AF39">_xlfn.IFS(AW39="na","na",AW39="0","0",AW39&gt;0,(LOG(0.01*BN39/10^-AW39)))</f>
        <v>8.1399175173036298</v>
      </c>
      <c r="AG39" s="82" cm="1">
        <f t="array" ref="AG39">_xlfn.IFS(AX39="na","na",AX39="0","0",AX39&gt;0,(LOG(0.01*BO39/10^-AX39)))</f>
        <v>7.9102557687141362</v>
      </c>
      <c r="AH39" s="82" t="str" cm="1">
        <f t="array" ref="AH39">_xlfn.IFS(AY39="na","na",AY39="0","0",AY39&gt;0,(LOG(0.01*BP39/10^-AY39)))</f>
        <v>0</v>
      </c>
      <c r="AI39" s="82" t="str" cm="1">
        <f t="array" ref="AI39">_xlfn.IFS(AZ39="na","na",AZ39="0","0",AZ39&gt;0,(LOG(0.01*BQ39/10^-AZ39)))</f>
        <v>0</v>
      </c>
      <c r="AJ39" s="82" cm="1">
        <f t="array" ref="AJ39">_xlfn.IFS(BA39="na","na",BA39="0","0",BA39&gt;0,(LOG(0.01*BR39/10^-BA39)))</f>
        <v>7.5096988188633205</v>
      </c>
      <c r="AK39" s="82" cm="1">
        <f t="array" ref="AK39">_xlfn.IFS(BB39="na","na",BB39="0","0",BB39&gt;0,(LOG(0.01*BS39/10^-BB39)))</f>
        <v>7.2083743824105131</v>
      </c>
      <c r="AL39" s="82" cm="1">
        <f t="array" ref="AL39">_xlfn.IFS(BC39="na","na",BC39="0","0",BC39&gt;0,(LOG(0.01*BT39/10^-BC39)))</f>
        <v>7.4258380999481126</v>
      </c>
      <c r="AM39" s="81" t="str">
        <f>VLOOKUP($A39,'pEC50'!$B:$AA,MATCH(AM$1,'pEC50'!$B$1:$AA$1,0),FALSE)</f>
        <v>0</v>
      </c>
      <c r="AN39" s="82" t="str">
        <f>VLOOKUP($A39,'pEC50'!$B:$AA,MATCH(AN$1,'pEC50'!$B$1:$AA$1,0),FALSE)</f>
        <v>0</v>
      </c>
      <c r="AO39" s="82">
        <f>VLOOKUP($A39,'pEC50'!$B:$AA,MATCH(AO$1,'pEC50'!$B$1:$AA$1,0),FALSE)</f>
        <v>7.8049999999999997</v>
      </c>
      <c r="AP39" s="82">
        <f>VLOOKUP($A39,'pEC50'!$B:$AA,MATCH(AP$1,'pEC50'!$B$1:$AA$1,0),FALSE)</f>
        <v>7.907</v>
      </c>
      <c r="AQ39" s="82" t="str">
        <f>VLOOKUP($A39,'pEC50'!$B:$AA,MATCH(AQ$1,'pEC50'!$B$1:$AA$1,0),FALSE)</f>
        <v>0</v>
      </c>
      <c r="AR39" s="82">
        <f>VLOOKUP($A39,'pEC50'!$B:$AA,MATCH(AR$1,'pEC50'!$B$1:$AA$1,0),FALSE)</f>
        <v>8.1310000000000002</v>
      </c>
      <c r="AS39" s="82">
        <f>VLOOKUP($A39,'pEC50'!$B:$AA,MATCH(AS$1,'pEC50'!$B$1:$AA$1,0),FALSE)</f>
        <v>8.0530000000000008</v>
      </c>
      <c r="AT39" s="82">
        <f>VLOOKUP($A39,'pEC50'!$B:$AA,MATCH(AT$1,'pEC50'!$B$1:$AA$1,0),FALSE)</f>
        <v>7.9960000000000004</v>
      </c>
      <c r="AU39" s="82">
        <f>VLOOKUP($A39,'pEC50'!$B:$AA,MATCH(AU$1,'pEC50'!$B$1:$AA$1,0),FALSE)</f>
        <v>8.7789999999999999</v>
      </c>
      <c r="AV39" s="82">
        <f>VLOOKUP($A39,'pEC50'!$B:$AA,MATCH(AV$1,'pEC50'!$B$1:$AA$1,0),FALSE)</f>
        <v>8.8260000000000005</v>
      </c>
      <c r="AW39" s="82">
        <f>VLOOKUP($A39,'pEC50'!$B:$AA,MATCH(AW$1,'pEC50'!$B$1:$AA$1,0),FALSE)</f>
        <v>8.1869999999999994</v>
      </c>
      <c r="AX39" s="82">
        <f>VLOOKUP($A39,'pEC50'!$B:$AA,MATCH(AX$1,'pEC50'!$B$1:$AA$1,0),FALSE)</f>
        <v>8.01</v>
      </c>
      <c r="AY39" s="82" t="str">
        <f>VLOOKUP($A39,'pEC50'!$B:$AA,MATCH(AY$1,'pEC50'!$B$1:$AA$1,0),FALSE)</f>
        <v>0</v>
      </c>
      <c r="AZ39" s="82" t="str">
        <f>VLOOKUP($A39,'pEC50'!$B:$AA,MATCH(AZ$1,'pEC50'!$B$1:$AA$1,0),FALSE)</f>
        <v>0</v>
      </c>
      <c r="BA39" s="82">
        <f>VLOOKUP($A39,'pEC50'!$B:$AA,MATCH(BA$1,'pEC50'!$B$1:$AA$1,0),FALSE)</f>
        <v>7.8410000000000002</v>
      </c>
      <c r="BB39" s="82">
        <f>VLOOKUP($A39,'pEC50'!$B:$AA,MATCH(BB$1,'pEC50'!$B$1:$AA$1,0),FALSE)</f>
        <v>7.7430000000000003</v>
      </c>
      <c r="BC39" s="82">
        <f>VLOOKUP($A39,'pEC50'!$B:$AA,MATCH(BC$1,'pEC50'!$B$1:$AA$1,0),FALSE)</f>
        <v>7.8239999999999998</v>
      </c>
      <c r="BD39" s="95">
        <f>VLOOKUP($A39,Emax!$B:$Z,MATCH(BD$1,Emax!$B$1:$Z$1,0),FALSE)</f>
        <v>0</v>
      </c>
      <c r="BE39" s="96" t="str">
        <f>VLOOKUP($A39,Emax!$B:$Z,MATCH(BE$1,Emax!$B$1:$Z$1,0),FALSE)</f>
        <v>na</v>
      </c>
      <c r="BF39" s="96">
        <f>VLOOKUP($A39,Emax!$B:$Z,MATCH(BF$1,Emax!$B$1:$Z$1,0),FALSE)</f>
        <v>8.8164438059454078</v>
      </c>
      <c r="BG39" s="96">
        <f>VLOOKUP($A39,Emax!$B:$Z,MATCH(BG$1,Emax!$B$1:$Z$1,0),FALSE)</f>
        <v>6.0818713450292403</v>
      </c>
      <c r="BH39" s="96" t="str">
        <f>VLOOKUP($A39,Emax!$B:$Z,MATCH(BH$1,Emax!$B$1:$Z$1,0),FALSE)</f>
        <v>na</v>
      </c>
      <c r="BI39" s="96">
        <f>VLOOKUP($A39,Emax!$B:$Z,MATCH(BI$1,Emax!$B$1:$Z$1,0),FALSE)</f>
        <v>11.13462569485595</v>
      </c>
      <c r="BJ39" s="96">
        <f>VLOOKUP($A39,Emax!$B:$Z,MATCH(BJ$1,Emax!$B$1:$Z$1,0),FALSE)</f>
        <v>7.1278473564764226</v>
      </c>
      <c r="BK39" s="96">
        <f>VLOOKUP($A39,Emax!$B:$Z,MATCH(BK$1,Emax!$B$1:$Z$1,0),FALSE)</f>
        <v>21.301331333208324</v>
      </c>
      <c r="BL39" s="96">
        <f>VLOOKUP($A39,Emax!$B:$Z,MATCH(BL$1,Emax!$B$1:$Z$1,0),FALSE)</f>
        <v>81.504349877204433</v>
      </c>
      <c r="BM39" s="96">
        <f>VLOOKUP($A39,Emax!$B:$Z,MATCH(BM$1,Emax!$B$1:$Z$1,0),FALSE)</f>
        <v>96.129861936767526</v>
      </c>
      <c r="BN39" s="96">
        <f>VLOOKUP($A39,Emax!$B:$Z,MATCH(BN$1,Emax!$B$1:$Z$1,0),FALSE)</f>
        <v>89.725836793303429</v>
      </c>
      <c r="BO39" s="96">
        <f>VLOOKUP($A39,Emax!$B:$Z,MATCH(BO$1,Emax!$B$1:$Z$1,0),FALSE)</f>
        <v>79.479617561718115</v>
      </c>
      <c r="BP39" s="96">
        <f>VLOOKUP($A39,Emax!$B:$Z,MATCH(BP$1,Emax!$B$1:$Z$1,0),FALSE)</f>
        <v>0</v>
      </c>
      <c r="BQ39" s="96">
        <f>VLOOKUP($A39,Emax!$B:$Z,MATCH(BQ$1,Emax!$B$1:$Z$1,0),FALSE)</f>
        <v>0</v>
      </c>
      <c r="BR39" s="96">
        <f>VLOOKUP($A39,Emax!$B:$Z,MATCH(BR$1,Emax!$B$1:$Z$1,0),FALSE)</f>
        <v>46.633586646666998</v>
      </c>
      <c r="BS39" s="96">
        <f>VLOOKUP($A39,Emax!$B:$Z,MATCH(BS$1,Emax!$B$1:$Z$1,0),FALSE)</f>
        <v>29.199430585683295</v>
      </c>
      <c r="BT39" s="96">
        <f>VLOOKUP($A39,Emax!$B:$Z,MATCH(BT$1,Emax!$B$1:$Z$1,0),FALSE)</f>
        <v>39.979568268632846</v>
      </c>
      <c r="BU39" s="98"/>
      <c r="BV39" s="98"/>
      <c r="BW39" s="98"/>
    </row>
    <row r="40" spans="1:75" x14ac:dyDescent="0.2">
      <c r="A40" t="s">
        <v>736</v>
      </c>
      <c r="B40" s="6" t="str">
        <f>IF(VLOOKUP($A40,Ligands!$A:$G,3,FALSE)="","",VLOOKUP($A40,Ligands!$A:$G,3,FALSE))</f>
        <v>AVP</v>
      </c>
      <c r="C40" s="5" t="str">
        <f>IF(VLOOKUP($A40,Ligands!$A:$G,4,FALSE)="","",VLOOKUP($A40,Ligands!$A:$G,4,FALSE))</f>
        <v>Vasopressin</v>
      </c>
      <c r="D40" s="37" t="str">
        <f>IF(VLOOKUP($A40,Ligands!$A:$G,5,FALSE)="","",VLOOKUP($A40,Ligands!$A:$G,5,FALSE))</f>
        <v/>
      </c>
      <c r="E40" s="37" t="str">
        <f>IF(VLOOKUP($A40,Ligands!$A:$G,6,FALSE)="","",VLOOKUP($A40,Ligands!$A:$G,6,FALSE))</f>
        <v/>
      </c>
      <c r="F40" s="37" t="str">
        <f>IF(VLOOKUP($A40,Ligands!$A:$G,7,FALSE)="","",VLOOKUP($A40,Ligands!$A:$G,7,FALSE))</f>
        <v>Physiological</v>
      </c>
      <c r="G40" s="92">
        <f t="shared" si="0"/>
        <v>9.9669987279362626</v>
      </c>
      <c r="H40" s="93">
        <f t="shared" si="1"/>
        <v>0</v>
      </c>
      <c r="I40" s="93">
        <f t="shared" si="2"/>
        <v>8.8824087421296625</v>
      </c>
      <c r="J40" s="93">
        <f t="shared" si="3"/>
        <v>0</v>
      </c>
      <c r="K40" s="93">
        <f t="shared" si="4"/>
        <v>7.2498785557705725</v>
      </c>
      <c r="L40" s="92">
        <f t="shared" si="5"/>
        <v>10.24</v>
      </c>
      <c r="M40" s="93">
        <f t="shared" si="6"/>
        <v>0</v>
      </c>
      <c r="N40" s="93">
        <f t="shared" si="7"/>
        <v>9.0280000000000005</v>
      </c>
      <c r="O40" s="93">
        <f t="shared" si="8"/>
        <v>0</v>
      </c>
      <c r="P40" s="93">
        <f t="shared" si="9"/>
        <v>7.8460000000000001</v>
      </c>
      <c r="Q40" s="94">
        <f t="shared" si="10"/>
        <v>53.333333333333336</v>
      </c>
      <c r="R40" s="91">
        <f t="shared" si="11"/>
        <v>0</v>
      </c>
      <c r="S40" s="91">
        <f t="shared" si="12"/>
        <v>71.516910050896627</v>
      </c>
      <c r="T40" s="91">
        <f t="shared" si="13"/>
        <v>0</v>
      </c>
      <c r="U40" s="91">
        <f t="shared" si="14"/>
        <v>48.403699464700829</v>
      </c>
      <c r="V40" s="81" cm="1">
        <f t="array" ref="V40">_xlfn.IFS(AM40="na","na",AM40="0","0",AM40&gt;0,(LOG(0.01*BD40/10^-AM40)))</f>
        <v>9.9669987279362626</v>
      </c>
      <c r="W40" s="82" t="str" cm="1">
        <f t="array" ref="W40">_xlfn.IFS(AN40="na","na",AN40="0","0",AN40&gt;0,(LOG(0.01*BE40/10^-AN40)))</f>
        <v>0</v>
      </c>
      <c r="X40" s="82" t="str" cm="1">
        <f t="array" ref="X40">_xlfn.IFS(AO40="na","na",AO40="0","0",AO40&gt;0,(LOG(0.01*BF40/10^-AO40)))</f>
        <v>0</v>
      </c>
      <c r="Y40" s="82" t="str" cm="1">
        <f t="array" ref="Y40">_xlfn.IFS(AP40="na","na",AP40="0","0",AP40&gt;0,(LOG(0.01*BG40/10^-AP40)))</f>
        <v>0</v>
      </c>
      <c r="Z40" s="82" t="str" cm="1">
        <f t="array" ref="Z40">_xlfn.IFS(AQ40="na","na",AQ40="0","0",AQ40&gt;0,(LOG(0.01*BH40/10^-AQ40)))</f>
        <v>0</v>
      </c>
      <c r="AA40" s="82" t="str" cm="1">
        <f t="array" ref="AA40">_xlfn.IFS(AR40="na","na",AR40="0","0",AR40&gt;0,(LOG(0.01*BI40/10^-AR40)))</f>
        <v>0</v>
      </c>
      <c r="AB40" s="82" t="str" cm="1">
        <f t="array" ref="AB40">_xlfn.IFS(AS40="na","na",AS40="0","0",AS40&gt;0,(LOG(0.01*BJ40/10^-AS40)))</f>
        <v>0</v>
      </c>
      <c r="AC40" s="82" t="str" cm="1">
        <f t="array" ref="AC40">_xlfn.IFS(AT40="na","na",AT40="0","0",AT40&gt;0,(LOG(0.01*BK40/10^-AT40)))</f>
        <v>0</v>
      </c>
      <c r="AD40" s="82" cm="1">
        <f t="array" ref="AD40">_xlfn.IFS(AU40="na","na",AU40="0","0",AU40&gt;0,(LOG(0.01*BL40/10^-AU40)))</f>
        <v>6.9858752253905889</v>
      </c>
      <c r="AE40" s="82" cm="1">
        <f t="array" ref="AE40">_xlfn.IFS(AV40="na","na",AV40="0","0",AV40&gt;0,(LOG(0.01*BM40/10^-AV40)))</f>
        <v>7.1234771644228427</v>
      </c>
      <c r="AF40" s="82" cm="1">
        <f t="array" ref="AF40">_xlfn.IFS(AW40="na","na",AW40="0","0",AW40&gt;0,(LOG(0.01*BN40/10^-AW40)))</f>
        <v>6.4200635029490618</v>
      </c>
      <c r="AG40" s="82" cm="1">
        <f t="array" ref="AG40">_xlfn.IFS(AX40="na","na",AX40="0","0",AX40&gt;0,(LOG(0.01*BO40/10^-AX40)))</f>
        <v>8.8824087421296625</v>
      </c>
      <c r="AH40" s="82" t="str" cm="1">
        <f t="array" ref="AH40">_xlfn.IFS(AY40="na","na",AY40="0","0",AY40&gt;0,(LOG(0.01*BP40/10^-AY40)))</f>
        <v>0</v>
      </c>
      <c r="AI40" s="82" t="str" cm="1">
        <f t="array" ref="AI40">_xlfn.IFS(AZ40="na","na",AZ40="0","0",AZ40&gt;0,(LOG(0.01*BQ40/10^-AZ40)))</f>
        <v>0</v>
      </c>
      <c r="AJ40" s="82" cm="1">
        <f t="array" ref="AJ40">_xlfn.IFS(BA40="na","na",BA40="0","0",BA40&gt;0,(LOG(0.01*BR40/10^-BA40)))</f>
        <v>7.2498785557705725</v>
      </c>
      <c r="AK40" s="82" cm="1">
        <f t="array" ref="AK40">_xlfn.IFS(BB40="na","na",BB40="0","0",BB40&gt;0,(LOG(0.01*BS40/10^-BB40)))</f>
        <v>6.6446013892524665</v>
      </c>
      <c r="AL40" s="82" cm="1">
        <f t="array" ref="AL40">_xlfn.IFS(BC40="na","na",BC40="0","0",BC40&gt;0,(LOG(0.01*BT40/10^-BC40)))</f>
        <v>6.9700891472744129</v>
      </c>
      <c r="AM40" s="81">
        <f>VLOOKUP($A40,'pEC50'!$B:$AA,MATCH(AM$1,'pEC50'!$B$1:$AA$1,0),FALSE)</f>
        <v>10.24</v>
      </c>
      <c r="AN40" s="82" t="str">
        <f>VLOOKUP($A40,'pEC50'!$B:$AA,MATCH(AN$1,'pEC50'!$B$1:$AA$1,0),FALSE)</f>
        <v>0</v>
      </c>
      <c r="AO40" s="82" t="str">
        <f>VLOOKUP($A40,'pEC50'!$B:$AA,MATCH(AO$1,'pEC50'!$B$1:$AA$1,0),FALSE)</f>
        <v>0</v>
      </c>
      <c r="AP40" s="82" t="str">
        <f>VLOOKUP($A40,'pEC50'!$B:$AA,MATCH(AP$1,'pEC50'!$B$1:$AA$1,0),FALSE)</f>
        <v>0</v>
      </c>
      <c r="AQ40" s="82" t="str">
        <f>VLOOKUP($A40,'pEC50'!$B:$AA,MATCH(AQ$1,'pEC50'!$B$1:$AA$1,0),FALSE)</f>
        <v>0</v>
      </c>
      <c r="AR40" s="82" t="str">
        <f>VLOOKUP($A40,'pEC50'!$B:$AA,MATCH(AR$1,'pEC50'!$B$1:$AA$1,0),FALSE)</f>
        <v>0</v>
      </c>
      <c r="AS40" s="82" t="str">
        <f>VLOOKUP($A40,'pEC50'!$B:$AA,MATCH(AS$1,'pEC50'!$B$1:$AA$1,0),FALSE)</f>
        <v>0</v>
      </c>
      <c r="AT40" s="82" t="str">
        <f>VLOOKUP($A40,'pEC50'!$B:$AA,MATCH(AT$1,'pEC50'!$B$1:$AA$1,0),FALSE)</f>
        <v>0</v>
      </c>
      <c r="AU40" s="82">
        <f>VLOOKUP($A40,'pEC50'!$B:$AA,MATCH(AU$1,'pEC50'!$B$1:$AA$1,0),FALSE)</f>
        <v>7.87</v>
      </c>
      <c r="AV40" s="82">
        <f>VLOOKUP($A40,'pEC50'!$B:$AA,MATCH(AV$1,'pEC50'!$B$1:$AA$1,0),FALSE)</f>
        <v>7.7759999999999998</v>
      </c>
      <c r="AW40" s="82">
        <f>VLOOKUP($A40,'pEC50'!$B:$AA,MATCH(AW$1,'pEC50'!$B$1:$AA$1,0),FALSE)</f>
        <v>7.694</v>
      </c>
      <c r="AX40" s="82">
        <f>VLOOKUP($A40,'pEC50'!$B:$AA,MATCH(AX$1,'pEC50'!$B$1:$AA$1,0),FALSE)</f>
        <v>9.0280000000000005</v>
      </c>
      <c r="AY40" s="82" t="str">
        <f>VLOOKUP($A40,'pEC50'!$B:$AA,MATCH(AY$1,'pEC50'!$B$1:$AA$1,0),FALSE)</f>
        <v>0</v>
      </c>
      <c r="AZ40" s="82" t="str">
        <f>VLOOKUP($A40,'pEC50'!$B:$AA,MATCH(AZ$1,'pEC50'!$B$1:$AA$1,0),FALSE)</f>
        <v>0</v>
      </c>
      <c r="BA40" s="82">
        <f>VLOOKUP($A40,'pEC50'!$B:$AA,MATCH(BA$1,'pEC50'!$B$1:$AA$1,0),FALSE)</f>
        <v>7.5650000000000004</v>
      </c>
      <c r="BB40" s="82">
        <f>VLOOKUP($A40,'pEC50'!$B:$AA,MATCH(BB$1,'pEC50'!$B$1:$AA$1,0),FALSE)</f>
        <v>7.6029999999999998</v>
      </c>
      <c r="BC40" s="82">
        <f>VLOOKUP($A40,'pEC50'!$B:$AA,MATCH(BC$1,'pEC50'!$B$1:$AA$1,0),FALSE)</f>
        <v>7.8460000000000001</v>
      </c>
      <c r="BD40" s="95">
        <f>VLOOKUP($A40,Emax!$B:$Z,MATCH(BD$1,Emax!$B$1:$Z$1,0),FALSE)</f>
        <v>53.333333333333336</v>
      </c>
      <c r="BE40" s="96" t="str">
        <f>VLOOKUP($A40,Emax!$B:$Z,MATCH(BE$1,Emax!$B$1:$Z$1,0),FALSE)</f>
        <v>na</v>
      </c>
      <c r="BF40" s="96">
        <f>VLOOKUP($A40,Emax!$B:$Z,MATCH(BF$1,Emax!$B$1:$Z$1,0),FALSE)</f>
        <v>0</v>
      </c>
      <c r="BG40" s="96">
        <f>VLOOKUP($A40,Emax!$B:$Z,MATCH(BG$1,Emax!$B$1:$Z$1,0),FALSE)</f>
        <v>0</v>
      </c>
      <c r="BH40" s="96" t="str">
        <f>VLOOKUP($A40,Emax!$B:$Z,MATCH(BH$1,Emax!$B$1:$Z$1,0),FALSE)</f>
        <v>na</v>
      </c>
      <c r="BI40" s="96">
        <f>VLOOKUP($A40,Emax!$B:$Z,MATCH(BI$1,Emax!$B$1:$Z$1,0),FALSE)</f>
        <v>0</v>
      </c>
      <c r="BJ40" s="96">
        <f>VLOOKUP($A40,Emax!$B:$Z,MATCH(BJ$1,Emax!$B$1:$Z$1,0),FALSE)</f>
        <v>0</v>
      </c>
      <c r="BK40" s="96">
        <f>VLOOKUP($A40,Emax!$B:$Z,MATCH(BK$1,Emax!$B$1:$Z$1,0),FALSE)</f>
        <v>0</v>
      </c>
      <c r="BL40" s="96">
        <f>VLOOKUP($A40,Emax!$B:$Z,MATCH(BL$1,Emax!$B$1:$Z$1,0),FALSE)</f>
        <v>13.057956737106466</v>
      </c>
      <c r="BM40" s="96">
        <f>VLOOKUP($A40,Emax!$B:$Z,MATCH(BM$1,Emax!$B$1:$Z$1,0),FALSE)</f>
        <v>22.257540096571464</v>
      </c>
      <c r="BN40" s="96">
        <f>VLOOKUP($A40,Emax!$B:$Z,MATCH(BN$1,Emax!$B$1:$Z$1,0),FALSE)</f>
        <v>5.3218607032737069</v>
      </c>
      <c r="BO40" s="96">
        <f>VLOOKUP($A40,Emax!$B:$Z,MATCH(BO$1,Emax!$B$1:$Z$1,0),FALSE)</f>
        <v>71.516910050896627</v>
      </c>
      <c r="BP40" s="96">
        <f>VLOOKUP($A40,Emax!$B:$Z,MATCH(BP$1,Emax!$B$1:$Z$1,0),FALSE)</f>
        <v>0</v>
      </c>
      <c r="BQ40" s="96">
        <f>VLOOKUP($A40,Emax!$B:$Z,MATCH(BQ$1,Emax!$B$1:$Z$1,0),FALSE)</f>
        <v>0</v>
      </c>
      <c r="BR40" s="96">
        <f>VLOOKUP($A40,Emax!$B:$Z,MATCH(BR$1,Emax!$B$1:$Z$1,0),FALSE)</f>
        <v>48.403699464700829</v>
      </c>
      <c r="BS40" s="96">
        <f>VLOOKUP($A40,Emax!$B:$Z,MATCH(BS$1,Emax!$B$1:$Z$1,0),FALSE)</f>
        <v>11.005287418655097</v>
      </c>
      <c r="BT40" s="96">
        <f>VLOOKUP($A40,Emax!$B:$Z,MATCH(BT$1,Emax!$B$1:$Z$1,0),FALSE)</f>
        <v>13.307275473038995</v>
      </c>
      <c r="BU40" s="98"/>
      <c r="BV40" s="98"/>
      <c r="BW40" s="98"/>
    </row>
    <row r="41" spans="1:75" x14ac:dyDescent="0.2">
      <c r="A41" t="s">
        <v>386</v>
      </c>
      <c r="B41" s="6" t="str">
        <f>IF(VLOOKUP($A41,Ligands!$A:$G,3,FALSE)="","",VLOOKUP($A41,Ligands!$A:$G,3,FALSE))</f>
        <v>C5a</v>
      </c>
      <c r="C41" s="5" t="str">
        <f>IF(VLOOKUP($A41,Ligands!$A:$G,4,FALSE)="","",VLOOKUP($A41,Ligands!$A:$G,4,FALSE))</f>
        <v>C5a anaphylatoxin</v>
      </c>
      <c r="D41" s="37" t="str">
        <f>IF(VLOOKUP($A41,Ligands!$A:$G,5,FALSE)="","",VLOOKUP($A41,Ligands!$A:$G,5,FALSE))</f>
        <v/>
      </c>
      <c r="E41" s="37" t="str">
        <f>IF(VLOOKUP($A41,Ligands!$A:$G,6,FALSE)="","",VLOOKUP($A41,Ligands!$A:$G,6,FALSE))</f>
        <v/>
      </c>
      <c r="F41" s="37" t="str">
        <f>IF(VLOOKUP($A41,Ligands!$A:$G,7,FALSE)="","",VLOOKUP($A41,Ligands!$A:$G,7,FALSE))</f>
        <v>Physiological</v>
      </c>
      <c r="G41" s="92">
        <f t="shared" si="0"/>
        <v>0</v>
      </c>
      <c r="H41" s="93">
        <f t="shared" si="1"/>
        <v>9.3446786418998737</v>
      </c>
      <c r="I41" s="93">
        <f t="shared" si="2"/>
        <v>9.2572077096267193</v>
      </c>
      <c r="J41" s="93">
        <f t="shared" si="3"/>
        <v>0</v>
      </c>
      <c r="K41" s="93">
        <f t="shared" si="4"/>
        <v>7.7700000000000005</v>
      </c>
      <c r="L41" s="92">
        <f t="shared" si="5"/>
        <v>0</v>
      </c>
      <c r="M41" s="93">
        <f t="shared" si="6"/>
        <v>9.5210000000000008</v>
      </c>
      <c r="N41" s="93">
        <f t="shared" si="7"/>
        <v>9.4410000000000007</v>
      </c>
      <c r="O41" s="93">
        <f t="shared" si="8"/>
        <v>0</v>
      </c>
      <c r="P41" s="93">
        <f t="shared" si="9"/>
        <v>7.77</v>
      </c>
      <c r="Q41" s="94">
        <f t="shared" si="10"/>
        <v>0</v>
      </c>
      <c r="R41" s="91">
        <f t="shared" si="11"/>
        <v>80.959222013482162</v>
      </c>
      <c r="S41" s="91">
        <f t="shared" si="12"/>
        <v>65.494934119773575</v>
      </c>
      <c r="T41" s="91">
        <f t="shared" si="13"/>
        <v>0</v>
      </c>
      <c r="U41" s="91">
        <f t="shared" si="14"/>
        <v>100</v>
      </c>
      <c r="V41" s="81" t="str" cm="1">
        <f t="array" ref="V41">_xlfn.IFS(AM41="na","na",AM41="0","0",AM41&gt;0,(LOG(0.01*BD41/10^-AM41)))</f>
        <v>0</v>
      </c>
      <c r="W41" s="82" t="str" cm="1">
        <f t="array" ref="W41">_xlfn.IFS(AN41="na","na",AN41="0","0",AN41&gt;0,(LOG(0.01*BE41/10^-AN41)))</f>
        <v>0</v>
      </c>
      <c r="X41" s="82" cm="1">
        <f t="array" ref="X41">_xlfn.IFS(AO41="na","na",AO41="0","0",AO41&gt;0,(LOG(0.01*BF41/10^-AO41)))</f>
        <v>9.0732663261153501</v>
      </c>
      <c r="Y41" s="82" cm="1">
        <f t="array" ref="Y41">_xlfn.IFS(AP41="na","na",AP41="0","0",AP41&gt;0,(LOG(0.01*BG41/10^-AP41)))</f>
        <v>9.2891160399772144</v>
      </c>
      <c r="Z41" s="82" t="str" cm="1">
        <f t="array" ref="Z41">_xlfn.IFS(AQ41="na","na",AQ41="0","0",AQ41&gt;0,(LOG(0.01*BH41/10^-AQ41)))</f>
        <v>0</v>
      </c>
      <c r="AA41" s="82" cm="1">
        <f t="array" ref="AA41">_xlfn.IFS(AR41="na","na",AR41="0","0",AR41&gt;0,(LOG(0.01*BI41/10^-AR41)))</f>
        <v>8.8785195646520467</v>
      </c>
      <c r="AB41" s="82" cm="1">
        <f t="array" ref="AB41">_xlfn.IFS(AS41="na","na",AS41="0","0",AS41&gt;0,(LOG(0.01*BJ41/10^-AS41)))</f>
        <v>9.3446786418998737</v>
      </c>
      <c r="AC41" s="82" cm="1">
        <f t="array" ref="AC41">_xlfn.IFS(AT41="na","na",AT41="0","0",AT41&gt;0,(LOG(0.01*BK41/10^-AT41)))</f>
        <v>8.5433706356022086</v>
      </c>
      <c r="AD41" s="82" t="str" cm="1">
        <f t="array" ref="AD41">_xlfn.IFS(AU41="na","na",AU41="0","0",AU41&gt;0,(LOG(0.01*BL41/10^-AU41)))</f>
        <v>0</v>
      </c>
      <c r="AE41" s="82" t="str" cm="1">
        <f t="array" ref="AE41">_xlfn.IFS(AV41="na","na",AV41="0","0",AV41&gt;0,(LOG(0.01*BM41/10^-AV41)))</f>
        <v>0</v>
      </c>
      <c r="AF41" s="82" t="str" cm="1">
        <f t="array" ref="AF41">_xlfn.IFS(AW41="na","na",AW41="0","0",AW41&gt;0,(LOG(0.01*BN41/10^-AW41)))</f>
        <v>0</v>
      </c>
      <c r="AG41" s="82" cm="1">
        <f t="array" ref="AG41">_xlfn.IFS(AX41="na","na",AX41="0","0",AX41&gt;0,(LOG(0.01*BO41/10^-AX41)))</f>
        <v>9.2572077096267193</v>
      </c>
      <c r="AH41" s="82" t="str" cm="1">
        <f t="array" ref="AH41">_xlfn.IFS(AY41="na","na",AY41="0","0",AY41&gt;0,(LOG(0.01*BP41/10^-AY41)))</f>
        <v>0</v>
      </c>
      <c r="AI41" s="82" t="str" cm="1">
        <f t="array" ref="AI41">_xlfn.IFS(AZ41="na","na",AZ41="0","0",AZ41&gt;0,(LOG(0.01*BQ41/10^-AZ41)))</f>
        <v>0</v>
      </c>
      <c r="AJ41" s="82" cm="1">
        <f t="array" ref="AJ41">_xlfn.IFS(BA41="na","na",BA41="0","0",BA41&gt;0,(LOG(0.01*BR41/10^-BA41)))</f>
        <v>7.6081291608431192</v>
      </c>
      <c r="AK41" s="82" cm="1">
        <f t="array" ref="AK41">_xlfn.IFS(BB41="na","na",BB41="0","0",BB41&gt;0,(LOG(0.01*BS41/10^-BB41)))</f>
        <v>7.7700000000000005</v>
      </c>
      <c r="AL41" s="82" cm="1">
        <f t="array" ref="AL41">_xlfn.IFS(BC41="na","na",BC41="0","0",BC41&gt;0,(LOG(0.01*BT41/10^-BC41)))</f>
        <v>7.6660000000000013</v>
      </c>
      <c r="AM41" s="81" t="str">
        <f>VLOOKUP($A41,'pEC50'!$B:$AA,MATCH(AM$1,'pEC50'!$B$1:$AA$1,0),FALSE)</f>
        <v>0</v>
      </c>
      <c r="AN41" s="82" t="str">
        <f>VLOOKUP($A41,'pEC50'!$B:$AA,MATCH(AN$1,'pEC50'!$B$1:$AA$1,0),FALSE)</f>
        <v>0</v>
      </c>
      <c r="AO41" s="82">
        <f>VLOOKUP($A41,'pEC50'!$B:$AA,MATCH(AO$1,'pEC50'!$B$1:$AA$1,0),FALSE)</f>
        <v>9.1649999999999991</v>
      </c>
      <c r="AP41" s="82">
        <f>VLOOKUP($A41,'pEC50'!$B:$AA,MATCH(AP$1,'pEC50'!$B$1:$AA$1,0),FALSE)</f>
        <v>9.5210000000000008</v>
      </c>
      <c r="AQ41" s="82" t="str">
        <f>VLOOKUP($A41,'pEC50'!$B:$AA,MATCH(AQ$1,'pEC50'!$B$1:$AA$1,0),FALSE)</f>
        <v>0</v>
      </c>
      <c r="AR41" s="82">
        <f>VLOOKUP($A41,'pEC50'!$B:$AA,MATCH(AR$1,'pEC50'!$B$1:$AA$1,0),FALSE)</f>
        <v>9.1669999999999998</v>
      </c>
      <c r="AS41" s="82">
        <f>VLOOKUP($A41,'pEC50'!$B:$AA,MATCH(AS$1,'pEC50'!$B$1:$AA$1,0),FALSE)</f>
        <v>9.4390000000000001</v>
      </c>
      <c r="AT41" s="82">
        <f>VLOOKUP($A41,'pEC50'!$B:$AA,MATCH(AT$1,'pEC50'!$B$1:$AA$1,0),FALSE)</f>
        <v>8.8109999999999999</v>
      </c>
      <c r="AU41" s="82" t="str">
        <f>VLOOKUP($A41,'pEC50'!$B:$AA,MATCH(AU$1,'pEC50'!$B$1:$AA$1,0),FALSE)</f>
        <v>0</v>
      </c>
      <c r="AV41" s="82" t="str">
        <f>VLOOKUP($A41,'pEC50'!$B:$AA,MATCH(AV$1,'pEC50'!$B$1:$AA$1,0),FALSE)</f>
        <v>0</v>
      </c>
      <c r="AW41" s="82" t="str">
        <f>VLOOKUP($A41,'pEC50'!$B:$AA,MATCH(AW$1,'pEC50'!$B$1:$AA$1,0),FALSE)</f>
        <v>0</v>
      </c>
      <c r="AX41" s="82">
        <f>VLOOKUP($A41,'pEC50'!$B:$AA,MATCH(AX$1,'pEC50'!$B$1:$AA$1,0),FALSE)</f>
        <v>9.4410000000000007</v>
      </c>
      <c r="AY41" s="82" t="str">
        <f>VLOOKUP($A41,'pEC50'!$B:$AA,MATCH(AY$1,'pEC50'!$B$1:$AA$1,0),FALSE)</f>
        <v>0</v>
      </c>
      <c r="AZ41" s="82" t="str">
        <f>VLOOKUP($A41,'pEC50'!$B:$AA,MATCH(AZ$1,'pEC50'!$B$1:$AA$1,0),FALSE)</f>
        <v>0</v>
      </c>
      <c r="BA41" s="82">
        <f>VLOOKUP($A41,'pEC50'!$B:$AA,MATCH(BA$1,'pEC50'!$B$1:$AA$1,0),FALSE)</f>
        <v>7.6890000000000001</v>
      </c>
      <c r="BB41" s="82">
        <f>VLOOKUP($A41,'pEC50'!$B:$AA,MATCH(BB$1,'pEC50'!$B$1:$AA$1,0),FALSE)</f>
        <v>7.77</v>
      </c>
      <c r="BC41" s="82">
        <f>VLOOKUP($A41,'pEC50'!$B:$AA,MATCH(BC$1,'pEC50'!$B$1:$AA$1,0),FALSE)</f>
        <v>7.6660000000000004</v>
      </c>
      <c r="BD41" s="95">
        <f>VLOOKUP($A41,Emax!$B:$Z,MATCH(BD$1,Emax!$B$1:$Z$1,0),FALSE)</f>
        <v>0</v>
      </c>
      <c r="BE41" s="96" t="str">
        <f>VLOOKUP($A41,Emax!$B:$Z,MATCH(BE$1,Emax!$B$1:$Z$1,0),FALSE)</f>
        <v>na</v>
      </c>
      <c r="BF41" s="96">
        <f>VLOOKUP($A41,Emax!$B:$Z,MATCH(BF$1,Emax!$B$1:$Z$1,0),FALSE)</f>
        <v>80.959222013482162</v>
      </c>
      <c r="BG41" s="96">
        <f>VLOOKUP($A41,Emax!$B:$Z,MATCH(BG$1,Emax!$B$1:$Z$1,0),FALSE)</f>
        <v>58.62947968211126</v>
      </c>
      <c r="BH41" s="96" t="str">
        <f>VLOOKUP($A41,Emax!$B:$Z,MATCH(BH$1,Emax!$B$1:$Z$1,0),FALSE)</f>
        <v>na</v>
      </c>
      <c r="BI41" s="96">
        <f>VLOOKUP($A41,Emax!$B:$Z,MATCH(BI$1,Emax!$B$1:$Z$1,0),FALSE)</f>
        <v>51.465899150653236</v>
      </c>
      <c r="BJ41" s="96">
        <f>VLOOKUP($A41,Emax!$B:$Z,MATCH(BJ$1,Emax!$B$1:$Z$1,0),FALSE)</f>
        <v>80.478271833235269</v>
      </c>
      <c r="BK41" s="96">
        <f>VLOOKUP($A41,Emax!$B:$Z,MATCH(BK$1,Emax!$B$1:$Z$1,0),FALSE)</f>
        <v>53.997124820301266</v>
      </c>
      <c r="BL41" s="96">
        <f>VLOOKUP($A41,Emax!$B:$Z,MATCH(BL$1,Emax!$B$1:$Z$1,0),FALSE)</f>
        <v>0</v>
      </c>
      <c r="BM41" s="96">
        <f>VLOOKUP($A41,Emax!$B:$Z,MATCH(BM$1,Emax!$B$1:$Z$1,0),FALSE)</f>
        <v>0</v>
      </c>
      <c r="BN41" s="96">
        <f>VLOOKUP($A41,Emax!$B:$Z,MATCH(BN$1,Emax!$B$1:$Z$1,0),FALSE)</f>
        <v>0</v>
      </c>
      <c r="BO41" s="96">
        <f>VLOOKUP($A41,Emax!$B:$Z,MATCH(BO$1,Emax!$B$1:$Z$1,0),FALSE)</f>
        <v>65.494934119773575</v>
      </c>
      <c r="BP41" s="96">
        <f>VLOOKUP($A41,Emax!$B:$Z,MATCH(BP$1,Emax!$B$1:$Z$1,0),FALSE)</f>
        <v>0</v>
      </c>
      <c r="BQ41" s="96">
        <f>VLOOKUP($A41,Emax!$B:$Z,MATCH(BQ$1,Emax!$B$1:$Z$1,0),FALSE)</f>
        <v>0</v>
      </c>
      <c r="BR41" s="96">
        <f>VLOOKUP($A41,Emax!$B:$Z,MATCH(BR$1,Emax!$B$1:$Z$1,0),FALSE)</f>
        <v>83.009760501603054</v>
      </c>
      <c r="BS41" s="96">
        <f>VLOOKUP($A41,Emax!$B:$Z,MATCH(BS$1,Emax!$B$1:$Z$1,0),FALSE)</f>
        <v>100</v>
      </c>
      <c r="BT41" s="96">
        <f>VLOOKUP($A41,Emax!$B:$Z,MATCH(BT$1,Emax!$B$1:$Z$1,0),FALSE)</f>
        <v>100</v>
      </c>
      <c r="BU41" s="98"/>
      <c r="BV41" s="98"/>
      <c r="BW41" s="98"/>
    </row>
    <row r="42" spans="1:75" x14ac:dyDescent="0.2">
      <c r="A42" s="37" t="s">
        <v>281</v>
      </c>
      <c r="B42" s="6" t="str">
        <f>IF(VLOOKUP($A42,Ligands!$A:$G,3,FALSE)="","",VLOOKUP($A42,Ligands!$A:$G,3,FALSE))</f>
        <v>CCK-8</v>
      </c>
      <c r="C42" s="5" t="str">
        <f>IF(VLOOKUP($A42,Ligands!$A:$G,4,FALSE)="","",VLOOKUP($A42,Ligands!$A:$G,4,FALSE))</f>
        <v>Cholecystokinin 8</v>
      </c>
      <c r="D42" s="37" t="str">
        <f>IF(VLOOKUP($A42,Ligands!$A:$G,5,FALSE)="","",VLOOKUP($A42,Ligands!$A:$G,5,FALSE))</f>
        <v/>
      </c>
      <c r="E42" s="37" t="str">
        <f>IF(VLOOKUP($A42,Ligands!$A:$G,6,FALSE)="","",VLOOKUP($A42,Ligands!$A:$G,6,FALSE))</f>
        <v/>
      </c>
      <c r="F42" s="37" t="str">
        <f>IF(VLOOKUP($A42,Ligands!$A:$G,7,FALSE)="","",VLOOKUP($A42,Ligands!$A:$G,7,FALSE))</f>
        <v>Physiological</v>
      </c>
      <c r="G42" s="99">
        <f t="shared" si="0"/>
        <v>7.7506601563085837</v>
      </c>
      <c r="H42" s="110">
        <f t="shared" si="1"/>
        <v>8.9175564762199748</v>
      </c>
      <c r="I42" s="110">
        <f t="shared" si="2"/>
        <v>9.7317937918448703</v>
      </c>
      <c r="J42" s="110">
        <f t="shared" si="3"/>
        <v>8.3558969122881113</v>
      </c>
      <c r="K42" s="110">
        <f t="shared" si="4"/>
        <v>8.5403907578265645</v>
      </c>
      <c r="L42" s="99">
        <f t="shared" si="5"/>
        <v>8.4770000000000003</v>
      </c>
      <c r="M42" s="110">
        <f t="shared" si="6"/>
        <v>9.1289999999999996</v>
      </c>
      <c r="N42" s="110">
        <f t="shared" si="7"/>
        <v>9.9250000000000007</v>
      </c>
      <c r="O42" s="110">
        <f t="shared" si="8"/>
        <v>8.9090000000000007</v>
      </c>
      <c r="P42" s="110">
        <f t="shared" si="9"/>
        <v>8.7210000000000001</v>
      </c>
      <c r="Q42" s="101">
        <f t="shared" si="10"/>
        <v>18.778467908902691</v>
      </c>
      <c r="R42" s="111">
        <f t="shared" si="11"/>
        <v>61.454894325460664</v>
      </c>
      <c r="S42" s="111">
        <f t="shared" si="12"/>
        <v>79.203729248917838</v>
      </c>
      <c r="T42" s="111">
        <f t="shared" si="13"/>
        <v>53.460192083295922</v>
      </c>
      <c r="U42" s="111">
        <f t="shared" si="14"/>
        <v>65.976725592964371</v>
      </c>
      <c r="V42" s="81" cm="1">
        <f t="array" ref="V42">_xlfn.IFS(AM42="na","na",AM42="0","0",AM42&gt;0,(LOG(0.01*BD42/10^-AM42)))</f>
        <v>7.7506601563085837</v>
      </c>
      <c r="W42" s="82" t="str" cm="1">
        <f t="array" ref="W42">_xlfn.IFS(AN42="na","na",AN42="0","0",AN42&gt;0,(LOG(0.01*BE42/10^-AN42)))</f>
        <v>0</v>
      </c>
      <c r="X42" s="82" cm="1">
        <f t="array" ref="X42">_xlfn.IFS(AO42="na","na",AO42="0","0",AO42&gt;0,(LOG(0.01*BF42/10^-AO42)))</f>
        <v>8.4231550338954477</v>
      </c>
      <c r="Y42" s="82" cm="1">
        <f t="array" ref="Y42">_xlfn.IFS(AP42="na","na",AP42="0","0",AP42&gt;0,(LOG(0.01*BG42/10^-AP42)))</f>
        <v>8.3373565083594876</v>
      </c>
      <c r="Z42" s="82" t="str" cm="1">
        <f t="array" ref="Z42">_xlfn.IFS(AQ42="na","na",AQ42="0","0",AQ42&gt;0,(LOG(0.01*BH42/10^-AQ42)))</f>
        <v>0</v>
      </c>
      <c r="AA42" s="82" cm="1">
        <f t="array" ref="AA42">_xlfn.IFS(AR42="na","na",AR42="0","0",AR42&gt;0,(LOG(0.01*BI42/10^-AR42)))</f>
        <v>8.9175564762199748</v>
      </c>
      <c r="AB42" s="82" cm="1">
        <f t="array" ref="AB42">_xlfn.IFS(AS42="na","na",AS42="0","0",AS42&gt;0,(LOG(0.01*BJ42/10^-AS42)))</f>
        <v>8.7068163941455428</v>
      </c>
      <c r="AC42" s="82" cm="1">
        <f t="array" ref="AC42">_xlfn.IFS(AT42="na","na",AT42="0","0",AT42&gt;0,(LOG(0.01*BK42/10^-AT42)))</f>
        <v>8.184971114930562</v>
      </c>
      <c r="AD42" s="82" cm="1">
        <f t="array" ref="AD42">_xlfn.IFS(AU42="na","na",AU42="0","0",AU42&gt;0,(LOG(0.01*BL42/10^-AU42)))</f>
        <v>9.5036056238690279</v>
      </c>
      <c r="AE42" s="82" cm="1">
        <f t="array" ref="AE42">_xlfn.IFS(AV42="na","na",AV42="0","0",AV42&gt;0,(LOG(0.01*BM42/10^-AV42)))</f>
        <v>9.6882381245425613</v>
      </c>
      <c r="AF42" s="82" cm="1">
        <f t="array" ref="AF42">_xlfn.IFS(AW42="na","na",AW42="0","0",AW42&gt;0,(LOG(0.01*BN42/10^-AW42)))</f>
        <v>9.7317937918448703</v>
      </c>
      <c r="AG42" s="82" cm="1">
        <f t="array" ref="AG42">_xlfn.IFS(AX42="na","na",AX42="0","0",AX42&gt;0,(LOG(0.01*BO42/10^-AX42)))</f>
        <v>8.8097456305048656</v>
      </c>
      <c r="AH42" s="82" cm="1">
        <f t="array" ref="AH42">_xlfn.IFS(AY42="na","na",AY42="0","0",AY42&gt;0,(LOG(0.01*BP42/10^-AY42)))</f>
        <v>8.3558969122881113</v>
      </c>
      <c r="AI42" s="82" cm="1">
        <f t="array" ref="AI42">_xlfn.IFS(AZ42="na","na",AZ42="0","0",AZ42&gt;0,(LOG(0.01*BQ42/10^-AZ42)))</f>
        <v>7.860030514850104</v>
      </c>
      <c r="AJ42" s="82" cm="1">
        <f t="array" ref="AJ42">_xlfn.IFS(BA42="na","na",BA42="0","0",BA42&gt;0,(LOG(0.01*BR42/10^-BA42)))</f>
        <v>7.6726357475644544</v>
      </c>
      <c r="AK42" s="82" cm="1">
        <f t="array" ref="AK42">_xlfn.IFS(BB42="na","na",BB42="0","0",BB42&gt;0,(LOG(0.01*BS42/10^-BB42)))</f>
        <v>7.9879705239732504</v>
      </c>
      <c r="AL42" s="82" cm="1">
        <f t="array" ref="AL42">_xlfn.IFS(BC42="na","na",BC42="0","0",BC42&gt;0,(LOG(0.01*BT42/10^-BC42)))</f>
        <v>8.5403907578265645</v>
      </c>
      <c r="AM42" s="81">
        <f>VLOOKUP($A42,'pEC50'!$B:$AA,MATCH(AM$1,'pEC50'!$B$1:$AA$1,0),FALSE)</f>
        <v>8.4770000000000003</v>
      </c>
      <c r="AN42" s="82" t="str">
        <f>VLOOKUP($A42,'pEC50'!$B:$AA,MATCH(AN$1,'pEC50'!$B$1:$AA$1,0),FALSE)</f>
        <v>0</v>
      </c>
      <c r="AO42" s="82">
        <f>VLOOKUP($A42,'pEC50'!$B:$AA,MATCH(AO$1,'pEC50'!$B$1:$AA$1,0),FALSE)</f>
        <v>8.6950000000000003</v>
      </c>
      <c r="AP42" s="82">
        <f>VLOOKUP($A42,'pEC50'!$B:$AA,MATCH(AP$1,'pEC50'!$B$1:$AA$1,0),FALSE)</f>
        <v>8.8520000000000003</v>
      </c>
      <c r="AQ42" s="82" t="str">
        <f>VLOOKUP($A42,'pEC50'!$B:$AA,MATCH(AQ$1,'pEC50'!$B$1:$AA$1,0),FALSE)</f>
        <v>0</v>
      </c>
      <c r="AR42" s="82">
        <f>VLOOKUP($A42,'pEC50'!$B:$AA,MATCH(AR$1,'pEC50'!$B$1:$AA$1,0),FALSE)</f>
        <v>9.1289999999999996</v>
      </c>
      <c r="AS42" s="82">
        <f>VLOOKUP($A42,'pEC50'!$B:$AA,MATCH(AS$1,'pEC50'!$B$1:$AA$1,0),FALSE)</f>
        <v>9.0380000000000003</v>
      </c>
      <c r="AT42" s="82">
        <f>VLOOKUP($A42,'pEC50'!$B:$AA,MATCH(AT$1,'pEC50'!$B$1:$AA$1,0),FALSE)</f>
        <v>8.5329999999999995</v>
      </c>
      <c r="AU42" s="82">
        <f>VLOOKUP($A42,'pEC50'!$B:$AA,MATCH(AU$1,'pEC50'!$B$1:$AA$1,0),FALSE)</f>
        <v>9.7289999999999992</v>
      </c>
      <c r="AV42" s="82">
        <f>VLOOKUP($A42,'pEC50'!$B:$AA,MATCH(AV$1,'pEC50'!$B$1:$AA$1,0),FALSE)</f>
        <v>9.8859999999999992</v>
      </c>
      <c r="AW42" s="82">
        <f>VLOOKUP($A42,'pEC50'!$B:$AA,MATCH(AW$1,'pEC50'!$B$1:$AA$1,0),FALSE)</f>
        <v>9.9250000000000007</v>
      </c>
      <c r="AX42" s="82">
        <f>VLOOKUP($A42,'pEC50'!$B:$AA,MATCH(AX$1,'pEC50'!$B$1:$AA$1,0),FALSE)</f>
        <v>8.9109999999999996</v>
      </c>
      <c r="AY42" s="82">
        <f>VLOOKUP($A42,'pEC50'!$B:$AA,MATCH(AY$1,'pEC50'!$B$1:$AA$1,0),FALSE)</f>
        <v>8.9090000000000007</v>
      </c>
      <c r="AZ42" s="82">
        <f>VLOOKUP($A42,'pEC50'!$B:$AA,MATCH(AZ$1,'pEC50'!$B$1:$AA$1,0),FALSE)</f>
        <v>8.1319999999999997</v>
      </c>
      <c r="BA42" s="82">
        <f>VLOOKUP($A42,'pEC50'!$B:$AA,MATCH(BA$1,'pEC50'!$B$1:$AA$1,0),FALSE)</f>
        <v>7.9189999999999996</v>
      </c>
      <c r="BB42" s="82">
        <f>VLOOKUP($A42,'pEC50'!$B:$AA,MATCH(BB$1,'pEC50'!$B$1:$AA$1,0),FALSE)</f>
        <v>8.3290000000000006</v>
      </c>
      <c r="BC42" s="82">
        <f>VLOOKUP($A42,'pEC50'!$B:$AA,MATCH(BC$1,'pEC50'!$B$1:$AA$1,0),FALSE)</f>
        <v>8.7210000000000001</v>
      </c>
      <c r="BD42" s="95">
        <f>VLOOKUP($A42,Emax!$B:$Z,MATCH(BD$1,Emax!$B$1:$Z$1,0),FALSE)</f>
        <v>18.778467908902691</v>
      </c>
      <c r="BE42" s="96" t="str">
        <f>VLOOKUP($A42,Emax!$B:$Z,MATCH(BE$1,Emax!$B$1:$Z$1,0),FALSE)</f>
        <v>na</v>
      </c>
      <c r="BF42" s="96">
        <f>VLOOKUP($A42,Emax!$B:$Z,MATCH(BF$1,Emax!$B$1:$Z$1,0),FALSE)</f>
        <v>53.475522157144439</v>
      </c>
      <c r="BG42" s="96">
        <f>VLOOKUP($A42,Emax!$B:$Z,MATCH(BG$1,Emax!$B$1:$Z$1,0),FALSE)</f>
        <v>30.574298995351629</v>
      </c>
      <c r="BH42" s="96" t="str">
        <f>VLOOKUP($A42,Emax!$B:$Z,MATCH(BH$1,Emax!$B$1:$Z$1,0),FALSE)</f>
        <v>na</v>
      </c>
      <c r="BI42" s="96">
        <f>VLOOKUP($A42,Emax!$B:$Z,MATCH(BI$1,Emax!$B$1:$Z$1,0),FALSE)</f>
        <v>61.454894325460664</v>
      </c>
      <c r="BJ42" s="96">
        <f>VLOOKUP($A42,Emax!$B:$Z,MATCH(BJ$1,Emax!$B$1:$Z$1,0),FALSE)</f>
        <v>46.646213331091872</v>
      </c>
      <c r="BK42" s="96">
        <f>VLOOKUP($A42,Emax!$B:$Z,MATCH(BK$1,Emax!$B$1:$Z$1,0),FALSE)</f>
        <v>44.871554472154514</v>
      </c>
      <c r="BL42" s="96">
        <f>VLOOKUP($A42,Emax!$B:$Z,MATCH(BL$1,Emax!$B$1:$Z$1,0),FALSE)</f>
        <v>59.512147743197687</v>
      </c>
      <c r="BM42" s="96">
        <f>VLOOKUP($A42,Emax!$B:$Z,MATCH(BM$1,Emax!$B$1:$Z$1,0),FALSE)</f>
        <v>63.421735860044159</v>
      </c>
      <c r="BN42" s="96">
        <f>VLOOKUP($A42,Emax!$B:$Z,MATCH(BN$1,Emax!$B$1:$Z$1,0),FALSE)</f>
        <v>64.090519496421294</v>
      </c>
      <c r="BO42" s="96">
        <f>VLOOKUP($A42,Emax!$B:$Z,MATCH(BO$1,Emax!$B$1:$Z$1,0),FALSE)</f>
        <v>79.203729248917838</v>
      </c>
      <c r="BP42" s="96">
        <f>VLOOKUP($A42,Emax!$B:$Z,MATCH(BP$1,Emax!$B$1:$Z$1,0),FALSE)</f>
        <v>27.983170092426537</v>
      </c>
      <c r="BQ42" s="96">
        <f>VLOOKUP($A42,Emax!$B:$Z,MATCH(BQ$1,Emax!$B$1:$Z$1,0),FALSE)</f>
        <v>53.460192083295922</v>
      </c>
      <c r="BR42" s="96">
        <f>VLOOKUP($A42,Emax!$B:$Z,MATCH(BR$1,Emax!$B$1:$Z$1,0),FALSE)</f>
        <v>56.706879269775143</v>
      </c>
      <c r="BS42" s="96">
        <f>VLOOKUP($A42,Emax!$B:$Z,MATCH(BS$1,Emax!$B$1:$Z$1,0),FALSE)</f>
        <v>45.600596529284161</v>
      </c>
      <c r="BT42" s="96">
        <f>VLOOKUP($A42,Emax!$B:$Z,MATCH(BT$1,Emax!$B$1:$Z$1,0),FALSE)</f>
        <v>65.976725592964371</v>
      </c>
      <c r="BU42" s="98"/>
      <c r="BV42" s="98"/>
      <c r="BW42" s="98"/>
    </row>
    <row r="43" spans="1:75" x14ac:dyDescent="0.2">
      <c r="A43" t="s">
        <v>268</v>
      </c>
      <c r="B43" s="6" t="str">
        <f>IF(VLOOKUP($A43,Ligands!$A:$G,3,FALSE)="","",VLOOKUP($A43,Ligands!$A:$G,3,FALSE))</f>
        <v>CCL2</v>
      </c>
      <c r="C43" s="5" t="str">
        <f>IF(VLOOKUP($A43,Ligands!$A:$G,4,FALSE)="","",VLOOKUP($A43,Ligands!$A:$G,4,FALSE))</f>
        <v>Liver and activation-regulated chemokine (LARC)</v>
      </c>
      <c r="D43" s="37" t="str">
        <f>IF(VLOOKUP($A43,Ligands!$A:$G,5,FALSE)="","",VLOOKUP($A43,Ligands!$A:$G,5,FALSE))</f>
        <v/>
      </c>
      <c r="E43" s="37" t="str">
        <f>IF(VLOOKUP($A43,Ligands!$A:$G,6,FALSE)="","",VLOOKUP($A43,Ligands!$A:$G,6,FALSE))</f>
        <v/>
      </c>
      <c r="F43" s="37" t="str">
        <f>IF(VLOOKUP($A43,Ligands!$A:$G,7,FALSE)="","",VLOOKUP($A43,Ligands!$A:$G,7,FALSE))</f>
        <v>Physiological</v>
      </c>
      <c r="G43" s="92">
        <f t="shared" si="0"/>
        <v>0</v>
      </c>
      <c r="H43" s="93">
        <f t="shared" si="1"/>
        <v>8.5498178273105658</v>
      </c>
      <c r="I43" s="93">
        <f t="shared" si="2"/>
        <v>8.1077794778023602</v>
      </c>
      <c r="J43" s="93">
        <f t="shared" si="3"/>
        <v>0</v>
      </c>
      <c r="K43" s="93">
        <f t="shared" si="4"/>
        <v>6.3826554262870392</v>
      </c>
      <c r="L43" s="92">
        <f t="shared" si="5"/>
        <v>0</v>
      </c>
      <c r="M43" s="93">
        <f t="shared" si="6"/>
        <v>9.0459999999999994</v>
      </c>
      <c r="N43" s="93">
        <f t="shared" si="7"/>
        <v>9.0150000000000006</v>
      </c>
      <c r="O43" s="93">
        <f t="shared" si="8"/>
        <v>0</v>
      </c>
      <c r="P43" s="93">
        <f t="shared" si="9"/>
        <v>7.8040000000000003</v>
      </c>
      <c r="Q43" s="94">
        <f t="shared" si="10"/>
        <v>0</v>
      </c>
      <c r="R43" s="91">
        <f t="shared" si="11"/>
        <v>45.364128632998124</v>
      </c>
      <c r="S43" s="91">
        <f t="shared" si="12"/>
        <v>12.381677210674022</v>
      </c>
      <c r="T43" s="91">
        <f t="shared" si="13"/>
        <v>0</v>
      </c>
      <c r="U43" s="91">
        <f t="shared" si="14"/>
        <v>7.3731900151017138</v>
      </c>
      <c r="V43" s="81" t="str" cm="1">
        <f t="array" ref="V43">_xlfn.IFS(AM43="na","na",AM43="0","0",AM43&gt;0,(LOG(0.01*BD43/10^-AM43)))</f>
        <v>0</v>
      </c>
      <c r="W43" s="82" t="str" cm="1">
        <f t="array" ref="W43">_xlfn.IFS(AN43="na","na",AN43="0","0",AN43&gt;0,(LOG(0.01*BE43/10^-AN43)))</f>
        <v>0</v>
      </c>
      <c r="X43" s="82" cm="1">
        <f t="array" ref="X43">_xlfn.IFS(AO43="na","na",AO43="0","0",AO43&gt;0,(LOG(0.01*BF43/10^-AO43)))</f>
        <v>7.3327125732422838</v>
      </c>
      <c r="Y43" s="82" cm="1">
        <f t="array" ref="Y43">_xlfn.IFS(AP43="na","na",AP43="0","0",AP43&gt;0,(LOG(0.01*BG43/10^-AP43)))</f>
        <v>8.1682692348851393</v>
      </c>
      <c r="Z43" s="82" t="str" cm="1">
        <f t="array" ref="Z43">_xlfn.IFS(AQ43="na","na",AQ43="0","0",AQ43&gt;0,(LOG(0.01*BH43/10^-AQ43)))</f>
        <v>0</v>
      </c>
      <c r="AA43" s="82" cm="1">
        <f t="array" ref="AA43">_xlfn.IFS(AR43="na","na",AR43="0","0",AR43&gt;0,(LOG(0.01*BI43/10^-AR43)))</f>
        <v>7.3982525766808678</v>
      </c>
      <c r="AB43" s="82" cm="1">
        <f t="array" ref="AB43">_xlfn.IFS(AS43="na","na",AS43="0","0",AS43&gt;0,(LOG(0.01*BJ43/10^-AS43)))</f>
        <v>8.0644341216420798</v>
      </c>
      <c r="AC43" s="82" cm="1">
        <f t="array" ref="AC43">_xlfn.IFS(AT43="na","na",AT43="0","0",AT43&gt;0,(LOG(0.01*BK43/10^-AT43)))</f>
        <v>8.5498178273105658</v>
      </c>
      <c r="AD43" s="82" t="str" cm="1">
        <f t="array" ref="AD43">_xlfn.IFS(AU43="na","na",AU43="0","0",AU43&gt;0,(LOG(0.01*BL43/10^-AU43)))</f>
        <v>0</v>
      </c>
      <c r="AE43" s="82" t="str" cm="1">
        <f t="array" ref="AE43">_xlfn.IFS(AV43="na","na",AV43="0","0",AV43&gt;0,(LOG(0.01*BM43/10^-AV43)))</f>
        <v>0</v>
      </c>
      <c r="AF43" s="82" t="str" cm="1">
        <f t="array" ref="AF43">_xlfn.IFS(AW43="na","na",AW43="0","0",AW43&gt;0,(LOG(0.01*BN43/10^-AW43)))</f>
        <v>0</v>
      </c>
      <c r="AG43" s="82" cm="1">
        <f t="array" ref="AG43">_xlfn.IFS(AX43="na","na",AX43="0","0",AX43&gt;0,(LOG(0.01*BO43/10^-AX43)))</f>
        <v>8.1077794778023602</v>
      </c>
      <c r="AH43" s="82" t="str" cm="1">
        <f t="array" ref="AH43">_xlfn.IFS(AY43="na","na",AY43="0","0",AY43&gt;0,(LOG(0.01*BP43/10^-AY43)))</f>
        <v>0</v>
      </c>
      <c r="AI43" s="82" t="str" cm="1">
        <f t="array" ref="AI43">_xlfn.IFS(AZ43="na","na",AZ43="0","0",AZ43&gt;0,(LOG(0.01*BQ43/10^-AZ43)))</f>
        <v>0</v>
      </c>
      <c r="AJ43" s="82" cm="1">
        <f t="array" ref="AJ43">_xlfn.IFS(BA43="na","na",BA43="0","0",BA43&gt;0,(LOG(0.01*BR43/10^-BA43)))</f>
        <v>6.1153448581612464</v>
      </c>
      <c r="AK43" s="82" cm="1">
        <f t="array" ref="AK43">_xlfn.IFS(BB43="na","na",BB43="0","0",BB43&gt;0,(LOG(0.01*BS43/10^-BB43)))</f>
        <v>6.1927298084548719</v>
      </c>
      <c r="AL43" s="82" cm="1">
        <f t="array" ref="AL43">_xlfn.IFS(BC43="na","na",BC43="0","0",BC43&gt;0,(LOG(0.01*BT43/10^-BC43)))</f>
        <v>6.3826554262870392</v>
      </c>
      <c r="AM43" s="81" t="str">
        <f>VLOOKUP($A43,'pEC50'!$B:$AA,MATCH(AM$1,'pEC50'!$B$1:$AA$1,0),FALSE)</f>
        <v>0</v>
      </c>
      <c r="AN43" s="82" t="str">
        <f>VLOOKUP($A43,'pEC50'!$B:$AA,MATCH(AN$1,'pEC50'!$B$1:$AA$1,0),FALSE)</f>
        <v>0</v>
      </c>
      <c r="AO43" s="82">
        <f>VLOOKUP($A43,'pEC50'!$B:$AA,MATCH(AO$1,'pEC50'!$B$1:$AA$1,0),FALSE)</f>
        <v>7.6760000000000002</v>
      </c>
      <c r="AP43" s="82">
        <f>VLOOKUP($A43,'pEC50'!$B:$AA,MATCH(AP$1,'pEC50'!$B$1:$AA$1,0),FALSE)</f>
        <v>8.6809999999999992</v>
      </c>
      <c r="AQ43" s="82" t="str">
        <f>VLOOKUP($A43,'pEC50'!$B:$AA,MATCH(AQ$1,'pEC50'!$B$1:$AA$1,0),FALSE)</f>
        <v>0</v>
      </c>
      <c r="AR43" s="82">
        <f>VLOOKUP($A43,'pEC50'!$B:$AA,MATCH(AR$1,'pEC50'!$B$1:$AA$1,0),FALSE)</f>
        <v>8.33</v>
      </c>
      <c r="AS43" s="82">
        <f>VLOOKUP($A43,'pEC50'!$B:$AA,MATCH(AS$1,'pEC50'!$B$1:$AA$1,0),FALSE)</f>
        <v>8.6649999999999991</v>
      </c>
      <c r="AT43" s="82">
        <f>VLOOKUP($A43,'pEC50'!$B:$AA,MATCH(AT$1,'pEC50'!$B$1:$AA$1,0),FALSE)</f>
        <v>9.0459999999999994</v>
      </c>
      <c r="AU43" s="82" t="str">
        <f>VLOOKUP($A43,'pEC50'!$B:$AA,MATCH(AU$1,'pEC50'!$B$1:$AA$1,0),FALSE)</f>
        <v>0</v>
      </c>
      <c r="AV43" s="82" t="str">
        <f>VLOOKUP($A43,'pEC50'!$B:$AA,MATCH(AV$1,'pEC50'!$B$1:$AA$1,0),FALSE)</f>
        <v>0</v>
      </c>
      <c r="AW43" s="82" t="str">
        <f>VLOOKUP($A43,'pEC50'!$B:$AA,MATCH(AW$1,'pEC50'!$B$1:$AA$1,0),FALSE)</f>
        <v>0</v>
      </c>
      <c r="AX43" s="82">
        <f>VLOOKUP($A43,'pEC50'!$B:$AA,MATCH(AX$1,'pEC50'!$B$1:$AA$1,0),FALSE)</f>
        <v>9.0150000000000006</v>
      </c>
      <c r="AY43" s="82" t="str">
        <f>VLOOKUP($A43,'pEC50'!$B:$AA,MATCH(AY$1,'pEC50'!$B$1:$AA$1,0),FALSE)</f>
        <v>0</v>
      </c>
      <c r="AZ43" s="82" t="str">
        <f>VLOOKUP($A43,'pEC50'!$B:$AA,MATCH(AZ$1,'pEC50'!$B$1:$AA$1,0),FALSE)</f>
        <v>0</v>
      </c>
      <c r="BA43" s="82">
        <f>VLOOKUP($A43,'pEC50'!$B:$AA,MATCH(BA$1,'pEC50'!$B$1:$AA$1,0),FALSE)</f>
        <v>7.8040000000000003</v>
      </c>
      <c r="BB43" s="82">
        <f>VLOOKUP($A43,'pEC50'!$B:$AA,MATCH(BB$1,'pEC50'!$B$1:$AA$1,0),FALSE)</f>
        <v>7.5720000000000001</v>
      </c>
      <c r="BC43" s="82">
        <f>VLOOKUP($A43,'pEC50'!$B:$AA,MATCH(BC$1,'pEC50'!$B$1:$AA$1,0),FALSE)</f>
        <v>7.5149999999999997</v>
      </c>
      <c r="BD43" s="95">
        <f>VLOOKUP($A43,Emax!$B:$Z,MATCH(BD$1,Emax!$B$1:$Z$1,0),FALSE)</f>
        <v>0</v>
      </c>
      <c r="BE43" s="96" t="str">
        <f>VLOOKUP($A43,Emax!$B:$Z,MATCH(BE$1,Emax!$B$1:$Z$1,0),FALSE)</f>
        <v>na</v>
      </c>
      <c r="BF43" s="96">
        <f>VLOOKUP($A43,Emax!$B:$Z,MATCH(BF$1,Emax!$B$1:$Z$1,0),FALSE)</f>
        <v>45.364128632998124</v>
      </c>
      <c r="BG43" s="96">
        <f>VLOOKUP($A43,Emax!$B:$Z,MATCH(BG$1,Emax!$B$1:$Z$1,0),FALSE)</f>
        <v>30.70925176188334</v>
      </c>
      <c r="BH43" s="96" t="str">
        <f>VLOOKUP($A43,Emax!$B:$Z,MATCH(BH$1,Emax!$B$1:$Z$1,0),FALSE)</f>
        <v>na</v>
      </c>
      <c r="BI43" s="96">
        <f>VLOOKUP($A43,Emax!$B:$Z,MATCH(BI$1,Emax!$B$1:$Z$1,0),FALSE)</f>
        <v>11.701797454781456</v>
      </c>
      <c r="BJ43" s="96">
        <f>VLOOKUP($A43,Emax!$B:$Z,MATCH(BJ$1,Emax!$B$1:$Z$1,0),FALSE)</f>
        <v>25.086156173825337</v>
      </c>
      <c r="BK43" s="96">
        <f>VLOOKUP($A43,Emax!$B:$Z,MATCH(BK$1,Emax!$B$1:$Z$1,0),FALSE)</f>
        <v>31.901993874617169</v>
      </c>
      <c r="BL43" s="96">
        <f>VLOOKUP($A43,Emax!$B:$Z,MATCH(BL$1,Emax!$B$1:$Z$1,0),FALSE)</f>
        <v>0</v>
      </c>
      <c r="BM43" s="96">
        <f>VLOOKUP($A43,Emax!$B:$Z,MATCH(BM$1,Emax!$B$1:$Z$1,0),FALSE)</f>
        <v>0</v>
      </c>
      <c r="BN43" s="96">
        <f>VLOOKUP($A43,Emax!$B:$Z,MATCH(BN$1,Emax!$B$1:$Z$1,0),FALSE)</f>
        <v>0</v>
      </c>
      <c r="BO43" s="96">
        <f>VLOOKUP($A43,Emax!$B:$Z,MATCH(BO$1,Emax!$B$1:$Z$1,0),FALSE)</f>
        <v>12.381677210674022</v>
      </c>
      <c r="BP43" s="96">
        <f>VLOOKUP($A43,Emax!$B:$Z,MATCH(BP$1,Emax!$B$1:$Z$1,0),FALSE)</f>
        <v>0</v>
      </c>
      <c r="BQ43" s="96">
        <f>VLOOKUP($A43,Emax!$B:$Z,MATCH(BQ$1,Emax!$B$1:$Z$1,0),FALSE)</f>
        <v>0</v>
      </c>
      <c r="BR43" s="96">
        <f>VLOOKUP($A43,Emax!$B:$Z,MATCH(BR$1,Emax!$B$1:$Z$1,0),FALSE)</f>
        <v>2.0480702926728704</v>
      </c>
      <c r="BS43" s="96">
        <f>VLOOKUP($A43,Emax!$B:$Z,MATCH(BS$1,Emax!$B$1:$Z$1,0),FALSE)</f>
        <v>4.1757049891540134</v>
      </c>
      <c r="BT43" s="96">
        <f>VLOOKUP($A43,Emax!$B:$Z,MATCH(BT$1,Emax!$B$1:$Z$1,0),FALSE)</f>
        <v>7.3731900151017138</v>
      </c>
      <c r="BU43" s="98"/>
      <c r="BV43" s="98"/>
      <c r="BW43" s="98"/>
    </row>
    <row r="44" spans="1:75" x14ac:dyDescent="0.2">
      <c r="A44" t="s">
        <v>267</v>
      </c>
      <c r="B44" s="6" t="str">
        <f>IF(VLOOKUP($A44,Ligands!$A:$G,3,FALSE)="","",VLOOKUP($A44,Ligands!$A:$G,3,FALSE))</f>
        <v>CCL3</v>
      </c>
      <c r="C44" s="5" t="str">
        <f>IF(VLOOKUP($A44,Ligands!$A:$G,4,FALSE)="","",VLOOKUP($A44,Ligands!$A:$G,4,FALSE))</f>
        <v>macrophage inflammatory protein-1α (MIP-1α)</v>
      </c>
      <c r="D44" s="37" t="str">
        <f>IF(VLOOKUP($A44,Ligands!$A:$G,5,FALSE)="","",VLOOKUP($A44,Ligands!$A:$G,5,FALSE))</f>
        <v/>
      </c>
      <c r="E44" s="37" t="str">
        <f>IF(VLOOKUP($A44,Ligands!$A:$G,6,FALSE)="","",VLOOKUP($A44,Ligands!$A:$G,6,FALSE))</f>
        <v/>
      </c>
      <c r="F44" s="37" t="str">
        <f>IF(VLOOKUP($A44,Ligands!$A:$G,7,FALSE)="","",VLOOKUP($A44,Ligands!$A:$G,7,FALSE))</f>
        <v>Physiological</v>
      </c>
      <c r="G44" s="92">
        <f t="shared" si="0"/>
        <v>0</v>
      </c>
      <c r="H44" s="93">
        <f t="shared" si="1"/>
        <v>9.4480175219586808</v>
      </c>
      <c r="I44" s="93">
        <f t="shared" si="2"/>
        <v>6.2667104563822909</v>
      </c>
      <c r="J44" s="93">
        <f t="shared" si="3"/>
        <v>0</v>
      </c>
      <c r="K44" s="93">
        <f t="shared" si="4"/>
        <v>7.9635045170242948</v>
      </c>
      <c r="L44" s="92">
        <f t="shared" si="5"/>
        <v>0</v>
      </c>
      <c r="M44" s="93">
        <f t="shared" si="6"/>
        <v>10.029999999999999</v>
      </c>
      <c r="N44" s="93">
        <f t="shared" si="7"/>
        <v>7.5949999999999998</v>
      </c>
      <c r="O44" s="93">
        <f t="shared" si="8"/>
        <v>0</v>
      </c>
      <c r="P44" s="93">
        <f t="shared" si="9"/>
        <v>8.2569999999999997</v>
      </c>
      <c r="Q44" s="94">
        <f t="shared" si="10"/>
        <v>0</v>
      </c>
      <c r="R44" s="91">
        <f t="shared" si="11"/>
        <v>60.830461460872492</v>
      </c>
      <c r="S44" s="91">
        <f t="shared" si="12"/>
        <v>4.6958093516624633</v>
      </c>
      <c r="T44" s="91">
        <f t="shared" si="13"/>
        <v>0</v>
      </c>
      <c r="U44" s="91">
        <f t="shared" si="14"/>
        <v>50.875011104201832</v>
      </c>
      <c r="V44" s="81" t="str" cm="1">
        <f t="array" ref="V44">_xlfn.IFS(AM44="na","na",AM44="0","0",AM44&gt;0,(LOG(0.01*BD44/10^-AM44)))</f>
        <v>0</v>
      </c>
      <c r="W44" s="82" t="str" cm="1">
        <f t="array" ref="W44">_xlfn.IFS(AN44="na","na",AN44="0","0",AN44&gt;0,(LOG(0.01*BE44/10^-AN44)))</f>
        <v>0</v>
      </c>
      <c r="X44" s="82" cm="1">
        <f t="array" ref="X44">_xlfn.IFS(AO44="na","na",AO44="0","0",AO44&gt;0,(LOG(0.01*BF44/10^-AO44)))</f>
        <v>8.8845068512431542</v>
      </c>
      <c r="Y44" s="82" cm="1">
        <f t="array" ref="Y44">_xlfn.IFS(AP44="na","na",AP44="0","0",AP44&gt;0,(LOG(0.01*BG44/10^-AP44)))</f>
        <v>8.8564595919446969</v>
      </c>
      <c r="Z44" s="82" t="str" cm="1">
        <f t="array" ref="Z44">_xlfn.IFS(AQ44="na","na",AQ44="0","0",AQ44&gt;0,(LOG(0.01*BH44/10^-AQ44)))</f>
        <v>0</v>
      </c>
      <c r="AA44" s="82" cm="1">
        <f t="array" ref="AA44">_xlfn.IFS(AR44="na","na",AR44="0","0",AR44&gt;0,(LOG(0.01*BI44/10^-AR44)))</f>
        <v>8.9152813862530191</v>
      </c>
      <c r="AB44" s="82" cm="1">
        <f t="array" ref="AB44">_xlfn.IFS(AS44="na","na",AS44="0","0",AS44&gt;0,(LOG(0.01*BJ44/10^-AS44)))</f>
        <v>9.0981211110404416</v>
      </c>
      <c r="AC44" s="82" cm="1">
        <f t="array" ref="AC44">_xlfn.IFS(AT44="na","na",AT44="0","0",AT44&gt;0,(LOG(0.01*BK44/10^-AT44)))</f>
        <v>9.4480175219586808</v>
      </c>
      <c r="AD44" s="82" t="str" cm="1">
        <f t="array" ref="AD44">_xlfn.IFS(AU44="na","na",AU44="0","0",AU44&gt;0,(LOG(0.01*BL44/10^-AU44)))</f>
        <v>0</v>
      </c>
      <c r="AE44" s="82" t="str" cm="1">
        <f t="array" ref="AE44">_xlfn.IFS(AV44="na","na",AV44="0","0",AV44&gt;0,(LOG(0.01*BM44/10^-AV44)))</f>
        <v>0</v>
      </c>
      <c r="AF44" s="82" t="str" cm="1">
        <f t="array" ref="AF44">_xlfn.IFS(AW44="na","na",AW44="0","0",AW44&gt;0,(LOG(0.01*BN44/10^-AW44)))</f>
        <v>0</v>
      </c>
      <c r="AG44" s="82" cm="1">
        <f t="array" ref="AG44">_xlfn.IFS(AX44="na","na",AX44="0","0",AX44&gt;0,(LOG(0.01*BO44/10^-AX44)))</f>
        <v>6.2667104563822909</v>
      </c>
      <c r="AH44" s="82" t="str" cm="1">
        <f t="array" ref="AH44">_xlfn.IFS(AY44="na","na",AY44="0","0",AY44&gt;0,(LOG(0.01*BP44/10^-AY44)))</f>
        <v>0</v>
      </c>
      <c r="AI44" s="82" t="str" cm="1">
        <f t="array" ref="AI44">_xlfn.IFS(AZ44="na","na",AZ44="0","0",AZ44&gt;0,(LOG(0.01*BQ44/10^-AZ44)))</f>
        <v>0</v>
      </c>
      <c r="AJ44" s="82" cm="1">
        <f t="array" ref="AJ44">_xlfn.IFS(BA44="na","na",BA44="0","0",BA44&gt;0,(LOG(0.01*BR44/10^-BA44)))</f>
        <v>6.875205416767959</v>
      </c>
      <c r="AK44" s="82" cm="1">
        <f t="array" ref="AK44">_xlfn.IFS(BB44="na","na",BB44="0","0",BB44&gt;0,(LOG(0.01*BS44/10^-BB44)))</f>
        <v>7.6979356052120016</v>
      </c>
      <c r="AL44" s="82" cm="1">
        <f t="array" ref="AL44">_xlfn.IFS(BC44="na","na",BC44="0","0",BC44&gt;0,(LOG(0.01*BT44/10^-BC44)))</f>
        <v>7.9635045170242948</v>
      </c>
      <c r="AM44" s="81" t="str">
        <f>VLOOKUP($A44,'pEC50'!$B:$AA,MATCH(AM$1,'pEC50'!$B$1:$AA$1,0),FALSE)</f>
        <v>0</v>
      </c>
      <c r="AN44" s="82" t="str">
        <f>VLOOKUP($A44,'pEC50'!$B:$AA,MATCH(AN$1,'pEC50'!$B$1:$AA$1,0),FALSE)</f>
        <v>0</v>
      </c>
      <c r="AO44" s="82">
        <f>VLOOKUP($A44,'pEC50'!$B:$AA,MATCH(AO$1,'pEC50'!$B$1:$AA$1,0),FALSE)</f>
        <v>9.1509999999999998</v>
      </c>
      <c r="AP44" s="82">
        <f>VLOOKUP($A44,'pEC50'!$B:$AA,MATCH(AP$1,'pEC50'!$B$1:$AA$1,0),FALSE)</f>
        <v>9.19</v>
      </c>
      <c r="AQ44" s="82" t="str">
        <f>VLOOKUP($A44,'pEC50'!$B:$AA,MATCH(AQ$1,'pEC50'!$B$1:$AA$1,0),FALSE)</f>
        <v>0</v>
      </c>
      <c r="AR44" s="82">
        <f>VLOOKUP($A44,'pEC50'!$B:$AA,MATCH(AR$1,'pEC50'!$B$1:$AA$1,0),FALSE)</f>
        <v>9.2040000000000006</v>
      </c>
      <c r="AS44" s="82">
        <f>VLOOKUP($A44,'pEC50'!$B:$AA,MATCH(AS$1,'pEC50'!$B$1:$AA$1,0),FALSE)</f>
        <v>9.3140000000000001</v>
      </c>
      <c r="AT44" s="82">
        <f>VLOOKUP($A44,'pEC50'!$B:$AA,MATCH(AT$1,'pEC50'!$B$1:$AA$1,0),FALSE)</f>
        <v>10.029999999999999</v>
      </c>
      <c r="AU44" s="82" t="str">
        <f>VLOOKUP($A44,'pEC50'!$B:$AA,MATCH(AU$1,'pEC50'!$B$1:$AA$1,0),FALSE)</f>
        <v>0</v>
      </c>
      <c r="AV44" s="82" t="str">
        <f>VLOOKUP($A44,'pEC50'!$B:$AA,MATCH(AV$1,'pEC50'!$B$1:$AA$1,0),FALSE)</f>
        <v>0</v>
      </c>
      <c r="AW44" s="82" t="str">
        <f>VLOOKUP($A44,'pEC50'!$B:$AA,MATCH(AW$1,'pEC50'!$B$1:$AA$1,0),FALSE)</f>
        <v>0</v>
      </c>
      <c r="AX44" s="82">
        <f>VLOOKUP($A44,'pEC50'!$B:$AA,MATCH(AX$1,'pEC50'!$B$1:$AA$1,0),FALSE)</f>
        <v>7.5949999999999998</v>
      </c>
      <c r="AY44" s="82" t="str">
        <f>VLOOKUP($A44,'pEC50'!$B:$AA,MATCH(AY$1,'pEC50'!$B$1:$AA$1,0),FALSE)</f>
        <v>0</v>
      </c>
      <c r="AZ44" s="82" t="str">
        <f>VLOOKUP($A44,'pEC50'!$B:$AA,MATCH(AZ$1,'pEC50'!$B$1:$AA$1,0),FALSE)</f>
        <v>0</v>
      </c>
      <c r="BA44" s="82">
        <f>VLOOKUP($A44,'pEC50'!$B:$AA,MATCH(BA$1,'pEC50'!$B$1:$AA$1,0),FALSE)</f>
        <v>7.58</v>
      </c>
      <c r="BB44" s="82">
        <f>VLOOKUP($A44,'pEC50'!$B:$AA,MATCH(BB$1,'pEC50'!$B$1:$AA$1,0),FALSE)</f>
        <v>8.1809999999999992</v>
      </c>
      <c r="BC44" s="82">
        <f>VLOOKUP($A44,'pEC50'!$B:$AA,MATCH(BC$1,'pEC50'!$B$1:$AA$1,0),FALSE)</f>
        <v>8.2569999999999997</v>
      </c>
      <c r="BD44" s="95">
        <f>VLOOKUP($A44,Emax!$B:$Z,MATCH(BD$1,Emax!$B$1:$Z$1,0),FALSE)</f>
        <v>0</v>
      </c>
      <c r="BE44" s="96" t="str">
        <f>VLOOKUP($A44,Emax!$B:$Z,MATCH(BE$1,Emax!$B$1:$Z$1,0),FALSE)</f>
        <v>na</v>
      </c>
      <c r="BF44" s="96">
        <f>VLOOKUP($A44,Emax!$B:$Z,MATCH(BF$1,Emax!$B$1:$Z$1,0),FALSE)</f>
        <v>54.138578848491548</v>
      </c>
      <c r="BG44" s="96">
        <f>VLOOKUP($A44,Emax!$B:$Z,MATCH(BG$1,Emax!$B$1:$Z$1,0),FALSE)</f>
        <v>46.393762183235872</v>
      </c>
      <c r="BH44" s="96" t="str">
        <f>VLOOKUP($A44,Emax!$B:$Z,MATCH(BH$1,Emax!$B$1:$Z$1,0),FALSE)</f>
        <v>na</v>
      </c>
      <c r="BI44" s="96">
        <f>VLOOKUP($A44,Emax!$B:$Z,MATCH(BI$1,Emax!$B$1:$Z$1,0),FALSE)</f>
        <v>51.43768165015944</v>
      </c>
      <c r="BJ44" s="96">
        <f>VLOOKUP($A44,Emax!$B:$Z,MATCH(BJ$1,Emax!$B$1:$Z$1,0),FALSE)</f>
        <v>60.830461460872492</v>
      </c>
      <c r="BK44" s="96">
        <f>VLOOKUP($A44,Emax!$B:$Z,MATCH(BK$1,Emax!$B$1:$Z$1,0),FALSE)</f>
        <v>26.182886430401897</v>
      </c>
      <c r="BL44" s="96">
        <f>VLOOKUP($A44,Emax!$B:$Z,MATCH(BL$1,Emax!$B$1:$Z$1,0),FALSE)</f>
        <v>0</v>
      </c>
      <c r="BM44" s="96">
        <f>VLOOKUP($A44,Emax!$B:$Z,MATCH(BM$1,Emax!$B$1:$Z$1,0),FALSE)</f>
        <v>0</v>
      </c>
      <c r="BN44" s="96">
        <f>VLOOKUP($A44,Emax!$B:$Z,MATCH(BN$1,Emax!$B$1:$Z$1,0),FALSE)</f>
        <v>0</v>
      </c>
      <c r="BO44" s="96">
        <f>VLOOKUP($A44,Emax!$B:$Z,MATCH(BO$1,Emax!$B$1:$Z$1,0),FALSE)</f>
        <v>4.6958093516624633</v>
      </c>
      <c r="BP44" s="96">
        <f>VLOOKUP($A44,Emax!$B:$Z,MATCH(BP$1,Emax!$B$1:$Z$1,0),FALSE)</f>
        <v>0</v>
      </c>
      <c r="BQ44" s="96">
        <f>VLOOKUP($A44,Emax!$B:$Z,MATCH(BQ$1,Emax!$B$1:$Z$1,0),FALSE)</f>
        <v>0</v>
      </c>
      <c r="BR44" s="96">
        <f>VLOOKUP($A44,Emax!$B:$Z,MATCH(BR$1,Emax!$B$1:$Z$1,0),FALSE)</f>
        <v>19.733558922008399</v>
      </c>
      <c r="BS44" s="96">
        <f>VLOOKUP($A44,Emax!$B:$Z,MATCH(BS$1,Emax!$B$1:$Z$1,0),FALSE)</f>
        <v>32.880287418655094</v>
      </c>
      <c r="BT44" s="96">
        <f>VLOOKUP($A44,Emax!$B:$Z,MATCH(BT$1,Emax!$B$1:$Z$1,0),FALSE)</f>
        <v>50.875011104201832</v>
      </c>
      <c r="BU44" s="98"/>
      <c r="BV44" s="98"/>
      <c r="BW44" s="98"/>
    </row>
    <row r="45" spans="1:75" x14ac:dyDescent="0.2">
      <c r="A45" t="s">
        <v>389</v>
      </c>
      <c r="B45" s="6" t="str">
        <f>IF(VLOOKUP($A45,Ligands!$A:$G,3,FALSE)="","",VLOOKUP($A45,Ligands!$A:$G,3,FALSE))</f>
        <v>CRF</v>
      </c>
      <c r="C45" s="5" t="str">
        <f>IF(VLOOKUP($A45,Ligands!$A:$G,4,FALSE)="","",VLOOKUP($A45,Ligands!$A:$G,4,FALSE))</f>
        <v>Corticotropin-releasing factor</v>
      </c>
      <c r="D45" s="37" t="str">
        <f>IF(VLOOKUP($A45,Ligands!$A:$G,5,FALSE)="","",VLOOKUP($A45,Ligands!$A:$G,5,FALSE))</f>
        <v/>
      </c>
      <c r="E45" s="37" t="str">
        <f>IF(VLOOKUP($A45,Ligands!$A:$G,6,FALSE)="","",VLOOKUP($A45,Ligands!$A:$G,6,FALSE))</f>
        <v/>
      </c>
      <c r="F45" s="37" t="str">
        <f>IF(VLOOKUP($A45,Ligands!$A:$G,7,FALSE)="","",VLOOKUP($A45,Ligands!$A:$G,7,FALSE))</f>
        <v>Physiological</v>
      </c>
      <c r="G45" s="92">
        <f t="shared" si="0"/>
        <v>7.0599824293330773</v>
      </c>
      <c r="H45" s="93">
        <f t="shared" si="1"/>
        <v>6.3246480976404333</v>
      </c>
      <c r="I45" s="93">
        <f t="shared" si="2"/>
        <v>6.1630870852772901</v>
      </c>
      <c r="J45" s="93">
        <f t="shared" si="3"/>
        <v>0</v>
      </c>
      <c r="K45" s="93">
        <f t="shared" si="4"/>
        <v>6.3403805514400684</v>
      </c>
      <c r="L45" s="92">
        <f t="shared" si="5"/>
        <v>7.8140000000000001</v>
      </c>
      <c r="M45" s="93">
        <f t="shared" si="6"/>
        <v>7.8979999999999997</v>
      </c>
      <c r="N45" s="93">
        <f t="shared" si="7"/>
        <v>6.9939999999999998</v>
      </c>
      <c r="O45" s="93">
        <f t="shared" si="8"/>
        <v>0</v>
      </c>
      <c r="P45" s="93">
        <f t="shared" si="9"/>
        <v>7.3879999999999999</v>
      </c>
      <c r="Q45" s="94">
        <f t="shared" si="10"/>
        <v>17.619047619047624</v>
      </c>
      <c r="R45" s="91">
        <f t="shared" si="11"/>
        <v>12.260141258828675</v>
      </c>
      <c r="S45" s="91">
        <f t="shared" si="12"/>
        <v>14.76002473481425</v>
      </c>
      <c r="T45" s="91">
        <f t="shared" si="13"/>
        <v>0</v>
      </c>
      <c r="U45" s="91">
        <f t="shared" si="14"/>
        <v>19.885404637114682</v>
      </c>
      <c r="V45" s="81" cm="1">
        <f t="array" ref="V45">_xlfn.IFS(AM45="na","na",AM45="0","0",AM45&gt;0,(LOG(0.01*BD45/10^-AM45)))</f>
        <v>7.0599824293330773</v>
      </c>
      <c r="W45" s="82" t="str" cm="1">
        <f t="array" ref="W45">_xlfn.IFS(AN45="na","na",AN45="0","0",AN45&gt;0,(LOG(0.01*BE45/10^-AN45)))</f>
        <v>0</v>
      </c>
      <c r="X45" s="82" cm="1">
        <f t="array" ref="X45">_xlfn.IFS(AO45="na","na",AO45="0","0",AO45&gt;0,(LOG(0.01*BF45/10^-AO45)))</f>
        <v>5.8208291499713729</v>
      </c>
      <c r="Y45" s="82" cm="1">
        <f t="array" ref="Y45">_xlfn.IFS(AP45="na","na",AP45="0","0",AP45&gt;0,(LOG(0.01*BG45/10^-AP45)))</f>
        <v>6.0688792912533858</v>
      </c>
      <c r="Z45" s="82" t="str" cm="1">
        <f t="array" ref="Z45">_xlfn.IFS(AQ45="na","na",AQ45="0","0",AQ45&gt;0,(LOG(0.01*BH45/10^-AQ45)))</f>
        <v>0</v>
      </c>
      <c r="AA45" s="82" t="str" cm="1">
        <f t="array" ref="AA45">_xlfn.IFS(AR45="na","na",AR45="0","0",AR45&gt;0,(LOG(0.01*BI45/10^-AR45)))</f>
        <v>0</v>
      </c>
      <c r="AB45" s="82" cm="1">
        <f t="array" ref="AB45">_xlfn.IFS(AS45="na","na",AS45="0","0",AS45&gt;0,(LOG(0.01*BJ45/10^-AS45)))</f>
        <v>6.3246480976404333</v>
      </c>
      <c r="AC45" s="82" cm="1">
        <f t="array" ref="AC45">_xlfn.IFS(AT45="na","na",AT45="0","0",AT45&gt;0,(LOG(0.01*BK45/10^-AT45)))</f>
        <v>6.1704954740630162</v>
      </c>
      <c r="AD45" s="82" t="str" cm="1">
        <f t="array" ref="AD45">_xlfn.IFS(AU45="na","na",AU45="0","0",AU45&gt;0,(LOG(0.01*BL45/10^-AU45)))</f>
        <v>0</v>
      </c>
      <c r="AE45" s="82" t="str" cm="1">
        <f t="array" ref="AE45">_xlfn.IFS(AV45="na","na",AV45="0","0",AV45&gt;0,(LOG(0.01*BM45/10^-AV45)))</f>
        <v>0</v>
      </c>
      <c r="AF45" s="82" t="str" cm="1">
        <f t="array" ref="AF45">_xlfn.IFS(AW45="na","na",AW45="0","0",AW45&gt;0,(LOG(0.01*BN45/10^-AW45)))</f>
        <v>0</v>
      </c>
      <c r="AG45" s="82" cm="1">
        <f t="array" ref="AG45">_xlfn.IFS(AX45="na","na",AX45="0","0",AX45&gt;0,(LOG(0.01*BO45/10^-AX45)))</f>
        <v>6.1630870852772901</v>
      </c>
      <c r="AH45" s="82" t="str" cm="1">
        <f t="array" ref="AH45">_xlfn.IFS(AY45="na","na",AY45="0","0",AY45&gt;0,(LOG(0.01*BP45/10^-AY45)))</f>
        <v>0</v>
      </c>
      <c r="AI45" s="82" t="str" cm="1">
        <f t="array" ref="AI45">_xlfn.IFS(AZ45="na","na",AZ45="0","0",AZ45&gt;0,(LOG(0.01*BQ45/10^-AZ45)))</f>
        <v>0</v>
      </c>
      <c r="AJ45" s="82" cm="1">
        <f t="array" ref="AJ45">_xlfn.IFS(BA45="na","na",BA45="0","0",BA45&gt;0,(LOG(0.01*BR45/10^-BA45)))</f>
        <v>6.0980836204530169</v>
      </c>
      <c r="AK45" s="82" cm="1">
        <f t="array" ref="AK45">_xlfn.IFS(BB45="na","na",BB45="0","0",BB45&gt;0,(LOG(0.01*BS45/10^-BB45)))</f>
        <v>6.3403805514400684</v>
      </c>
      <c r="AL45" s="82" cm="1">
        <f t="array" ref="AL45">_xlfn.IFS(BC45="na","na",BC45="0","0",BC45&gt;0,(LOG(0.01*BT45/10^-BC45)))</f>
        <v>6.0685344326304298</v>
      </c>
      <c r="AM45" s="81">
        <f>VLOOKUP($A45,'pEC50'!$B:$AA,MATCH(AM$1,'pEC50'!$B$1:$AA$1,0),FALSE)</f>
        <v>7.8140000000000001</v>
      </c>
      <c r="AN45" s="82" t="str">
        <f>VLOOKUP($A45,'pEC50'!$B:$AA,MATCH(AN$1,'pEC50'!$B$1:$AA$1,0),FALSE)</f>
        <v>0</v>
      </c>
      <c r="AO45" s="82">
        <f>VLOOKUP($A45,'pEC50'!$B:$AA,MATCH(AO$1,'pEC50'!$B$1:$AA$1,0),FALSE)</f>
        <v>7.742</v>
      </c>
      <c r="AP45" s="82">
        <f>VLOOKUP($A45,'pEC50'!$B:$AA,MATCH(AP$1,'pEC50'!$B$1:$AA$1,0),FALSE)</f>
        <v>7.4950000000000001</v>
      </c>
      <c r="AQ45" s="82" t="str">
        <f>VLOOKUP($A45,'pEC50'!$B:$AA,MATCH(AQ$1,'pEC50'!$B$1:$AA$1,0),FALSE)</f>
        <v>0</v>
      </c>
      <c r="AR45" s="82" t="str">
        <f>VLOOKUP($A45,'pEC50'!$B:$AA,MATCH(AR$1,'pEC50'!$B$1:$AA$1,0),FALSE)</f>
        <v>0</v>
      </c>
      <c r="AS45" s="82">
        <f>VLOOKUP($A45,'pEC50'!$B:$AA,MATCH(AS$1,'pEC50'!$B$1:$AA$1,0),FALSE)</f>
        <v>7.8979999999999997</v>
      </c>
      <c r="AT45" s="82">
        <f>VLOOKUP($A45,'pEC50'!$B:$AA,MATCH(AT$1,'pEC50'!$B$1:$AA$1,0),FALSE)</f>
        <v>7.0819999999999999</v>
      </c>
      <c r="AU45" s="82" t="str">
        <f>VLOOKUP($A45,'pEC50'!$B:$AA,MATCH(AU$1,'pEC50'!$B$1:$AA$1,0),FALSE)</f>
        <v>0</v>
      </c>
      <c r="AV45" s="82" t="str">
        <f>VLOOKUP($A45,'pEC50'!$B:$AA,MATCH(AV$1,'pEC50'!$B$1:$AA$1,0),FALSE)</f>
        <v>0</v>
      </c>
      <c r="AW45" s="82" t="str">
        <f>VLOOKUP($A45,'pEC50'!$B:$AA,MATCH(AW$1,'pEC50'!$B$1:$AA$1,0),FALSE)</f>
        <v>0</v>
      </c>
      <c r="AX45" s="82">
        <f>VLOOKUP($A45,'pEC50'!$B:$AA,MATCH(AX$1,'pEC50'!$B$1:$AA$1,0),FALSE)</f>
        <v>6.9939999999999998</v>
      </c>
      <c r="AY45" s="82" t="str">
        <f>VLOOKUP($A45,'pEC50'!$B:$AA,MATCH(AY$1,'pEC50'!$B$1:$AA$1,0),FALSE)</f>
        <v>0</v>
      </c>
      <c r="AZ45" s="82" t="str">
        <f>VLOOKUP($A45,'pEC50'!$B:$AA,MATCH(AZ$1,'pEC50'!$B$1:$AA$1,0),FALSE)</f>
        <v>0</v>
      </c>
      <c r="BA45" s="82">
        <f>VLOOKUP($A45,'pEC50'!$B:$AA,MATCH(BA$1,'pEC50'!$B$1:$AA$1,0),FALSE)</f>
        <v>6.8810000000000002</v>
      </c>
      <c r="BB45" s="82">
        <f>VLOOKUP($A45,'pEC50'!$B:$AA,MATCH(BB$1,'pEC50'!$B$1:$AA$1,0),FALSE)</f>
        <v>7.3879999999999999</v>
      </c>
      <c r="BC45" s="82">
        <f>VLOOKUP($A45,'pEC50'!$B:$AA,MATCH(BC$1,'pEC50'!$B$1:$AA$1,0),FALSE)</f>
        <v>6.77</v>
      </c>
      <c r="BD45" s="95">
        <f>VLOOKUP($A45,Emax!$B:$Z,MATCH(BD$1,Emax!$B$1:$Z$1,0),FALSE)</f>
        <v>17.619047619047624</v>
      </c>
      <c r="BE45" s="96" t="str">
        <f>VLOOKUP($A45,Emax!$B:$Z,MATCH(BE$1,Emax!$B$1:$Z$1,0),FALSE)</f>
        <v>na</v>
      </c>
      <c r="BF45" s="96">
        <f>VLOOKUP($A45,Emax!$B:$Z,MATCH(BF$1,Emax!$B$1:$Z$1,0),FALSE)</f>
        <v>1.1990275168526907</v>
      </c>
      <c r="BG45" s="96">
        <f>VLOOKUP($A45,Emax!$B:$Z,MATCH(BG$1,Emax!$B$1:$Z$1,0),FALSE)</f>
        <v>3.7486879592142759</v>
      </c>
      <c r="BH45" s="96" t="str">
        <f>VLOOKUP($A45,Emax!$B:$Z,MATCH(BH$1,Emax!$B$1:$Z$1,0),FALSE)</f>
        <v>na</v>
      </c>
      <c r="BI45" s="96">
        <f>VLOOKUP($A45,Emax!$B:$Z,MATCH(BI$1,Emax!$B$1:$Z$1,0),FALSE)</f>
        <v>0</v>
      </c>
      <c r="BJ45" s="96">
        <f>VLOOKUP($A45,Emax!$B:$Z,MATCH(BJ$1,Emax!$B$1:$Z$1,0),FALSE)</f>
        <v>2.6708413885853575</v>
      </c>
      <c r="BK45" s="96">
        <f>VLOOKUP($A45,Emax!$B:$Z,MATCH(BK$1,Emax!$B$1:$Z$1,0),FALSE)</f>
        <v>12.260141258828675</v>
      </c>
      <c r="BL45" s="96">
        <f>VLOOKUP($A45,Emax!$B:$Z,MATCH(BL$1,Emax!$B$1:$Z$1,0),FALSE)</f>
        <v>0</v>
      </c>
      <c r="BM45" s="96">
        <f>VLOOKUP($A45,Emax!$B:$Z,MATCH(BM$1,Emax!$B$1:$Z$1,0),FALSE)</f>
        <v>0</v>
      </c>
      <c r="BN45" s="96">
        <f>VLOOKUP($A45,Emax!$B:$Z,MATCH(BN$1,Emax!$B$1:$Z$1,0),FALSE)</f>
        <v>0</v>
      </c>
      <c r="BO45" s="96">
        <f>VLOOKUP($A45,Emax!$B:$Z,MATCH(BO$1,Emax!$B$1:$Z$1,0),FALSE)</f>
        <v>14.76002473481425</v>
      </c>
      <c r="BP45" s="96">
        <f>VLOOKUP($A45,Emax!$B:$Z,MATCH(BP$1,Emax!$B$1:$Z$1,0),FALSE)</f>
        <v>0</v>
      </c>
      <c r="BQ45" s="96">
        <f>VLOOKUP($A45,Emax!$B:$Z,MATCH(BQ$1,Emax!$B$1:$Z$1,0),FALSE)</f>
        <v>0</v>
      </c>
      <c r="BR45" s="96">
        <f>VLOOKUP($A45,Emax!$B:$Z,MATCH(BR$1,Emax!$B$1:$Z$1,0),FALSE)</f>
        <v>16.484797645536684</v>
      </c>
      <c r="BS45" s="96">
        <f>VLOOKUP($A45,Emax!$B:$Z,MATCH(BS$1,Emax!$B$1:$Z$1,0),FALSE)</f>
        <v>8.9614967462039026</v>
      </c>
      <c r="BT45" s="96">
        <f>VLOOKUP($A45,Emax!$B:$Z,MATCH(BT$1,Emax!$B$1:$Z$1,0),FALSE)</f>
        <v>19.885404637114682</v>
      </c>
      <c r="BU45" s="98"/>
      <c r="BV45" s="98"/>
      <c r="BW45" s="98"/>
    </row>
    <row r="46" spans="1:75" x14ac:dyDescent="0.2">
      <c r="A46" t="s">
        <v>277</v>
      </c>
      <c r="B46" s="6" t="str">
        <f>IF(VLOOKUP($A46,Ligands!$A:$G,3,FALSE)="","",VLOOKUP($A46,Ligands!$A:$G,3,FALSE))</f>
        <v>CXCL12</v>
      </c>
      <c r="C46" s="5" t="str">
        <f>IF(VLOOKUP($A46,Ligands!$A:$G,4,FALSE)="","",VLOOKUP($A46,Ligands!$A:$G,4,FALSE))</f>
        <v>Stromal cell-derived factor</v>
      </c>
      <c r="D46" s="37" t="str">
        <f>IF(VLOOKUP($A46,Ligands!$A:$G,5,FALSE)="","",VLOOKUP($A46,Ligands!$A:$G,5,FALSE))</f>
        <v/>
      </c>
      <c r="E46" s="37" t="str">
        <f>IF(VLOOKUP($A46,Ligands!$A:$G,6,FALSE)="","",VLOOKUP($A46,Ligands!$A:$G,6,FALSE))</f>
        <v/>
      </c>
      <c r="F46" s="37" t="str">
        <f>IF(VLOOKUP($A46,Ligands!$A:$G,7,FALSE)="","",VLOOKUP($A46,Ligands!$A:$G,7,FALSE))</f>
        <v>Physiological</v>
      </c>
      <c r="G46" s="92">
        <f t="shared" si="0"/>
        <v>0</v>
      </c>
      <c r="H46" s="93">
        <f t="shared" si="1"/>
        <v>8.5984061780215892</v>
      </c>
      <c r="I46" s="93">
        <f t="shared" si="2"/>
        <v>0</v>
      </c>
      <c r="J46" s="93">
        <f t="shared" si="3"/>
        <v>0</v>
      </c>
      <c r="K46" s="93">
        <f t="shared" si="4"/>
        <v>4.9721191006264656</v>
      </c>
      <c r="L46" s="92">
        <f t="shared" si="5"/>
        <v>0</v>
      </c>
      <c r="M46" s="93">
        <f t="shared" si="6"/>
        <v>9.1560000000000006</v>
      </c>
      <c r="N46" s="93">
        <f t="shared" si="7"/>
        <v>0</v>
      </c>
      <c r="O46" s="93">
        <f t="shared" si="8"/>
        <v>0</v>
      </c>
      <c r="P46" s="93">
        <f t="shared" si="9"/>
        <v>8.4420000000000002</v>
      </c>
      <c r="Q46" s="94">
        <f t="shared" si="10"/>
        <v>0</v>
      </c>
      <c r="R46" s="91">
        <f t="shared" si="11"/>
        <v>36.888053928610887</v>
      </c>
      <c r="S46" s="91">
        <f t="shared" si="12"/>
        <v>0</v>
      </c>
      <c r="T46" s="91">
        <f t="shared" si="13"/>
        <v>0</v>
      </c>
      <c r="U46" s="91">
        <f t="shared" si="14"/>
        <v>3.3893709327548809E-2</v>
      </c>
      <c r="V46" s="81" t="str" cm="1">
        <f t="array" ref="V46">_xlfn.IFS(AM46="na","na",AM46="0","0",AM46&gt;0,(LOG(0.01*BD46/10^-AM46)))</f>
        <v>0</v>
      </c>
      <c r="W46" s="82" t="str" cm="1">
        <f t="array" ref="W46">_xlfn.IFS(AN46="na","na",AN46="0","0",AN46&gt;0,(LOG(0.01*BE46/10^-AN46)))</f>
        <v>0</v>
      </c>
      <c r="X46" s="82" cm="1">
        <f t="array" ref="X46">_xlfn.IFS(AO46="na","na",AO46="0","0",AO46&gt;0,(LOG(0.01*BF46/10^-AO46)))</f>
        <v>8.2698857441300522</v>
      </c>
      <c r="Y46" s="82" cm="1">
        <f t="array" ref="Y46">_xlfn.IFS(AP46="na","na",AP46="0","0",AP46&gt;0,(LOG(0.01*BG46/10^-AP46)))</f>
        <v>8.5984061780215892</v>
      </c>
      <c r="Z46" s="82" t="str" cm="1">
        <f t="array" ref="Z46">_xlfn.IFS(AQ46="na","na",AQ46="0","0",AQ46&gt;0,(LOG(0.01*BH46/10^-AQ46)))</f>
        <v>0</v>
      </c>
      <c r="AA46" s="82" cm="1">
        <f t="array" ref="AA46">_xlfn.IFS(AR46="na","na",AR46="0","0",AR46&gt;0,(LOG(0.01*BI46/10^-AR46)))</f>
        <v>8.1994866183629238</v>
      </c>
      <c r="AB46" s="82" cm="1">
        <f t="array" ref="AB46">_xlfn.IFS(AS46="na","na",AS46="0","0",AS46&gt;0,(LOG(0.01*BJ46/10^-AS46)))</f>
        <v>8.2967519605631495</v>
      </c>
      <c r="AC46" s="82" cm="1">
        <f t="array" ref="AC46">_xlfn.IFS(AT46="na","na",AT46="0","0",AT46&gt;0,(LOG(0.01*BK46/10^-AT46)))</f>
        <v>7.8410981524564685</v>
      </c>
      <c r="AD46" s="82" t="str" cm="1">
        <f t="array" ref="AD46">_xlfn.IFS(AU46="na","na",AU46="0","0",AU46&gt;0,(LOG(0.01*BL46/10^-AU46)))</f>
        <v>0</v>
      </c>
      <c r="AE46" s="82" t="str" cm="1">
        <f t="array" ref="AE46">_xlfn.IFS(AV46="na","na",AV46="0","0",AV46&gt;0,(LOG(0.01*BM46/10^-AV46)))</f>
        <v>0</v>
      </c>
      <c r="AF46" s="82" t="str" cm="1">
        <f t="array" ref="AF46">_xlfn.IFS(AW46="na","na",AW46="0","0",AW46&gt;0,(LOG(0.01*BN46/10^-AW46)))</f>
        <v>0</v>
      </c>
      <c r="AG46" s="82" t="str" cm="1">
        <f t="array" ref="AG46">_xlfn.IFS(AX46="na","na",AX46="0","0",AX46&gt;0,(LOG(0.01*BO46/10^-AX46)))</f>
        <v>0</v>
      </c>
      <c r="AH46" s="82" t="str" cm="1">
        <f t="array" ref="AH46">_xlfn.IFS(AY46="na","na",AY46="0","0",AY46&gt;0,(LOG(0.01*BP46/10^-AY46)))</f>
        <v>0</v>
      </c>
      <c r="AI46" s="82" t="str" cm="1">
        <f t="array" ref="AI46">_xlfn.IFS(AZ46="na","na",AZ46="0","0",AZ46&gt;0,(LOG(0.01*BQ46/10^-AZ46)))</f>
        <v>0</v>
      </c>
      <c r="AJ46" s="82" t="str" cm="1">
        <f t="array" ref="AJ46">_xlfn.IFS(BA46="na","na",BA46="0","0",BA46&gt;0,(LOG(0.01*BR46/10^-BA46)))</f>
        <v>0</v>
      </c>
      <c r="AK46" s="82" cm="1">
        <f t="array" ref="AK46">_xlfn.IFS(BB46="na","na",BB46="0","0",BB46&gt;0,(LOG(0.01*BS46/10^-BB46)))</f>
        <v>4.9721191006264656</v>
      </c>
      <c r="AL46" s="82" t="str" cm="1">
        <f t="array" ref="AL46">_xlfn.IFS(BC46="na","na",BC46="0","0",BC46&gt;0,(LOG(0.01*BT46/10^-BC46)))</f>
        <v>0</v>
      </c>
      <c r="AM46" s="81" t="str">
        <f>VLOOKUP($A46,'pEC50'!$B:$AA,MATCH(AM$1,'pEC50'!$B$1:$AA$1,0),FALSE)</f>
        <v>0</v>
      </c>
      <c r="AN46" s="82" t="str">
        <f>VLOOKUP($A46,'pEC50'!$B:$AA,MATCH(AN$1,'pEC50'!$B$1:$AA$1,0),FALSE)</f>
        <v>0</v>
      </c>
      <c r="AO46" s="82">
        <f>VLOOKUP($A46,'pEC50'!$B:$AA,MATCH(AO$1,'pEC50'!$B$1:$AA$1,0),FALSE)</f>
        <v>8.7029999999999994</v>
      </c>
      <c r="AP46" s="82">
        <f>VLOOKUP($A46,'pEC50'!$B:$AA,MATCH(AP$1,'pEC50'!$B$1:$AA$1,0),FALSE)</f>
        <v>9.1560000000000006</v>
      </c>
      <c r="AQ46" s="82" t="str">
        <f>VLOOKUP($A46,'pEC50'!$B:$AA,MATCH(AQ$1,'pEC50'!$B$1:$AA$1,0),FALSE)</f>
        <v>0</v>
      </c>
      <c r="AR46" s="82">
        <f>VLOOKUP($A46,'pEC50'!$B:$AA,MATCH(AR$1,'pEC50'!$B$1:$AA$1,0),FALSE)</f>
        <v>8.6630000000000003</v>
      </c>
      <c r="AS46" s="82">
        <f>VLOOKUP($A46,'pEC50'!$B:$AA,MATCH(AS$1,'pEC50'!$B$1:$AA$1,0),FALSE)</f>
        <v>8.7349999999999994</v>
      </c>
      <c r="AT46" s="82">
        <f>VLOOKUP($A46,'pEC50'!$B:$AA,MATCH(AT$1,'pEC50'!$B$1:$AA$1,0),FALSE)</f>
        <v>8.3829999999999991</v>
      </c>
      <c r="AU46" s="82" t="str">
        <f>VLOOKUP($A46,'pEC50'!$B:$AA,MATCH(AU$1,'pEC50'!$B$1:$AA$1,0),FALSE)</f>
        <v>0</v>
      </c>
      <c r="AV46" s="82" t="str">
        <f>VLOOKUP($A46,'pEC50'!$B:$AA,MATCH(AV$1,'pEC50'!$B$1:$AA$1,0),FALSE)</f>
        <v>0</v>
      </c>
      <c r="AW46" s="82" t="str">
        <f>VLOOKUP($A46,'pEC50'!$B:$AA,MATCH(AW$1,'pEC50'!$B$1:$AA$1,0),FALSE)</f>
        <v>0</v>
      </c>
      <c r="AX46" s="82" t="str">
        <f>VLOOKUP($A46,'pEC50'!$B:$AA,MATCH(AX$1,'pEC50'!$B$1:$AA$1,0),FALSE)</f>
        <v>0</v>
      </c>
      <c r="AY46" s="82" t="str">
        <f>VLOOKUP($A46,'pEC50'!$B:$AA,MATCH(AY$1,'pEC50'!$B$1:$AA$1,0),FALSE)</f>
        <v>0</v>
      </c>
      <c r="AZ46" s="82" t="str">
        <f>VLOOKUP($A46,'pEC50'!$B:$AA,MATCH(AZ$1,'pEC50'!$B$1:$AA$1,0),FALSE)</f>
        <v>0</v>
      </c>
      <c r="BA46" s="82" t="str">
        <f>VLOOKUP($A46,'pEC50'!$B:$AA,MATCH(BA$1,'pEC50'!$B$1:$AA$1,0),FALSE)</f>
        <v>0</v>
      </c>
      <c r="BB46" s="82">
        <f>VLOOKUP($A46,'pEC50'!$B:$AA,MATCH(BB$1,'pEC50'!$B$1:$AA$1,0),FALSE)</f>
        <v>8.4420000000000002</v>
      </c>
      <c r="BC46" s="82" t="str">
        <f>VLOOKUP($A46,'pEC50'!$B:$AA,MATCH(BC$1,'pEC50'!$B$1:$AA$1,0),FALSE)</f>
        <v>0</v>
      </c>
      <c r="BD46" s="95">
        <f>VLOOKUP($A46,Emax!$B:$Z,MATCH(BD$1,Emax!$B$1:$Z$1,0),FALSE)</f>
        <v>0</v>
      </c>
      <c r="BE46" s="96" t="str">
        <f>VLOOKUP($A46,Emax!$B:$Z,MATCH(BE$1,Emax!$B$1:$Z$1,0),FALSE)</f>
        <v>na</v>
      </c>
      <c r="BF46" s="96">
        <f>VLOOKUP($A46,Emax!$B:$Z,MATCH(BF$1,Emax!$B$1:$Z$1,0),FALSE)</f>
        <v>36.888053928610887</v>
      </c>
      <c r="BG46" s="96">
        <f>VLOOKUP($A46,Emax!$B:$Z,MATCH(BG$1,Emax!$B$1:$Z$1,0),FALSE)</f>
        <v>27.695306642675064</v>
      </c>
      <c r="BH46" s="96" t="str">
        <f>VLOOKUP($A46,Emax!$B:$Z,MATCH(BH$1,Emax!$B$1:$Z$1,0),FALSE)</f>
        <v>na</v>
      </c>
      <c r="BI46" s="96">
        <f>VLOOKUP($A46,Emax!$B:$Z,MATCH(BI$1,Emax!$B$1:$Z$1,0),FALSE)</f>
        <v>34.394311351900448</v>
      </c>
      <c r="BJ46" s="96">
        <f>VLOOKUP($A46,Emax!$B:$Z,MATCH(BJ$1,Emax!$B$1:$Z$1,0),FALSE)</f>
        <v>36.454568378582834</v>
      </c>
      <c r="BK46" s="96">
        <f>VLOOKUP($A46,Emax!$B:$Z,MATCH(BK$1,Emax!$B$1:$Z$1,0),FALSE)</f>
        <v>28.714294643415212</v>
      </c>
      <c r="BL46" s="96">
        <f>VLOOKUP($A46,Emax!$B:$Z,MATCH(BL$1,Emax!$B$1:$Z$1,0),FALSE)</f>
        <v>0</v>
      </c>
      <c r="BM46" s="96">
        <f>VLOOKUP($A46,Emax!$B:$Z,MATCH(BM$1,Emax!$B$1:$Z$1,0),FALSE)</f>
        <v>0</v>
      </c>
      <c r="BN46" s="96">
        <f>VLOOKUP($A46,Emax!$B:$Z,MATCH(BN$1,Emax!$B$1:$Z$1,0),FALSE)</f>
        <v>0</v>
      </c>
      <c r="BO46" s="96">
        <f>VLOOKUP($A46,Emax!$B:$Z,MATCH(BO$1,Emax!$B$1:$Z$1,0),FALSE)</f>
        <v>0</v>
      </c>
      <c r="BP46" s="96">
        <f>VLOOKUP($A46,Emax!$B:$Z,MATCH(BP$1,Emax!$B$1:$Z$1,0),FALSE)</f>
        <v>0</v>
      </c>
      <c r="BQ46" s="96">
        <f>VLOOKUP($A46,Emax!$B:$Z,MATCH(BQ$1,Emax!$B$1:$Z$1,0),FALSE)</f>
        <v>0</v>
      </c>
      <c r="BR46" s="96">
        <f>VLOOKUP($A46,Emax!$B:$Z,MATCH(BR$1,Emax!$B$1:$Z$1,0),FALSE)</f>
        <v>0</v>
      </c>
      <c r="BS46" s="96">
        <f>VLOOKUP($A46,Emax!$B:$Z,MATCH(BS$1,Emax!$B$1:$Z$1,0),FALSE)</f>
        <v>3.3893709327548809E-2</v>
      </c>
      <c r="BT46" s="96">
        <f>VLOOKUP($A46,Emax!$B:$Z,MATCH(BT$1,Emax!$B$1:$Z$1,0),FALSE)</f>
        <v>0</v>
      </c>
      <c r="BU46" s="98"/>
      <c r="BV46" s="98"/>
      <c r="BW46" s="98"/>
    </row>
    <row r="47" spans="1:75" x14ac:dyDescent="0.2">
      <c r="A47" t="s">
        <v>278</v>
      </c>
      <c r="B47" s="6" t="str">
        <f>IF(VLOOKUP($A47,Ligands!$A:$G,3,FALSE)="","",VLOOKUP($A47,Ligands!$A:$G,3,FALSE))</f>
        <v>CXCL13</v>
      </c>
      <c r="C47" s="5" t="str">
        <f>IF(VLOOKUP($A47,Ligands!$A:$G,4,FALSE)="","",VLOOKUP($A47,Ligands!$A:$G,4,FALSE))</f>
        <v>CXCL13</v>
      </c>
      <c r="D47" s="37" t="str">
        <f>IF(VLOOKUP($A47,Ligands!$A:$G,5,FALSE)="","",VLOOKUP($A47,Ligands!$A:$G,5,FALSE))</f>
        <v/>
      </c>
      <c r="E47" s="37" t="str">
        <f>IF(VLOOKUP($A47,Ligands!$A:$G,6,FALSE)="","",VLOOKUP($A47,Ligands!$A:$G,6,FALSE))</f>
        <v/>
      </c>
      <c r="F47" s="37" t="str">
        <f>IF(VLOOKUP($A47,Ligands!$A:$G,7,FALSE)="","",VLOOKUP($A47,Ligands!$A:$G,7,FALSE))</f>
        <v>Physiological</v>
      </c>
      <c r="G47" s="92">
        <f t="shared" si="0"/>
        <v>0</v>
      </c>
      <c r="H47" s="93">
        <f t="shared" si="1"/>
        <v>8.474755220615787</v>
      </c>
      <c r="I47" s="93">
        <f t="shared" si="2"/>
        <v>0</v>
      </c>
      <c r="J47" s="93">
        <f t="shared" si="3"/>
        <v>4.7990158344420033</v>
      </c>
      <c r="K47" s="93">
        <f t="shared" si="4"/>
        <v>6.7527443241123297</v>
      </c>
      <c r="L47" s="92">
        <f t="shared" si="5"/>
        <v>0</v>
      </c>
      <c r="M47" s="93">
        <f t="shared" si="6"/>
        <v>8.7170000000000005</v>
      </c>
      <c r="N47" s="93">
        <f t="shared" si="7"/>
        <v>0</v>
      </c>
      <c r="O47" s="93">
        <f t="shared" si="8"/>
        <v>7.4480000000000004</v>
      </c>
      <c r="P47" s="93">
        <f t="shared" si="9"/>
        <v>7.0039999999999996</v>
      </c>
      <c r="Q47" s="94">
        <f t="shared" si="10"/>
        <v>0</v>
      </c>
      <c r="R47" s="91">
        <f t="shared" si="11"/>
        <v>100</v>
      </c>
      <c r="S47" s="91">
        <f t="shared" si="12"/>
        <v>0</v>
      </c>
      <c r="T47" s="91">
        <f t="shared" si="13"/>
        <v>0.22439637375460011</v>
      </c>
      <c r="U47" s="91">
        <f t="shared" si="14"/>
        <v>56.071777560628945</v>
      </c>
      <c r="V47" s="81" t="str" cm="1">
        <f t="array" ref="V47">_xlfn.IFS(AM47="na","na",AM47="0","0",AM47&gt;0,(LOG(0.01*BD47/10^-AM47)))</f>
        <v>0</v>
      </c>
      <c r="W47" s="82" t="str" cm="1">
        <f t="array" ref="W47">_xlfn.IFS(AN47="na","na",AN47="0","0",AN47&gt;0,(LOG(0.01*BE47/10^-AN47)))</f>
        <v>0</v>
      </c>
      <c r="X47" s="82" cm="1">
        <f t="array" ref="X47">_xlfn.IFS(AO47="na","na",AO47="0","0",AO47&gt;0,(LOG(0.01*BF47/10^-AO47)))</f>
        <v>7.730421585034903</v>
      </c>
      <c r="Y47" s="82" cm="1">
        <f t="array" ref="Y47">_xlfn.IFS(AP47="na","na",AP47="0","0",AP47&gt;0,(LOG(0.01*BG47/10^-AP47)))</f>
        <v>7.7750000000000012</v>
      </c>
      <c r="Z47" s="82" t="str" cm="1">
        <f t="array" ref="Z47">_xlfn.IFS(AQ47="na","na",AQ47="0","0",AQ47&gt;0,(LOG(0.01*BH47/10^-AQ47)))</f>
        <v>0</v>
      </c>
      <c r="AA47" s="82" cm="1">
        <f t="array" ref="AA47">_xlfn.IFS(AR47="na","na",AR47="0","0",AR47&gt;0,(LOG(0.01*BI47/10^-AR47)))</f>
        <v>8.1767142059230089</v>
      </c>
      <c r="AB47" s="82" cm="1">
        <f t="array" ref="AB47">_xlfn.IFS(AS47="na","na",AS47="0","0",AS47&gt;0,(LOG(0.01*BJ47/10^-AS47)))</f>
        <v>8.4309999999999992</v>
      </c>
      <c r="AC47" s="82" cm="1">
        <f t="array" ref="AC47">_xlfn.IFS(AT47="na","na",AT47="0","0",AT47&gt;0,(LOG(0.01*BK47/10^-AT47)))</f>
        <v>8.474755220615787</v>
      </c>
      <c r="AD47" s="82" t="str" cm="1">
        <f t="array" ref="AD47">_xlfn.IFS(AU47="na","na",AU47="0","0",AU47&gt;0,(LOG(0.01*BL47/10^-AU47)))</f>
        <v>0</v>
      </c>
      <c r="AE47" s="82" t="str" cm="1">
        <f t="array" ref="AE47">_xlfn.IFS(AV47="na","na",AV47="0","0",AV47&gt;0,(LOG(0.01*BM47/10^-AV47)))</f>
        <v>0</v>
      </c>
      <c r="AF47" s="82" t="str" cm="1">
        <f t="array" ref="AF47">_xlfn.IFS(AW47="na","na",AW47="0","0",AW47&gt;0,(LOG(0.01*BN47/10^-AW47)))</f>
        <v>0</v>
      </c>
      <c r="AG47" s="82" t="str" cm="1">
        <f t="array" ref="AG47">_xlfn.IFS(AX47="na","na",AX47="0","0",AX47&gt;0,(LOG(0.01*BO47/10^-AX47)))</f>
        <v>0</v>
      </c>
      <c r="AH47" s="82" t="str" cm="1">
        <f t="array" ref="AH47">_xlfn.IFS(AY47="na","na",AY47="0","0",AY47&gt;0,(LOG(0.01*BP47/10^-AY47)))</f>
        <v>0</v>
      </c>
      <c r="AI47" s="82" cm="1">
        <f t="array" ref="AI47">_xlfn.IFS(AZ47="na","na",AZ47="0","0",AZ47&gt;0,(LOG(0.01*BQ47/10^-AZ47)))</f>
        <v>4.7990158344420033</v>
      </c>
      <c r="AJ47" s="82" cm="1">
        <f t="array" ref="AJ47">_xlfn.IFS(BA47="na","na",BA47="0","0",BA47&gt;0,(LOG(0.01*BR47/10^-BA47)))</f>
        <v>6.4649786555354583</v>
      </c>
      <c r="AK47" s="82" cm="1">
        <f t="array" ref="AK47">_xlfn.IFS(BB47="na","na",BB47="0","0",BB47&gt;0,(LOG(0.01*BS47/10^-BB47)))</f>
        <v>6.4998619630558148</v>
      </c>
      <c r="AL47" s="82" cm="1">
        <f t="array" ref="AL47">_xlfn.IFS(BC47="na","na",BC47="0","0",BC47&gt;0,(LOG(0.01*BT47/10^-BC47)))</f>
        <v>6.7527443241123297</v>
      </c>
      <c r="AM47" s="81" t="str">
        <f>VLOOKUP($A47,'pEC50'!$B:$AA,MATCH(AM$1,'pEC50'!$B$1:$AA$1,0),FALSE)</f>
        <v>0</v>
      </c>
      <c r="AN47" s="82" t="str">
        <f>VLOOKUP($A47,'pEC50'!$B:$AA,MATCH(AN$1,'pEC50'!$B$1:$AA$1,0),FALSE)</f>
        <v>0</v>
      </c>
      <c r="AO47" s="82">
        <f>VLOOKUP($A47,'pEC50'!$B:$AA,MATCH(AO$1,'pEC50'!$B$1:$AA$1,0),FALSE)</f>
        <v>7.7859999999999996</v>
      </c>
      <c r="AP47" s="82">
        <f>VLOOKUP($A47,'pEC50'!$B:$AA,MATCH(AP$1,'pEC50'!$B$1:$AA$1,0),FALSE)</f>
        <v>7.7750000000000004</v>
      </c>
      <c r="AQ47" s="82" t="str">
        <f>VLOOKUP($A47,'pEC50'!$B:$AA,MATCH(AQ$1,'pEC50'!$B$1:$AA$1,0),FALSE)</f>
        <v>0</v>
      </c>
      <c r="AR47" s="82">
        <f>VLOOKUP($A47,'pEC50'!$B:$AA,MATCH(AR$1,'pEC50'!$B$1:$AA$1,0),FALSE)</f>
        <v>8.3659999999999997</v>
      </c>
      <c r="AS47" s="82">
        <f>VLOOKUP($A47,'pEC50'!$B:$AA,MATCH(AS$1,'pEC50'!$B$1:$AA$1,0),FALSE)</f>
        <v>8.4309999999999992</v>
      </c>
      <c r="AT47" s="82">
        <f>VLOOKUP($A47,'pEC50'!$B:$AA,MATCH(AT$1,'pEC50'!$B$1:$AA$1,0),FALSE)</f>
        <v>8.7170000000000005</v>
      </c>
      <c r="AU47" s="82" t="str">
        <f>VLOOKUP($A47,'pEC50'!$B:$AA,MATCH(AU$1,'pEC50'!$B$1:$AA$1,0),FALSE)</f>
        <v>0</v>
      </c>
      <c r="AV47" s="82" t="str">
        <f>VLOOKUP($A47,'pEC50'!$B:$AA,MATCH(AV$1,'pEC50'!$B$1:$AA$1,0),FALSE)</f>
        <v>0</v>
      </c>
      <c r="AW47" s="82" t="str">
        <f>VLOOKUP($A47,'pEC50'!$B:$AA,MATCH(AW$1,'pEC50'!$B$1:$AA$1,0),FALSE)</f>
        <v>0</v>
      </c>
      <c r="AX47" s="82" t="str">
        <f>VLOOKUP($A47,'pEC50'!$B:$AA,MATCH(AX$1,'pEC50'!$B$1:$AA$1,0),FALSE)</f>
        <v>0</v>
      </c>
      <c r="AY47" s="82" t="str">
        <f>VLOOKUP($A47,'pEC50'!$B:$AA,MATCH(AY$1,'pEC50'!$B$1:$AA$1,0),FALSE)</f>
        <v>0</v>
      </c>
      <c r="AZ47" s="82">
        <f>VLOOKUP($A47,'pEC50'!$B:$AA,MATCH(AZ$1,'pEC50'!$B$1:$AA$1,0),FALSE)</f>
        <v>7.4480000000000004</v>
      </c>
      <c r="BA47" s="82">
        <f>VLOOKUP($A47,'pEC50'!$B:$AA,MATCH(BA$1,'pEC50'!$B$1:$AA$1,0),FALSE)</f>
        <v>6.81</v>
      </c>
      <c r="BB47" s="82">
        <f>VLOOKUP($A47,'pEC50'!$B:$AA,MATCH(BB$1,'pEC50'!$B$1:$AA$1,0),FALSE)</f>
        <v>6.8559999999999999</v>
      </c>
      <c r="BC47" s="82">
        <f>VLOOKUP($A47,'pEC50'!$B:$AA,MATCH(BC$1,'pEC50'!$B$1:$AA$1,0),FALSE)</f>
        <v>7.0039999999999996</v>
      </c>
      <c r="BD47" s="95">
        <f>VLOOKUP($A47,Emax!$B:$Z,MATCH(BD$1,Emax!$B$1:$Z$1,0),FALSE)</f>
        <v>0</v>
      </c>
      <c r="BE47" s="96" t="str">
        <f>VLOOKUP($A47,Emax!$B:$Z,MATCH(BE$1,Emax!$B$1:$Z$1,0),FALSE)</f>
        <v>na</v>
      </c>
      <c r="BF47" s="96">
        <f>VLOOKUP($A47,Emax!$B:$Z,MATCH(BF$1,Emax!$B$1:$Z$1,0),FALSE)</f>
        <v>87.987622941761529</v>
      </c>
      <c r="BG47" s="96">
        <f>VLOOKUP($A47,Emax!$B:$Z,MATCH(BG$1,Emax!$B$1:$Z$1,0),FALSE)</f>
        <v>100</v>
      </c>
      <c r="BH47" s="96" t="str">
        <f>VLOOKUP($A47,Emax!$B:$Z,MATCH(BH$1,Emax!$B$1:$Z$1,0),FALSE)</f>
        <v>na</v>
      </c>
      <c r="BI47" s="96">
        <f>VLOOKUP($A47,Emax!$B:$Z,MATCH(BI$1,Emax!$B$1:$Z$1,0),FALSE)</f>
        <v>64.671689381754561</v>
      </c>
      <c r="BJ47" s="96">
        <f>VLOOKUP($A47,Emax!$B:$Z,MATCH(BJ$1,Emax!$B$1:$Z$1,0),FALSE)</f>
        <v>100</v>
      </c>
      <c r="BK47" s="96">
        <f>VLOOKUP($A47,Emax!$B:$Z,MATCH(BK$1,Emax!$B$1:$Z$1,0),FALSE)</f>
        <v>57.247327957997371</v>
      </c>
      <c r="BL47" s="96">
        <f>VLOOKUP($A47,Emax!$B:$Z,MATCH(BL$1,Emax!$B$1:$Z$1,0),FALSE)</f>
        <v>0</v>
      </c>
      <c r="BM47" s="96">
        <f>VLOOKUP($A47,Emax!$B:$Z,MATCH(BM$1,Emax!$B$1:$Z$1,0),FALSE)</f>
        <v>0</v>
      </c>
      <c r="BN47" s="96">
        <f>VLOOKUP($A47,Emax!$B:$Z,MATCH(BN$1,Emax!$B$1:$Z$1,0),FALSE)</f>
        <v>0</v>
      </c>
      <c r="BO47" s="96">
        <f>VLOOKUP($A47,Emax!$B:$Z,MATCH(BO$1,Emax!$B$1:$Z$1,0),FALSE)</f>
        <v>0</v>
      </c>
      <c r="BP47" s="96">
        <f>VLOOKUP($A47,Emax!$B:$Z,MATCH(BP$1,Emax!$B$1:$Z$1,0),FALSE)</f>
        <v>0</v>
      </c>
      <c r="BQ47" s="96">
        <f>VLOOKUP($A47,Emax!$B:$Z,MATCH(BQ$1,Emax!$B$1:$Z$1,0),FALSE)</f>
        <v>0.22439637375460011</v>
      </c>
      <c r="BR47" s="96">
        <f>VLOOKUP($A47,Emax!$B:$Z,MATCH(BR$1,Emax!$B$1:$Z$1,0),FALSE)</f>
        <v>45.183373735506756</v>
      </c>
      <c r="BS47" s="96">
        <f>VLOOKUP($A47,Emax!$B:$Z,MATCH(BS$1,Emax!$B$1:$Z$1,0),FALSE)</f>
        <v>44.041485900216927</v>
      </c>
      <c r="BT47" s="96">
        <f>VLOOKUP($A47,Emax!$B:$Z,MATCH(BT$1,Emax!$B$1:$Z$1,0),FALSE)</f>
        <v>56.071777560628945</v>
      </c>
      <c r="BU47" s="98"/>
      <c r="BV47" s="98"/>
      <c r="BW47" s="98"/>
    </row>
    <row r="48" spans="1:75" x14ac:dyDescent="0.2">
      <c r="A48" t="s">
        <v>275</v>
      </c>
      <c r="B48" s="6" t="str">
        <f>IF(VLOOKUP($A48,Ligands!$A:$G,3,FALSE)="","",VLOOKUP($A48,Ligands!$A:$G,3,FALSE))</f>
        <v>CXCL8</v>
      </c>
      <c r="C48" s="5" t="str">
        <f>IF(VLOOKUP($A48,Ligands!$A:$G,4,FALSE)="","",VLOOKUP($A48,Ligands!$A:$G,4,FALSE))</f>
        <v>Interleukin-8</v>
      </c>
      <c r="D48" s="37" t="str">
        <f>IF(VLOOKUP($A48,Ligands!$A:$G,5,FALSE)="","",VLOOKUP($A48,Ligands!$A:$G,5,FALSE))</f>
        <v/>
      </c>
      <c r="E48" s="37" t="str">
        <f>IF(VLOOKUP($A48,Ligands!$A:$G,6,FALSE)="","",VLOOKUP($A48,Ligands!$A:$G,6,FALSE))</f>
        <v/>
      </c>
      <c r="F48" s="37" t="str">
        <f>IF(VLOOKUP($A48,Ligands!$A:$G,7,FALSE)="","",VLOOKUP($A48,Ligands!$A:$G,7,FALSE))</f>
        <v>Physiological</v>
      </c>
      <c r="G48" s="92">
        <f t="shared" si="0"/>
        <v>0</v>
      </c>
      <c r="H48" s="93">
        <f t="shared" si="1"/>
        <v>9.7045382824655189</v>
      </c>
      <c r="I48" s="93">
        <f t="shared" si="2"/>
        <v>8.1737731999548409</v>
      </c>
      <c r="J48" s="93">
        <f t="shared" si="3"/>
        <v>0</v>
      </c>
      <c r="K48" s="93">
        <f t="shared" si="4"/>
        <v>8.2821426099725546</v>
      </c>
      <c r="L48" s="92">
        <f t="shared" si="5"/>
        <v>0</v>
      </c>
      <c r="M48" s="93">
        <f t="shared" si="6"/>
        <v>9.9849999999999994</v>
      </c>
      <c r="N48" s="93">
        <f t="shared" si="7"/>
        <v>8.5</v>
      </c>
      <c r="O48" s="93">
        <f t="shared" si="8"/>
        <v>0</v>
      </c>
      <c r="P48" s="93">
        <f t="shared" si="9"/>
        <v>8.6440000000000001</v>
      </c>
      <c r="Q48" s="94">
        <f t="shared" si="10"/>
        <v>0</v>
      </c>
      <c r="R48" s="91">
        <f t="shared" si="11"/>
        <v>52.42498108766916</v>
      </c>
      <c r="S48" s="91">
        <f t="shared" si="12"/>
        <v>47.181658183893823</v>
      </c>
      <c r="T48" s="91">
        <f t="shared" si="13"/>
        <v>0</v>
      </c>
      <c r="U48" s="91">
        <f t="shared" si="14"/>
        <v>43.465292841648591</v>
      </c>
      <c r="V48" s="81" t="str" cm="1">
        <f t="array" ref="V48">_xlfn.IFS(AM48="na","na",AM48="0","0",AM48&gt;0,(LOG(0.01*BD48/10^-AM48)))</f>
        <v>0</v>
      </c>
      <c r="W48" s="82" t="str" cm="1">
        <f t="array" ref="W48">_xlfn.IFS(AN48="na","na",AN48="0","0",AN48&gt;0,(LOG(0.01*BE48/10^-AN48)))</f>
        <v>0</v>
      </c>
      <c r="X48" s="82" cm="1">
        <f t="array" ref="X48">_xlfn.IFS(AO48="na","na",AO48="0","0",AO48&gt;0,(LOG(0.01*BF48/10^-AO48)))</f>
        <v>9.3799726649650008</v>
      </c>
      <c r="Y48" s="82" cm="1">
        <f t="array" ref="Y48">_xlfn.IFS(AP48="na","na",AP48="0","0",AP48&gt;0,(LOG(0.01*BG48/10^-AP48)))</f>
        <v>9.4573147775818693</v>
      </c>
      <c r="Z48" s="82" t="str" cm="1">
        <f t="array" ref="Z48">_xlfn.IFS(AQ48="na","na",AQ48="0","0",AQ48&gt;0,(LOG(0.01*BH48/10^-AQ48)))</f>
        <v>0</v>
      </c>
      <c r="AA48" s="82" cm="1">
        <f t="array" ref="AA48">_xlfn.IFS(AR48="na","na",AR48="0","0",AR48&gt;0,(LOG(0.01*BI48/10^-AR48)))</f>
        <v>9.4948148392601901</v>
      </c>
      <c r="AB48" s="82" cm="1">
        <f t="array" ref="AB48">_xlfn.IFS(AS48="na","na",AS48="0","0",AS48&gt;0,(LOG(0.01*BJ48/10^-AS48)))</f>
        <v>9.7045382824655189</v>
      </c>
      <c r="AC48" s="82" cm="1">
        <f t="array" ref="AC48">_xlfn.IFS(AT48="na","na",AT48="0","0",AT48&gt;0,(LOG(0.01*BK48/10^-AT48)))</f>
        <v>9.0257651234814347</v>
      </c>
      <c r="AD48" s="82" t="str" cm="1">
        <f t="array" ref="AD48">_xlfn.IFS(AU48="na","na",AU48="0","0",AU48&gt;0,(LOG(0.01*BL48/10^-AU48)))</f>
        <v>0</v>
      </c>
      <c r="AE48" s="82" t="str" cm="1">
        <f t="array" ref="AE48">_xlfn.IFS(AV48="na","na",AV48="0","0",AV48&gt;0,(LOG(0.01*BM48/10^-AV48)))</f>
        <v>0</v>
      </c>
      <c r="AF48" s="82" t="str" cm="1">
        <f t="array" ref="AF48">_xlfn.IFS(AW48="na","na",AW48="0","0",AW48&gt;0,(LOG(0.01*BN48/10^-AW48)))</f>
        <v>0</v>
      </c>
      <c r="AG48" s="82" cm="1">
        <f t="array" ref="AG48">_xlfn.IFS(AX48="na","na",AX48="0","0",AX48&gt;0,(LOG(0.01*BO48/10^-AX48)))</f>
        <v>8.1737731999548409</v>
      </c>
      <c r="AH48" s="82" t="str" cm="1">
        <f t="array" ref="AH48">_xlfn.IFS(AY48="na","na",AY48="0","0",AY48&gt;0,(LOG(0.01*BP48/10^-AY48)))</f>
        <v>0</v>
      </c>
      <c r="AI48" s="82" t="str" cm="1">
        <f t="array" ref="AI48">_xlfn.IFS(AZ48="na","na",AZ48="0","0",AZ48&gt;0,(LOG(0.01*BQ48/10^-AZ48)))</f>
        <v>0</v>
      </c>
      <c r="AJ48" s="82" cm="1">
        <f t="array" ref="AJ48">_xlfn.IFS(BA48="na","na",BA48="0","0",BA48&gt;0,(LOG(0.01*BR48/10^-BA48)))</f>
        <v>7.5997934465533961</v>
      </c>
      <c r="AK48" s="82" cm="1">
        <f t="array" ref="AK48">_xlfn.IFS(BB48="na","na",BB48="0","0",BB48&gt;0,(LOG(0.01*BS48/10^-BB48)))</f>
        <v>8.2821426099725546</v>
      </c>
      <c r="AL48" s="82" cm="1">
        <f t="array" ref="AL48">_xlfn.IFS(BC48="na","na",BC48="0","0",BC48&gt;0,(LOG(0.01*BT48/10^-BC48)))</f>
        <v>7.5746578057419693</v>
      </c>
      <c r="AM48" s="81" t="str">
        <f>VLOOKUP($A48,'pEC50'!$B:$AA,MATCH(AM$1,'pEC50'!$B$1:$AA$1,0),FALSE)</f>
        <v>0</v>
      </c>
      <c r="AN48" s="82" t="str">
        <f>VLOOKUP($A48,'pEC50'!$B:$AA,MATCH(AN$1,'pEC50'!$B$1:$AA$1,0),FALSE)</f>
        <v>0</v>
      </c>
      <c r="AO48" s="82">
        <f>VLOOKUP($A48,'pEC50'!$B:$AA,MATCH(AO$1,'pEC50'!$B$1:$AA$1,0),FALSE)</f>
        <v>9.6950000000000003</v>
      </c>
      <c r="AP48" s="82">
        <f>VLOOKUP($A48,'pEC50'!$B:$AA,MATCH(AP$1,'pEC50'!$B$1:$AA$1,0),FALSE)</f>
        <v>9.9290000000000003</v>
      </c>
      <c r="AQ48" s="82" t="str">
        <f>VLOOKUP($A48,'pEC50'!$B:$AA,MATCH(AQ$1,'pEC50'!$B$1:$AA$1,0),FALSE)</f>
        <v>0</v>
      </c>
      <c r="AR48" s="82">
        <f>VLOOKUP($A48,'pEC50'!$B:$AA,MATCH(AR$1,'pEC50'!$B$1:$AA$1,0),FALSE)</f>
        <v>9.8249999999999993</v>
      </c>
      <c r="AS48" s="82">
        <f>VLOOKUP($A48,'pEC50'!$B:$AA,MATCH(AS$1,'pEC50'!$B$1:$AA$1,0),FALSE)</f>
        <v>9.9849999999999994</v>
      </c>
      <c r="AT48" s="82">
        <f>VLOOKUP($A48,'pEC50'!$B:$AA,MATCH(AT$1,'pEC50'!$B$1:$AA$1,0),FALSE)</f>
        <v>9.3659999999999997</v>
      </c>
      <c r="AU48" s="82" t="str">
        <f>VLOOKUP($A48,'pEC50'!$B:$AA,MATCH(AU$1,'pEC50'!$B$1:$AA$1,0),FALSE)</f>
        <v>0</v>
      </c>
      <c r="AV48" s="82" t="str">
        <f>VLOOKUP($A48,'pEC50'!$B:$AA,MATCH(AV$1,'pEC50'!$B$1:$AA$1,0),FALSE)</f>
        <v>0</v>
      </c>
      <c r="AW48" s="82" t="str">
        <f>VLOOKUP($A48,'pEC50'!$B:$AA,MATCH(AW$1,'pEC50'!$B$1:$AA$1,0),FALSE)</f>
        <v>0</v>
      </c>
      <c r="AX48" s="82">
        <f>VLOOKUP($A48,'pEC50'!$B:$AA,MATCH(AX$1,'pEC50'!$B$1:$AA$1,0),FALSE)</f>
        <v>8.5</v>
      </c>
      <c r="AY48" s="82" t="str">
        <f>VLOOKUP($A48,'pEC50'!$B:$AA,MATCH(AY$1,'pEC50'!$B$1:$AA$1,0),FALSE)</f>
        <v>0</v>
      </c>
      <c r="AZ48" s="82" t="str">
        <f>VLOOKUP($A48,'pEC50'!$B:$AA,MATCH(AZ$1,'pEC50'!$B$1:$AA$1,0),FALSE)</f>
        <v>0</v>
      </c>
      <c r="BA48" s="82">
        <f>VLOOKUP($A48,'pEC50'!$B:$AA,MATCH(BA$1,'pEC50'!$B$1:$AA$1,0),FALSE)</f>
        <v>7.9770000000000003</v>
      </c>
      <c r="BB48" s="82">
        <f>VLOOKUP($A48,'pEC50'!$B:$AA,MATCH(BB$1,'pEC50'!$B$1:$AA$1,0),FALSE)</f>
        <v>8.6440000000000001</v>
      </c>
      <c r="BC48" s="82">
        <f>VLOOKUP($A48,'pEC50'!$B:$AA,MATCH(BC$1,'pEC50'!$B$1:$AA$1,0),FALSE)</f>
        <v>8.1790000000000003</v>
      </c>
      <c r="BD48" s="95">
        <f>VLOOKUP($A48,Emax!$B:$Z,MATCH(BD$1,Emax!$B$1:$Z$1,0),FALSE)</f>
        <v>0</v>
      </c>
      <c r="BE48" s="96" t="str">
        <f>VLOOKUP($A48,Emax!$B:$Z,MATCH(BE$1,Emax!$B$1:$Z$1,0),FALSE)</f>
        <v>na</v>
      </c>
      <c r="BF48" s="96">
        <f>VLOOKUP($A48,Emax!$B:$Z,MATCH(BF$1,Emax!$B$1:$Z$1,0),FALSE)</f>
        <v>48.414189413194826</v>
      </c>
      <c r="BG48" s="96">
        <f>VLOOKUP($A48,Emax!$B:$Z,MATCH(BG$1,Emax!$B$1:$Z$1,0),FALSE)</f>
        <v>33.753186384765336</v>
      </c>
      <c r="BH48" s="96" t="str">
        <f>VLOOKUP($A48,Emax!$B:$Z,MATCH(BH$1,Emax!$B$1:$Z$1,0),FALSE)</f>
        <v>na</v>
      </c>
      <c r="BI48" s="96">
        <f>VLOOKUP($A48,Emax!$B:$Z,MATCH(BI$1,Emax!$B$1:$Z$1,0),FALSE)</f>
        <v>46.75357656818759</v>
      </c>
      <c r="BJ48" s="96">
        <f>VLOOKUP($A48,Emax!$B:$Z,MATCH(BJ$1,Emax!$B$1:$Z$1,0),FALSE)</f>
        <v>52.42498108766916</v>
      </c>
      <c r="BK48" s="96">
        <f>VLOOKUP($A48,Emax!$B:$Z,MATCH(BK$1,Emax!$B$1:$Z$1,0),FALSE)</f>
        <v>45.684105256578533</v>
      </c>
      <c r="BL48" s="96">
        <f>VLOOKUP($A48,Emax!$B:$Z,MATCH(BL$1,Emax!$B$1:$Z$1,0),FALSE)</f>
        <v>0</v>
      </c>
      <c r="BM48" s="96">
        <f>VLOOKUP($A48,Emax!$B:$Z,MATCH(BM$1,Emax!$B$1:$Z$1,0),FALSE)</f>
        <v>0</v>
      </c>
      <c r="BN48" s="96">
        <f>VLOOKUP($A48,Emax!$B:$Z,MATCH(BN$1,Emax!$B$1:$Z$1,0),FALSE)</f>
        <v>0</v>
      </c>
      <c r="BO48" s="96">
        <f>VLOOKUP($A48,Emax!$B:$Z,MATCH(BO$1,Emax!$B$1:$Z$1,0),FALSE)</f>
        <v>47.181658183893823</v>
      </c>
      <c r="BP48" s="96">
        <f>VLOOKUP($A48,Emax!$B:$Z,MATCH(BP$1,Emax!$B$1:$Z$1,0),FALSE)</f>
        <v>0</v>
      </c>
      <c r="BQ48" s="96">
        <f>VLOOKUP($A48,Emax!$B:$Z,MATCH(BQ$1,Emax!$B$1:$Z$1,0),FALSE)</f>
        <v>0</v>
      </c>
      <c r="BR48" s="96">
        <f>VLOOKUP($A48,Emax!$B:$Z,MATCH(BR$1,Emax!$B$1:$Z$1,0),FALSE)</f>
        <v>41.95593911949328</v>
      </c>
      <c r="BS48" s="96">
        <f>VLOOKUP($A48,Emax!$B:$Z,MATCH(BS$1,Emax!$B$1:$Z$1,0),FALSE)</f>
        <v>43.465292841648591</v>
      </c>
      <c r="BT48" s="96">
        <f>VLOOKUP($A48,Emax!$B:$Z,MATCH(BT$1,Emax!$B$1:$Z$1,0),FALSE)</f>
        <v>24.868970418406324</v>
      </c>
      <c r="BU48" s="98"/>
      <c r="BV48" s="98"/>
      <c r="BW48" s="98"/>
    </row>
    <row r="49" spans="1:75" x14ac:dyDescent="0.2">
      <c r="A49" t="s">
        <v>570</v>
      </c>
      <c r="B49" s="6" t="str">
        <f>IF(VLOOKUP($A49,Ligands!$A:$G,3,FALSE)="","",VLOOKUP($A49,Ligands!$A:$G,3,FALSE))</f>
        <v>DAMGO</v>
      </c>
      <c r="C49" s="5" t="str">
        <f>IF(VLOOKUP($A49,Ligands!$A:$G,4,FALSE)="","",VLOOKUP($A49,Ligands!$A:$G,4,FALSE))</f>
        <v>2-Ala-4-mephe-5-gly-enkephalin</v>
      </c>
      <c r="D49" s="37" t="str">
        <f>IF(VLOOKUP($A49,Ligands!$A:$G,5,FALSE)="","",VLOOKUP($A49,Ligands!$A:$G,5,FALSE))</f>
        <v/>
      </c>
      <c r="E49" s="37" t="str">
        <f>IF(VLOOKUP($A49,Ligands!$A:$G,6,FALSE)="","",VLOOKUP($A49,Ligands!$A:$G,6,FALSE))</f>
        <v/>
      </c>
      <c r="F49" s="37" t="str">
        <f>IF(VLOOKUP($A49,Ligands!$A:$G,7,FALSE)="","",VLOOKUP($A49,Ligands!$A:$G,7,FALSE))</f>
        <v>Surrogate</v>
      </c>
      <c r="G49" s="92">
        <f t="shared" si="0"/>
        <v>0</v>
      </c>
      <c r="H49" s="93">
        <f t="shared" si="1"/>
        <v>9.1974627178266761</v>
      </c>
      <c r="I49" s="93">
        <f t="shared" si="2"/>
        <v>5.6792749073951843</v>
      </c>
      <c r="J49" s="93">
        <f t="shared" si="3"/>
        <v>0</v>
      </c>
      <c r="K49" s="93">
        <f t="shared" si="4"/>
        <v>7.1372763977093348</v>
      </c>
      <c r="L49" s="92">
        <f t="shared" si="5"/>
        <v>0</v>
      </c>
      <c r="M49" s="93">
        <f t="shared" si="6"/>
        <v>9.9870000000000001</v>
      </c>
      <c r="N49" s="93">
        <f t="shared" si="7"/>
        <v>6.36</v>
      </c>
      <c r="O49" s="93">
        <f t="shared" si="8"/>
        <v>0</v>
      </c>
      <c r="P49" s="93">
        <f t="shared" si="9"/>
        <v>7.4240000000000004</v>
      </c>
      <c r="Q49" s="94">
        <f t="shared" si="10"/>
        <v>0</v>
      </c>
      <c r="R49" s="91">
        <f t="shared" si="11"/>
        <v>72.306332191402362</v>
      </c>
      <c r="S49" s="91">
        <f t="shared" si="12"/>
        <v>20.858107786709791</v>
      </c>
      <c r="T49" s="91">
        <f t="shared" si="13"/>
        <v>0</v>
      </c>
      <c r="U49" s="91">
        <f t="shared" si="14"/>
        <v>51.674513635959855</v>
      </c>
      <c r="V49" s="81" t="str" cm="1">
        <f t="array" ref="V49">_xlfn.IFS(AM49="na","na",AM49="0","0",AM49&gt;0,(LOG(0.01*BD49/10^-AM49)))</f>
        <v>0</v>
      </c>
      <c r="W49" s="82" t="str" cm="1">
        <f t="array" ref="W49">_xlfn.IFS(AN49="na","na",AN49="0","0",AN49&gt;0,(LOG(0.01*BE49/10^-AN49)))</f>
        <v>0</v>
      </c>
      <c r="X49" s="82" cm="1">
        <f t="array" ref="X49">_xlfn.IFS(AO49="na","na",AO49="0","0",AO49&gt;0,(LOG(0.01*BF49/10^-AO49)))</f>
        <v>8.1891763320851876</v>
      </c>
      <c r="Y49" s="82" cm="1">
        <f t="array" ref="Y49">_xlfn.IFS(AP49="na","na",AP49="0","0",AP49&gt;0,(LOG(0.01*BG49/10^-AP49)))</f>
        <v>8.1766870242228151</v>
      </c>
      <c r="Z49" s="82" t="str" cm="1">
        <f t="array" ref="Z49">_xlfn.IFS(AQ49="na","na",AQ49="0","0",AQ49&gt;0,(LOG(0.01*BH49/10^-AQ49)))</f>
        <v>0</v>
      </c>
      <c r="AA49" s="82" cm="1">
        <f t="array" ref="AA49">_xlfn.IFS(AR49="na","na",AR49="0","0",AR49&gt;0,(LOG(0.01*BI49/10^-AR49)))</f>
        <v>8.5229784065052012</v>
      </c>
      <c r="AB49" s="82" cm="1">
        <f t="array" ref="AB49">_xlfn.IFS(AS49="na","na",AS49="0","0",AS49&gt;0,(LOG(0.01*BJ49/10^-AS49)))</f>
        <v>8.8211278057559337</v>
      </c>
      <c r="AC49" s="82" cm="1">
        <f t="array" ref="AC49">_xlfn.IFS(AT49="na","na",AT49="0","0",AT49&gt;0,(LOG(0.01*BK49/10^-AT49)))</f>
        <v>9.1974627178266761</v>
      </c>
      <c r="AD49" s="82" t="str" cm="1">
        <f t="array" ref="AD49">_xlfn.IFS(AU49="na","na",AU49="0","0",AU49&gt;0,(LOG(0.01*BL49/10^-AU49)))</f>
        <v>0</v>
      </c>
      <c r="AE49" s="82" t="str" cm="1">
        <f t="array" ref="AE49">_xlfn.IFS(AV49="na","na",AV49="0","0",AV49&gt;0,(LOG(0.01*BM49/10^-AV49)))</f>
        <v>0</v>
      </c>
      <c r="AF49" s="82" t="str" cm="1">
        <f t="array" ref="AF49">_xlfn.IFS(AW49="na","na",AW49="0","0",AW49&gt;0,(LOG(0.01*BN49/10^-AW49)))</f>
        <v>0</v>
      </c>
      <c r="AG49" s="82" cm="1">
        <f t="array" ref="AG49">_xlfn.IFS(AX49="na","na",AX49="0","0",AX49&gt;0,(LOG(0.01*BO49/10^-AX49)))</f>
        <v>5.6792749073951843</v>
      </c>
      <c r="AH49" s="82" t="str" cm="1">
        <f t="array" ref="AH49">_xlfn.IFS(AY49="na","na",AY49="0","0",AY49&gt;0,(LOG(0.01*BP49/10^-AY49)))</f>
        <v>0</v>
      </c>
      <c r="AI49" s="82" t="str" cm="1">
        <f t="array" ref="AI49">_xlfn.IFS(AZ49="na","na",AZ49="0","0",AZ49&gt;0,(LOG(0.01*BQ49/10^-AZ49)))</f>
        <v>0</v>
      </c>
      <c r="AJ49" s="82" cm="1">
        <f t="array" ref="AJ49">_xlfn.IFS(BA49="na","na",BA49="0","0",BA49&gt;0,(LOG(0.01*BR49/10^-BA49)))</f>
        <v>5.4889919203144899</v>
      </c>
      <c r="AK49" s="82" cm="1">
        <f t="array" ref="AK49">_xlfn.IFS(BB49="na","na",BB49="0","0",BB49&gt;0,(LOG(0.01*BS49/10^-BB49)))</f>
        <v>6.6200792003086653</v>
      </c>
      <c r="AL49" s="82" cm="1">
        <f t="array" ref="AL49">_xlfn.IFS(BC49="na","na",BC49="0","0",BC49&gt;0,(LOG(0.01*BT49/10^-BC49)))</f>
        <v>7.1372763977093348</v>
      </c>
      <c r="AM49" s="81" t="str">
        <f>VLOOKUP($A49,'pEC50'!$B:$AA,MATCH(AM$1,'pEC50'!$B$1:$AA$1,0),FALSE)</f>
        <v>0</v>
      </c>
      <c r="AN49" s="82" t="str">
        <f>VLOOKUP($A49,'pEC50'!$B:$AA,MATCH(AN$1,'pEC50'!$B$1:$AA$1,0),FALSE)</f>
        <v>0</v>
      </c>
      <c r="AO49" s="82">
        <f>VLOOKUP($A49,'pEC50'!$B:$AA,MATCH(AO$1,'pEC50'!$B$1:$AA$1,0),FALSE)</f>
        <v>8.33</v>
      </c>
      <c r="AP49" s="82">
        <f>VLOOKUP($A49,'pEC50'!$B:$AA,MATCH(AP$1,'pEC50'!$B$1:$AA$1,0),FALSE)</f>
        <v>8.4429999999999996</v>
      </c>
      <c r="AQ49" s="82" t="str">
        <f>VLOOKUP($A49,'pEC50'!$B:$AA,MATCH(AQ$1,'pEC50'!$B$1:$AA$1,0),FALSE)</f>
        <v>0</v>
      </c>
      <c r="AR49" s="82">
        <f>VLOOKUP($A49,'pEC50'!$B:$AA,MATCH(AR$1,'pEC50'!$B$1:$AA$1,0),FALSE)</f>
        <v>8.7539999999999996</v>
      </c>
      <c r="AS49" s="82">
        <f>VLOOKUP($A49,'pEC50'!$B:$AA,MATCH(AS$1,'pEC50'!$B$1:$AA$1,0),FALSE)</f>
        <v>9.0020000000000007</v>
      </c>
      <c r="AT49" s="82">
        <f>VLOOKUP($A49,'pEC50'!$B:$AA,MATCH(AT$1,'pEC50'!$B$1:$AA$1,0),FALSE)</f>
        <v>9.9870000000000001</v>
      </c>
      <c r="AU49" s="82" t="str">
        <f>VLOOKUP($A49,'pEC50'!$B:$AA,MATCH(AU$1,'pEC50'!$B$1:$AA$1,0),FALSE)</f>
        <v>0</v>
      </c>
      <c r="AV49" s="82" t="str">
        <f>VLOOKUP($A49,'pEC50'!$B:$AA,MATCH(AV$1,'pEC50'!$B$1:$AA$1,0),FALSE)</f>
        <v>0</v>
      </c>
      <c r="AW49" s="82" t="str">
        <f>VLOOKUP($A49,'pEC50'!$B:$AA,MATCH(AW$1,'pEC50'!$B$1:$AA$1,0),FALSE)</f>
        <v>0</v>
      </c>
      <c r="AX49" s="82">
        <f>VLOOKUP($A49,'pEC50'!$B:$AA,MATCH(AX$1,'pEC50'!$B$1:$AA$1,0),FALSE)</f>
        <v>6.36</v>
      </c>
      <c r="AY49" s="82" t="str">
        <f>VLOOKUP($A49,'pEC50'!$B:$AA,MATCH(AY$1,'pEC50'!$B$1:$AA$1,0),FALSE)</f>
        <v>0</v>
      </c>
      <c r="AZ49" s="82" t="str">
        <f>VLOOKUP($A49,'pEC50'!$B:$AA,MATCH(AZ$1,'pEC50'!$B$1:$AA$1,0),FALSE)</f>
        <v>0</v>
      </c>
      <c r="BA49" s="82">
        <f>VLOOKUP($A49,'pEC50'!$B:$AA,MATCH(BA$1,'pEC50'!$B$1:$AA$1,0),FALSE)</f>
        <v>6.0949999999999998</v>
      </c>
      <c r="BB49" s="82">
        <f>VLOOKUP($A49,'pEC50'!$B:$AA,MATCH(BB$1,'pEC50'!$B$1:$AA$1,0),FALSE)</f>
        <v>7.0990000000000002</v>
      </c>
      <c r="BC49" s="82">
        <f>VLOOKUP($A49,'pEC50'!$B:$AA,MATCH(BC$1,'pEC50'!$B$1:$AA$1,0),FALSE)</f>
        <v>7.4240000000000004</v>
      </c>
      <c r="BD49" s="95">
        <f>VLOOKUP($A49,Emax!$B:$Z,MATCH(BD$1,Emax!$B$1:$Z$1,0),FALSE)</f>
        <v>0</v>
      </c>
      <c r="BE49" s="96" t="str">
        <f>VLOOKUP($A49,Emax!$B:$Z,MATCH(BE$1,Emax!$B$1:$Z$1,0),FALSE)</f>
        <v>na</v>
      </c>
      <c r="BF49" s="96">
        <f>VLOOKUP($A49,Emax!$B:$Z,MATCH(BF$1,Emax!$B$1:$Z$1,0),FALSE)</f>
        <v>72.306332191402362</v>
      </c>
      <c r="BG49" s="96">
        <f>VLOOKUP($A49,Emax!$B:$Z,MATCH(BG$1,Emax!$B$1:$Z$1,0),FALSE)</f>
        <v>54.161043634727847</v>
      </c>
      <c r="BH49" s="96" t="str">
        <f>VLOOKUP($A49,Emax!$B:$Z,MATCH(BH$1,Emax!$B$1:$Z$1,0),FALSE)</f>
        <v>na</v>
      </c>
      <c r="BI49" s="96">
        <f>VLOOKUP($A49,Emax!$B:$Z,MATCH(BI$1,Emax!$B$1:$Z$1,0),FALSE)</f>
        <v>58.746014278055249</v>
      </c>
      <c r="BJ49" s="96">
        <f>VLOOKUP($A49,Emax!$B:$Z,MATCH(BJ$1,Emax!$B$1:$Z$1,0),FALSE)</f>
        <v>65.936790787593523</v>
      </c>
      <c r="BK49" s="96">
        <f>VLOOKUP($A49,Emax!$B:$Z,MATCH(BK$1,Emax!$B$1:$Z$1,0),FALSE)</f>
        <v>16.235389711856989</v>
      </c>
      <c r="BL49" s="96">
        <f>VLOOKUP($A49,Emax!$B:$Z,MATCH(BL$1,Emax!$B$1:$Z$1,0),FALSE)</f>
        <v>0</v>
      </c>
      <c r="BM49" s="96">
        <f>VLOOKUP($A49,Emax!$B:$Z,MATCH(BM$1,Emax!$B$1:$Z$1,0),FALSE)</f>
        <v>0</v>
      </c>
      <c r="BN49" s="96">
        <f>VLOOKUP($A49,Emax!$B:$Z,MATCH(BN$1,Emax!$B$1:$Z$1,0),FALSE)</f>
        <v>0</v>
      </c>
      <c r="BO49" s="96">
        <f>VLOOKUP($A49,Emax!$B:$Z,MATCH(BO$1,Emax!$B$1:$Z$1,0),FALSE)</f>
        <v>20.858107786709791</v>
      </c>
      <c r="BP49" s="96">
        <f>VLOOKUP($A49,Emax!$B:$Z,MATCH(BP$1,Emax!$B$1:$Z$1,0),FALSE)</f>
        <v>0</v>
      </c>
      <c r="BQ49" s="96">
        <f>VLOOKUP($A49,Emax!$B:$Z,MATCH(BQ$1,Emax!$B$1:$Z$1,0),FALSE)</f>
        <v>0</v>
      </c>
      <c r="BR49" s="96">
        <f>VLOOKUP($A49,Emax!$B:$Z,MATCH(BR$1,Emax!$B$1:$Z$1,0),FALSE)</f>
        <v>24.773759676972183</v>
      </c>
      <c r="BS49" s="96">
        <f>VLOOKUP($A49,Emax!$B:$Z,MATCH(BS$1,Emax!$B$1:$Z$1,0),FALSE)</f>
        <v>33.195498915401302</v>
      </c>
      <c r="BT49" s="96">
        <f>VLOOKUP($A49,Emax!$B:$Z,MATCH(BT$1,Emax!$B$1:$Z$1,0),FALSE)</f>
        <v>51.674513635959855</v>
      </c>
      <c r="BU49" s="98"/>
      <c r="BV49" s="98"/>
      <c r="BW49" s="98"/>
    </row>
    <row r="50" spans="1:75" x14ac:dyDescent="0.2">
      <c r="A50" t="s">
        <v>445</v>
      </c>
      <c r="B50" s="6" t="str">
        <f>IF(VLOOKUP($A50,Ligands!$A:$G,3,FALSE)="","",VLOOKUP($A50,Ligands!$A:$G,3,FALSE))</f>
        <v>GIP</v>
      </c>
      <c r="C50" s="5" t="str">
        <f>IF(VLOOKUP($A50,Ligands!$A:$G,4,FALSE)="","",VLOOKUP($A50,Ligands!$A:$G,4,FALSE))</f>
        <v>Gastric inhibitory polypeptide</v>
      </c>
      <c r="D50" s="37" t="str">
        <f>IF(VLOOKUP($A50,Ligands!$A:$G,5,FALSE)="","",VLOOKUP($A50,Ligands!$A:$G,5,FALSE))</f>
        <v/>
      </c>
      <c r="E50" s="37" t="str">
        <f>IF(VLOOKUP($A50,Ligands!$A:$G,6,FALSE)="","",VLOOKUP($A50,Ligands!$A:$G,6,FALSE))</f>
        <v/>
      </c>
      <c r="F50" s="37" t="str">
        <f>IF(VLOOKUP($A50,Ligands!$A:$G,7,FALSE)="","",VLOOKUP($A50,Ligands!$A:$G,7,FALSE))</f>
        <v>Physiological</v>
      </c>
      <c r="G50" s="92">
        <f t="shared" si="0"/>
        <v>10.359504691283975</v>
      </c>
      <c r="H50" s="93">
        <f t="shared" si="1"/>
        <v>8.9342693273127463</v>
      </c>
      <c r="I50" s="93">
        <f t="shared" si="2"/>
        <v>8.8216933696864572</v>
      </c>
      <c r="J50" s="93">
        <f t="shared" si="3"/>
        <v>0</v>
      </c>
      <c r="K50" s="93">
        <f t="shared" si="4"/>
        <v>7.0382163456269335</v>
      </c>
      <c r="L50" s="92">
        <f t="shared" si="5"/>
        <v>10.47</v>
      </c>
      <c r="M50" s="93">
        <f t="shared" si="6"/>
        <v>9.2899999999999991</v>
      </c>
      <c r="N50" s="93">
        <f t="shared" si="7"/>
        <v>9.0860000000000003</v>
      </c>
      <c r="O50" s="93">
        <f t="shared" si="8"/>
        <v>0</v>
      </c>
      <c r="P50" s="93">
        <f t="shared" si="9"/>
        <v>8.4369999999999994</v>
      </c>
      <c r="Q50" s="94">
        <f t="shared" si="10"/>
        <v>77.536231884057983</v>
      </c>
      <c r="R50" s="91">
        <f t="shared" si="11"/>
        <v>52.151802975540043</v>
      </c>
      <c r="S50" s="91">
        <f t="shared" si="12"/>
        <v>54.41183465728011</v>
      </c>
      <c r="T50" s="91">
        <f t="shared" si="13"/>
        <v>0</v>
      </c>
      <c r="U50" s="91">
        <f t="shared" si="14"/>
        <v>4.3572887980811936</v>
      </c>
      <c r="V50" s="81" cm="1">
        <f t="array" ref="V50">_xlfn.IFS(AM50="na","na",AM50="0","0",AM50&gt;0,(LOG(0.01*BD50/10^-AM50)))</f>
        <v>10.359504691283975</v>
      </c>
      <c r="W50" s="82" t="str" cm="1">
        <f t="array" ref="W50">_xlfn.IFS(AN50="na","na",AN50="0","0",AN50&gt;0,(LOG(0.01*BE50/10^-AN50)))</f>
        <v>0</v>
      </c>
      <c r="X50" s="82" cm="1">
        <f t="array" ref="X50">_xlfn.IFS(AO50="na","na",AO50="0","0",AO50&gt;0,(LOG(0.01*BF50/10^-AO50)))</f>
        <v>8.1246514639832217</v>
      </c>
      <c r="Y50" s="82" cm="1">
        <f t="array" ref="Y50">_xlfn.IFS(AP50="na","na",AP50="0","0",AP50&gt;0,(LOG(0.01*BG50/10^-AP50)))</f>
        <v>8.490864751913179</v>
      </c>
      <c r="Z50" s="82" t="str" cm="1">
        <f t="array" ref="Z50">_xlfn.IFS(AQ50="na","na",AQ50="0","0",AQ50&gt;0,(LOG(0.01*BH50/10^-AQ50)))</f>
        <v>0</v>
      </c>
      <c r="AA50" s="82" cm="1">
        <f t="array" ref="AA50">_xlfn.IFS(AR50="na","na",AR50="0","0",AR50&gt;0,(LOG(0.01*BI50/10^-AR50)))</f>
        <v>8.5515932704947488</v>
      </c>
      <c r="AB50" s="82" cm="1">
        <f t="array" ref="AB50">_xlfn.IFS(AS50="na","na",AS50="0","0",AS50&gt;0,(LOG(0.01*BJ50/10^-AS50)))</f>
        <v>8.9342693273127463</v>
      </c>
      <c r="AC50" s="82" cm="1">
        <f t="array" ref="AC50">_xlfn.IFS(AT50="na","na",AT50="0","0",AT50&gt;0,(LOG(0.01*BK50/10^-AT50)))</f>
        <v>8.8198263126098517</v>
      </c>
      <c r="AD50" s="82" t="str" cm="1">
        <f t="array" ref="AD50">_xlfn.IFS(AU50="na","na",AU50="0","0",AU50&gt;0,(LOG(0.01*BL50/10^-AU50)))</f>
        <v>0</v>
      </c>
      <c r="AE50" s="82" t="str" cm="1">
        <f t="array" ref="AE50">_xlfn.IFS(AV50="na","na",AV50="0","0",AV50&gt;0,(LOG(0.01*BM50/10^-AV50)))</f>
        <v>0</v>
      </c>
      <c r="AF50" s="82" t="str" cm="1">
        <f t="array" ref="AF50">_xlfn.IFS(AW50="na","na",AW50="0","0",AW50&gt;0,(LOG(0.01*BN50/10^-AW50)))</f>
        <v>0</v>
      </c>
      <c r="AG50" s="82" cm="1">
        <f t="array" ref="AG50">_xlfn.IFS(AX50="na","na",AX50="0","0",AX50&gt;0,(LOG(0.01*BO50/10^-AX50)))</f>
        <v>8.8216933696864572</v>
      </c>
      <c r="AH50" s="82" t="str" cm="1">
        <f t="array" ref="AH50">_xlfn.IFS(AY50="na","na",AY50="0","0",AY50&gt;0,(LOG(0.01*BP50/10^-AY50)))</f>
        <v>0</v>
      </c>
      <c r="AI50" s="82" t="str" cm="1">
        <f t="array" ref="AI50">_xlfn.IFS(AZ50="na","na",AZ50="0","0",AZ50&gt;0,(LOG(0.01*BQ50/10^-AZ50)))</f>
        <v>0</v>
      </c>
      <c r="AJ50" s="82" cm="1">
        <f t="array" ref="AJ50">_xlfn.IFS(BA50="na","na",BA50="0","0",BA50&gt;0,(LOG(0.01*BR50/10^-BA50)))</f>
        <v>5.8303808438274132</v>
      </c>
      <c r="AK50" s="82" cm="1">
        <f t="array" ref="AK50">_xlfn.IFS(BB50="na","na",BB50="0","0",BB50&gt;0,(LOG(0.01*BS50/10^-BB50)))</f>
        <v>5.5131431729606541</v>
      </c>
      <c r="AL50" s="82" cm="1">
        <f t="array" ref="AL50">_xlfn.IFS(BC50="na","na",BC50="0","0",BC50&gt;0,(LOG(0.01*BT50/10^-BC50)))</f>
        <v>7.0382163456269335</v>
      </c>
      <c r="AM50" s="81">
        <f>VLOOKUP($A50,'pEC50'!$B:$AA,MATCH(AM$1,'pEC50'!$B$1:$AA$1,0),FALSE)</f>
        <v>10.47</v>
      </c>
      <c r="AN50" s="82" t="str">
        <f>VLOOKUP($A50,'pEC50'!$B:$AA,MATCH(AN$1,'pEC50'!$B$1:$AA$1,0),FALSE)</f>
        <v>0</v>
      </c>
      <c r="AO50" s="82">
        <f>VLOOKUP($A50,'pEC50'!$B:$AA,MATCH(AO$1,'pEC50'!$B$1:$AA$1,0),FALSE)</f>
        <v>8.8680000000000003</v>
      </c>
      <c r="AP50" s="82">
        <f>VLOOKUP($A50,'pEC50'!$B:$AA,MATCH(AP$1,'pEC50'!$B$1:$AA$1,0),FALSE)</f>
        <v>9.0519999999999996</v>
      </c>
      <c r="AQ50" s="82" t="str">
        <f>VLOOKUP($A50,'pEC50'!$B:$AA,MATCH(AQ$1,'pEC50'!$B$1:$AA$1,0),FALSE)</f>
        <v>0</v>
      </c>
      <c r="AR50" s="82">
        <f>VLOOKUP($A50,'pEC50'!$B:$AA,MATCH(AR$1,'pEC50'!$B$1:$AA$1,0),FALSE)</f>
        <v>9.0820000000000007</v>
      </c>
      <c r="AS50" s="82">
        <f>VLOOKUP($A50,'pEC50'!$B:$AA,MATCH(AS$1,'pEC50'!$B$1:$AA$1,0),FALSE)</f>
        <v>9.2170000000000005</v>
      </c>
      <c r="AT50" s="82">
        <f>VLOOKUP($A50,'pEC50'!$B:$AA,MATCH(AT$1,'pEC50'!$B$1:$AA$1,0),FALSE)</f>
        <v>9.2899999999999991</v>
      </c>
      <c r="AU50" s="82" t="str">
        <f>VLOOKUP($A50,'pEC50'!$B:$AA,MATCH(AU$1,'pEC50'!$B$1:$AA$1,0),FALSE)</f>
        <v>0</v>
      </c>
      <c r="AV50" s="82" t="str">
        <f>VLOOKUP($A50,'pEC50'!$B:$AA,MATCH(AV$1,'pEC50'!$B$1:$AA$1,0),FALSE)</f>
        <v>0</v>
      </c>
      <c r="AW50" s="82" t="str">
        <f>VLOOKUP($A50,'pEC50'!$B:$AA,MATCH(AW$1,'pEC50'!$B$1:$AA$1,0),FALSE)</f>
        <v>0</v>
      </c>
      <c r="AX50" s="82">
        <f>VLOOKUP($A50,'pEC50'!$B:$AA,MATCH(AX$1,'pEC50'!$B$1:$AA$1,0),FALSE)</f>
        <v>9.0860000000000003</v>
      </c>
      <c r="AY50" s="82" t="str">
        <f>VLOOKUP($A50,'pEC50'!$B:$AA,MATCH(AY$1,'pEC50'!$B$1:$AA$1,0),FALSE)</f>
        <v>0</v>
      </c>
      <c r="AZ50" s="82" t="str">
        <f>VLOOKUP($A50,'pEC50'!$B:$AA,MATCH(AZ$1,'pEC50'!$B$1:$AA$1,0),FALSE)</f>
        <v>0</v>
      </c>
      <c r="BA50" s="82">
        <f>VLOOKUP($A50,'pEC50'!$B:$AA,MATCH(BA$1,'pEC50'!$B$1:$AA$1,0),FALSE)</f>
        <v>8.4369999999999994</v>
      </c>
      <c r="BB50" s="82">
        <f>VLOOKUP($A50,'pEC50'!$B:$AA,MATCH(BB$1,'pEC50'!$B$1:$AA$1,0),FALSE)</f>
        <v>7.3849999999999998</v>
      </c>
      <c r="BC50" s="82">
        <f>VLOOKUP($A50,'pEC50'!$B:$AA,MATCH(BC$1,'pEC50'!$B$1:$AA$1,0),FALSE)</f>
        <v>8.3989999999999991</v>
      </c>
      <c r="BD50" s="95">
        <f>VLOOKUP($A50,Emax!$B:$Z,MATCH(BD$1,Emax!$B$1:$Z$1,0),FALSE)</f>
        <v>77.536231884057983</v>
      </c>
      <c r="BE50" s="96" t="str">
        <f>VLOOKUP($A50,Emax!$B:$Z,MATCH(BE$1,Emax!$B$1:$Z$1,0),FALSE)</f>
        <v>na</v>
      </c>
      <c r="BF50" s="96">
        <f>VLOOKUP($A50,Emax!$B:$Z,MATCH(BF$1,Emax!$B$1:$Z$1,0),FALSE)</f>
        <v>18.057243894352968</v>
      </c>
      <c r="BG50" s="96">
        <f>VLOOKUP($A50,Emax!$B:$Z,MATCH(BG$1,Emax!$B$1:$Z$1,0),FALSE)</f>
        <v>27.470385365122208</v>
      </c>
      <c r="BH50" s="96" t="str">
        <f>VLOOKUP($A50,Emax!$B:$Z,MATCH(BH$1,Emax!$B$1:$Z$1,0),FALSE)</f>
        <v>na</v>
      </c>
      <c r="BI50" s="96">
        <f>VLOOKUP($A50,Emax!$B:$Z,MATCH(BI$1,Emax!$B$1:$Z$1,0),FALSE)</f>
        <v>29.48446626597816</v>
      </c>
      <c r="BJ50" s="96">
        <f>VLOOKUP($A50,Emax!$B:$Z,MATCH(BJ$1,Emax!$B$1:$Z$1,0),FALSE)</f>
        <v>52.151802975540043</v>
      </c>
      <c r="BK50" s="96">
        <f>VLOOKUP($A50,Emax!$B:$Z,MATCH(BK$1,Emax!$B$1:$Z$1,0),FALSE)</f>
        <v>33.870866929183073</v>
      </c>
      <c r="BL50" s="96">
        <f>VLOOKUP($A50,Emax!$B:$Z,MATCH(BL$1,Emax!$B$1:$Z$1,0),FALSE)</f>
        <v>0</v>
      </c>
      <c r="BM50" s="96">
        <f>VLOOKUP($A50,Emax!$B:$Z,MATCH(BM$1,Emax!$B$1:$Z$1,0),FALSE)</f>
        <v>0</v>
      </c>
      <c r="BN50" s="96">
        <f>VLOOKUP($A50,Emax!$B:$Z,MATCH(BN$1,Emax!$B$1:$Z$1,0),FALSE)</f>
        <v>0</v>
      </c>
      <c r="BO50" s="96">
        <f>VLOOKUP($A50,Emax!$B:$Z,MATCH(BO$1,Emax!$B$1:$Z$1,0),FALSE)</f>
        <v>54.41183465728011</v>
      </c>
      <c r="BP50" s="96">
        <f>VLOOKUP($A50,Emax!$B:$Z,MATCH(BP$1,Emax!$B$1:$Z$1,0),FALSE)</f>
        <v>0</v>
      </c>
      <c r="BQ50" s="96">
        <f>VLOOKUP($A50,Emax!$B:$Z,MATCH(BQ$1,Emax!$B$1:$Z$1,0),FALSE)</f>
        <v>0</v>
      </c>
      <c r="BR50" s="96">
        <f>VLOOKUP($A50,Emax!$B:$Z,MATCH(BR$1,Emax!$B$1:$Z$1,0),FALSE)</f>
        <v>0.24738926131557062</v>
      </c>
      <c r="BS50" s="96">
        <f>VLOOKUP($A50,Emax!$B:$Z,MATCH(BS$1,Emax!$B$1:$Z$1,0),FALSE)</f>
        <v>1.3432077006507592</v>
      </c>
      <c r="BT50" s="96">
        <f>VLOOKUP($A50,Emax!$B:$Z,MATCH(BT$1,Emax!$B$1:$Z$1,0),FALSE)</f>
        <v>4.3572887980811936</v>
      </c>
      <c r="BU50" s="98"/>
      <c r="BV50" s="98"/>
      <c r="BW50" s="98"/>
    </row>
    <row r="51" spans="1:75" x14ac:dyDescent="0.2">
      <c r="A51" t="s">
        <v>446</v>
      </c>
      <c r="B51" s="6" t="str">
        <f>IF(VLOOKUP($A51,Ligands!$A:$G,3,FALSE)="","",VLOOKUP($A51,Ligands!$A:$G,3,FALSE))</f>
        <v>GLP-1 (7-36)</v>
      </c>
      <c r="C51" s="5" t="str">
        <f>IF(VLOOKUP($A51,Ligands!$A:$G,4,FALSE)="","",VLOOKUP($A51,Ligands!$A:$G,4,FALSE))</f>
        <v>Glucagon-like peptide 1</v>
      </c>
      <c r="D51" s="37" t="str">
        <f>IF(VLOOKUP($A51,Ligands!$A:$G,5,FALSE)="","",VLOOKUP($A51,Ligands!$A:$G,5,FALSE))</f>
        <v/>
      </c>
      <c r="E51" s="37" t="str">
        <f>IF(VLOOKUP($A51,Ligands!$A:$G,6,FALSE)="","",VLOOKUP($A51,Ligands!$A:$G,6,FALSE))</f>
        <v/>
      </c>
      <c r="F51" s="37" t="str">
        <f>IF(VLOOKUP($A51,Ligands!$A:$G,7,FALSE)="","",VLOOKUP($A51,Ligands!$A:$G,7,FALSE))</f>
        <v>Physiological</v>
      </c>
      <c r="G51" s="92">
        <f t="shared" si="0"/>
        <v>10.572139384351562</v>
      </c>
      <c r="H51" s="93">
        <f t="shared" si="1"/>
        <v>8.3546558500483155</v>
      </c>
      <c r="I51" s="93">
        <f t="shared" si="2"/>
        <v>8.2024736714202557</v>
      </c>
      <c r="J51" s="93">
        <f t="shared" si="3"/>
        <v>0</v>
      </c>
      <c r="K51" s="93">
        <f t="shared" si="4"/>
        <v>8.0546418950886487</v>
      </c>
      <c r="L51" s="92">
        <f t="shared" si="5"/>
        <v>10.62</v>
      </c>
      <c r="M51" s="93">
        <f t="shared" si="6"/>
        <v>8.843</v>
      </c>
      <c r="N51" s="93">
        <f t="shared" si="7"/>
        <v>8.577</v>
      </c>
      <c r="O51" s="93">
        <f t="shared" si="8"/>
        <v>0</v>
      </c>
      <c r="P51" s="93">
        <f t="shared" si="9"/>
        <v>8.4559999999999995</v>
      </c>
      <c r="Q51" s="94">
        <f t="shared" si="10"/>
        <v>89.565217391304373</v>
      </c>
      <c r="R51" s="91">
        <f t="shared" si="11"/>
        <v>32.482978902244263</v>
      </c>
      <c r="S51" s="91">
        <f t="shared" si="12"/>
        <v>42.215668553489031</v>
      </c>
      <c r="T51" s="91">
        <f t="shared" si="13"/>
        <v>0</v>
      </c>
      <c r="U51" s="91">
        <f t="shared" si="14"/>
        <v>45.147829301409693</v>
      </c>
      <c r="V51" s="81" cm="1">
        <f t="array" ref="V51">_xlfn.IFS(AM51="na","na",AM51="0","0",AM51&gt;0,(LOG(0.01*BD51/10^-AM51)))</f>
        <v>10.572139384351562</v>
      </c>
      <c r="W51" s="82" t="str" cm="1">
        <f t="array" ref="W51">_xlfn.IFS(AN51="na","na",AN51="0","0",AN51&gt;0,(LOG(0.01*BE51/10^-AN51)))</f>
        <v>0</v>
      </c>
      <c r="X51" s="82" cm="1">
        <f t="array" ref="X51">_xlfn.IFS(AO51="na","na",AO51="0","0",AO51&gt;0,(LOG(0.01*BF51/10^-AO51)))</f>
        <v>6.8315058685240899</v>
      </c>
      <c r="Y51" s="82" cm="1">
        <f t="array" ref="Y51">_xlfn.IFS(AP51="na","na",AP51="0","0",AP51&gt;0,(LOG(0.01*BG51/10^-AP51)))</f>
        <v>5.6019392825813474</v>
      </c>
      <c r="Z51" s="82" t="str" cm="1">
        <f t="array" ref="Z51">_xlfn.IFS(AQ51="na","na",AQ51="0","0",AQ51&gt;0,(LOG(0.01*BH51/10^-AQ51)))</f>
        <v>0</v>
      </c>
      <c r="AA51" s="82" cm="1">
        <f t="array" ref="AA51">_xlfn.IFS(AR51="na","na",AR51="0","0",AR51&gt;0,(LOG(0.01*BI51/10^-AR51)))</f>
        <v>7.831918659496151</v>
      </c>
      <c r="AB51" s="82" cm="1">
        <f t="array" ref="AB51">_xlfn.IFS(AS51="na","na",AS51="0","0",AS51&gt;0,(LOG(0.01*BJ51/10^-AS51)))</f>
        <v>8.3546558500483155</v>
      </c>
      <c r="AC51" s="82" t="str" cm="1">
        <f t="array" ref="AC51">_xlfn.IFS(AT51="na","na",AT51="0","0",AT51&gt;0,(LOG(0.01*BK51/10^-AT51)))</f>
        <v>0</v>
      </c>
      <c r="AD51" s="82" t="str" cm="1">
        <f t="array" ref="AD51">_xlfn.IFS(AU51="na","na",AU51="0","0",AU51&gt;0,(LOG(0.01*BL51/10^-AU51)))</f>
        <v>0</v>
      </c>
      <c r="AE51" s="82" t="str" cm="1">
        <f t="array" ref="AE51">_xlfn.IFS(AV51="na","na",AV51="0","0",AV51&gt;0,(LOG(0.01*BM51/10^-AV51)))</f>
        <v>0</v>
      </c>
      <c r="AF51" s="82" t="str" cm="1">
        <f t="array" ref="AF51">_xlfn.IFS(AW51="na","na",AW51="0","0",AW51&gt;0,(LOG(0.01*BN51/10^-AW51)))</f>
        <v>0</v>
      </c>
      <c r="AG51" s="82" cm="1">
        <f t="array" ref="AG51">_xlfn.IFS(AX51="na","na",AX51="0","0",AX51&gt;0,(LOG(0.01*BO51/10^-AX51)))</f>
        <v>8.2024736714202557</v>
      </c>
      <c r="AH51" s="82" t="str" cm="1">
        <f t="array" ref="AH51">_xlfn.IFS(AY51="na","na",AY51="0","0",AY51&gt;0,(LOG(0.01*BP51/10^-AY51)))</f>
        <v>0</v>
      </c>
      <c r="AI51" s="82" t="str" cm="1">
        <f t="array" ref="AI51">_xlfn.IFS(AZ51="na","na",AZ51="0","0",AZ51&gt;0,(LOG(0.01*BQ51/10^-AZ51)))</f>
        <v>0</v>
      </c>
      <c r="AJ51" s="82" cm="1">
        <f t="array" ref="AJ51">_xlfn.IFS(BA51="na","na",BA51="0","0",BA51&gt;0,(LOG(0.01*BR51/10^-BA51)))</f>
        <v>7.7776368743597741</v>
      </c>
      <c r="AK51" s="82" cm="1">
        <f t="array" ref="AK51">_xlfn.IFS(BB51="na","na",BB51="0","0",BB51&gt;0,(LOG(0.01*BS51/10^-BB51)))</f>
        <v>7.5823284110315781</v>
      </c>
      <c r="AL51" s="82" cm="1">
        <f t="array" ref="AL51">_xlfn.IFS(BC51="na","na",BC51="0","0",BC51&gt;0,(LOG(0.01*BT51/10^-BC51)))</f>
        <v>8.0546418950886487</v>
      </c>
      <c r="AM51" s="81">
        <f>VLOOKUP($A51,'pEC50'!$B:$AA,MATCH(AM$1,'pEC50'!$B$1:$AA$1,0),FALSE)</f>
        <v>10.62</v>
      </c>
      <c r="AN51" s="82" t="str">
        <f>VLOOKUP($A51,'pEC50'!$B:$AA,MATCH(AN$1,'pEC50'!$B$1:$AA$1,0),FALSE)</f>
        <v>0</v>
      </c>
      <c r="AO51" s="82">
        <f>VLOOKUP($A51,'pEC50'!$B:$AA,MATCH(AO$1,'pEC50'!$B$1:$AA$1,0),FALSE)</f>
        <v>8.3450000000000006</v>
      </c>
      <c r="AP51" s="82">
        <f>VLOOKUP($A51,'pEC50'!$B:$AA,MATCH(AP$1,'pEC50'!$B$1:$AA$1,0),FALSE)</f>
        <v>8.4260000000000002</v>
      </c>
      <c r="AQ51" s="82" t="str">
        <f>VLOOKUP($A51,'pEC50'!$B:$AA,MATCH(AQ$1,'pEC50'!$B$1:$AA$1,0),FALSE)</f>
        <v>0</v>
      </c>
      <c r="AR51" s="82">
        <f>VLOOKUP($A51,'pEC50'!$B:$AA,MATCH(AR$1,'pEC50'!$B$1:$AA$1,0),FALSE)</f>
        <v>8.516</v>
      </c>
      <c r="AS51" s="82">
        <f>VLOOKUP($A51,'pEC50'!$B:$AA,MATCH(AS$1,'pEC50'!$B$1:$AA$1,0),FALSE)</f>
        <v>8.843</v>
      </c>
      <c r="AT51" s="82" t="str">
        <f>VLOOKUP($A51,'pEC50'!$B:$AA,MATCH(AT$1,'pEC50'!$B$1:$AA$1,0),FALSE)</f>
        <v>0</v>
      </c>
      <c r="AU51" s="82" t="str">
        <f>VLOOKUP($A51,'pEC50'!$B:$AA,MATCH(AU$1,'pEC50'!$B$1:$AA$1,0),FALSE)</f>
        <v>0</v>
      </c>
      <c r="AV51" s="82" t="str">
        <f>VLOOKUP($A51,'pEC50'!$B:$AA,MATCH(AV$1,'pEC50'!$B$1:$AA$1,0),FALSE)</f>
        <v>0</v>
      </c>
      <c r="AW51" s="82" t="str">
        <f>VLOOKUP($A51,'pEC50'!$B:$AA,MATCH(AW$1,'pEC50'!$B$1:$AA$1,0),FALSE)</f>
        <v>0</v>
      </c>
      <c r="AX51" s="82">
        <f>VLOOKUP($A51,'pEC50'!$B:$AA,MATCH(AX$1,'pEC50'!$B$1:$AA$1,0),FALSE)</f>
        <v>8.577</v>
      </c>
      <c r="AY51" s="82" t="str">
        <f>VLOOKUP($A51,'pEC50'!$B:$AA,MATCH(AY$1,'pEC50'!$B$1:$AA$1,0),FALSE)</f>
        <v>0</v>
      </c>
      <c r="AZ51" s="82" t="str">
        <f>VLOOKUP($A51,'pEC50'!$B:$AA,MATCH(AZ$1,'pEC50'!$B$1:$AA$1,0),FALSE)</f>
        <v>0</v>
      </c>
      <c r="BA51" s="82">
        <f>VLOOKUP($A51,'pEC50'!$B:$AA,MATCH(BA$1,'pEC50'!$B$1:$AA$1,0),FALSE)</f>
        <v>8.1229999999999993</v>
      </c>
      <c r="BB51" s="82">
        <f>VLOOKUP($A51,'pEC50'!$B:$AA,MATCH(BB$1,'pEC50'!$B$1:$AA$1,0),FALSE)</f>
        <v>8.3290000000000006</v>
      </c>
      <c r="BC51" s="82">
        <f>VLOOKUP($A51,'pEC50'!$B:$AA,MATCH(BC$1,'pEC50'!$B$1:$AA$1,0),FALSE)</f>
        <v>8.4559999999999995</v>
      </c>
      <c r="BD51" s="95">
        <f>VLOOKUP($A51,Emax!$B:$Z,MATCH(BD$1,Emax!$B$1:$Z$1,0),FALSE)</f>
        <v>89.565217391304373</v>
      </c>
      <c r="BE51" s="96" t="str">
        <f>VLOOKUP($A51,Emax!$B:$Z,MATCH(BE$1,Emax!$B$1:$Z$1,0),FALSE)</f>
        <v>na</v>
      </c>
      <c r="BF51" s="96">
        <f>VLOOKUP($A51,Emax!$B:$Z,MATCH(BF$1,Emax!$B$1:$Z$1,0),FALSE)</f>
        <v>3.0655321029948062</v>
      </c>
      <c r="BG51" s="96">
        <f>VLOOKUP($A51,Emax!$B:$Z,MATCH(BG$1,Emax!$B$1:$Z$1,0),FALSE)</f>
        <v>0.14994751836857101</v>
      </c>
      <c r="BH51" s="96" t="str">
        <f>VLOOKUP($A51,Emax!$B:$Z,MATCH(BH$1,Emax!$B$1:$Z$1,0),FALSE)</f>
        <v>na</v>
      </c>
      <c r="BI51" s="96">
        <f>VLOOKUP($A51,Emax!$B:$Z,MATCH(BI$1,Emax!$B$1:$Z$1,0),FALSE)</f>
        <v>20.697536612206889</v>
      </c>
      <c r="BJ51" s="96">
        <f>VLOOKUP($A51,Emax!$B:$Z,MATCH(BJ$1,Emax!$B$1:$Z$1,0),FALSE)</f>
        <v>32.482978902244263</v>
      </c>
      <c r="BK51" s="96">
        <f>VLOOKUP($A51,Emax!$B:$Z,MATCH(BK$1,Emax!$B$1:$Z$1,0),FALSE)</f>
        <v>0</v>
      </c>
      <c r="BL51" s="96">
        <f>VLOOKUP($A51,Emax!$B:$Z,MATCH(BL$1,Emax!$B$1:$Z$1,0),FALSE)</f>
        <v>0</v>
      </c>
      <c r="BM51" s="96">
        <f>VLOOKUP($A51,Emax!$B:$Z,MATCH(BM$1,Emax!$B$1:$Z$1,0),FALSE)</f>
        <v>0</v>
      </c>
      <c r="BN51" s="96">
        <f>VLOOKUP($A51,Emax!$B:$Z,MATCH(BN$1,Emax!$B$1:$Z$1,0),FALSE)</f>
        <v>0</v>
      </c>
      <c r="BO51" s="96">
        <f>VLOOKUP($A51,Emax!$B:$Z,MATCH(BO$1,Emax!$B$1:$Z$1,0),FALSE)</f>
        <v>42.215668553489031</v>
      </c>
      <c r="BP51" s="96">
        <f>VLOOKUP($A51,Emax!$B:$Z,MATCH(BP$1,Emax!$B$1:$Z$1,0),FALSE)</f>
        <v>0</v>
      </c>
      <c r="BQ51" s="96">
        <f>VLOOKUP($A51,Emax!$B:$Z,MATCH(BQ$1,Emax!$B$1:$Z$1,0),FALSE)</f>
        <v>0</v>
      </c>
      <c r="BR51" s="96">
        <f>VLOOKUP($A51,Emax!$B:$Z,MATCH(BR$1,Emax!$B$1:$Z$1,0),FALSE)</f>
        <v>45.147829301409693</v>
      </c>
      <c r="BS51" s="96">
        <f>VLOOKUP($A51,Emax!$B:$Z,MATCH(BS$1,Emax!$B$1:$Z$1,0),FALSE)</f>
        <v>17.91960412147505</v>
      </c>
      <c r="BT51" s="96">
        <f>VLOOKUP($A51,Emax!$B:$Z,MATCH(BT$1,Emax!$B$1:$Z$1,0),FALSE)</f>
        <v>39.686417340321576</v>
      </c>
      <c r="BU51" s="98"/>
      <c r="BV51" s="98"/>
      <c r="BW51" s="98"/>
    </row>
    <row r="52" spans="1:75" x14ac:dyDescent="0.2">
      <c r="A52" t="s">
        <v>448</v>
      </c>
      <c r="B52" s="6" t="str">
        <f>IF(VLOOKUP($A52,Ligands!$A:$G,3,FALSE)="","",VLOOKUP($A52,Ligands!$A:$G,3,FALSE))</f>
        <v>GLP-2 (1-33)</v>
      </c>
      <c r="C52" s="5" t="str">
        <f>IF(VLOOKUP($A52,Ligands!$A:$G,4,FALSE)="","",VLOOKUP($A52,Ligands!$A:$G,4,FALSE))</f>
        <v>Glucagon-like peptide 2</v>
      </c>
      <c r="D52" s="37" t="str">
        <f>IF(VLOOKUP($A52,Ligands!$A:$G,5,FALSE)="","",VLOOKUP($A52,Ligands!$A:$G,5,FALSE))</f>
        <v/>
      </c>
      <c r="E52" s="37" t="str">
        <f>IF(VLOOKUP($A52,Ligands!$A:$G,6,FALSE)="","",VLOOKUP($A52,Ligands!$A:$G,6,FALSE))</f>
        <v/>
      </c>
      <c r="F52" s="37" t="str">
        <f>IF(VLOOKUP($A52,Ligands!$A:$G,7,FALSE)="","",VLOOKUP($A52,Ligands!$A:$G,7,FALSE))</f>
        <v>Physiological</v>
      </c>
      <c r="G52" s="92">
        <f t="shared" si="0"/>
        <v>10.0815400500313</v>
      </c>
      <c r="H52" s="93">
        <f t="shared" si="1"/>
        <v>8.7892880645105222</v>
      </c>
      <c r="I52" s="93">
        <f t="shared" si="2"/>
        <v>7.5818532719396723</v>
      </c>
      <c r="J52" s="93">
        <f t="shared" si="3"/>
        <v>0</v>
      </c>
      <c r="K52" s="93">
        <f t="shared" si="4"/>
        <v>8.0706830901174147</v>
      </c>
      <c r="L52" s="92">
        <f t="shared" si="5"/>
        <v>10.1</v>
      </c>
      <c r="M52" s="93">
        <f t="shared" si="6"/>
        <v>9.2349999999999994</v>
      </c>
      <c r="N52" s="93">
        <f t="shared" si="7"/>
        <v>8.24</v>
      </c>
      <c r="O52" s="93">
        <f t="shared" si="8"/>
        <v>0</v>
      </c>
      <c r="P52" s="93">
        <f t="shared" si="9"/>
        <v>8.7720000000000002</v>
      </c>
      <c r="Q52" s="94">
        <f t="shared" si="10"/>
        <v>95.838509316770214</v>
      </c>
      <c r="R52" s="91">
        <f t="shared" si="11"/>
        <v>37.23207531310414</v>
      </c>
      <c r="S52" s="91">
        <f t="shared" si="12"/>
        <v>21.971174428007419</v>
      </c>
      <c r="T52" s="91">
        <f t="shared" si="13"/>
        <v>0</v>
      </c>
      <c r="U52" s="91">
        <f t="shared" si="14"/>
        <v>29.3550679577152</v>
      </c>
      <c r="V52" s="81" cm="1">
        <f t="array" ref="V52">_xlfn.IFS(AM52="na","na",AM52="0","0",AM52&gt;0,(LOG(0.01*BD52/10^-AM52)))</f>
        <v>10.0815400500313</v>
      </c>
      <c r="W52" s="82" t="str" cm="1">
        <f t="array" ref="W52">_xlfn.IFS(AN52="na","na",AN52="0","0",AN52&gt;0,(LOG(0.01*BE52/10^-AN52)))</f>
        <v>0</v>
      </c>
      <c r="X52" s="82" cm="1">
        <f t="array" ref="X52">_xlfn.IFS(AO52="na","na",AO52="0","0",AO52&gt;0,(LOG(0.01*BF52/10^-AO52)))</f>
        <v>7.6850871621003307</v>
      </c>
      <c r="Y52" s="82" cm="1">
        <f t="array" ref="Y52">_xlfn.IFS(AP52="na","na",AP52="0","0",AP52&gt;0,(LOG(0.01*BG52/10^-AP52)))</f>
        <v>7.26391665086717</v>
      </c>
      <c r="Z52" s="82" t="str" cm="1">
        <f t="array" ref="Z52">_xlfn.IFS(AQ52="na","na",AQ52="0","0",AQ52&gt;0,(LOG(0.01*BH52/10^-AQ52)))</f>
        <v>0</v>
      </c>
      <c r="AA52" s="82" cm="1">
        <f t="array" ref="AA52">_xlfn.IFS(AR52="na","na",AR52="0","0",AR52&gt;0,(LOG(0.01*BI52/10^-AR52)))</f>
        <v>8.7892880645105222</v>
      </c>
      <c r="AB52" s="82" cm="1">
        <f t="array" ref="AB52">_xlfn.IFS(AS52="na","na",AS52="0","0",AS52&gt;0,(LOG(0.01*BJ52/10^-AS52)))</f>
        <v>8.7689172444351478</v>
      </c>
      <c r="AC52" s="82" cm="1">
        <f t="array" ref="AC52">_xlfn.IFS(AT52="na","na",AT52="0","0",AT52&gt;0,(LOG(0.01*BK52/10^-AT52)))</f>
        <v>7.8771546934014358</v>
      </c>
      <c r="AD52" s="82" t="str" cm="1">
        <f t="array" ref="AD52">_xlfn.IFS(AU52="na","na",AU52="0","0",AU52&gt;0,(LOG(0.01*BL52/10^-AU52)))</f>
        <v>0</v>
      </c>
      <c r="AE52" s="82" t="str" cm="1">
        <f t="array" ref="AE52">_xlfn.IFS(AV52="na","na",AV52="0","0",AV52&gt;0,(LOG(0.01*BM52/10^-AV52)))</f>
        <v>0</v>
      </c>
      <c r="AF52" s="82" t="str" cm="1">
        <f t="array" ref="AF52">_xlfn.IFS(AW52="na","na",AW52="0","0",AW52&gt;0,(LOG(0.01*BN52/10^-AW52)))</f>
        <v>0</v>
      </c>
      <c r="AG52" s="82" cm="1">
        <f t="array" ref="AG52">_xlfn.IFS(AX52="na","na",AX52="0","0",AX52&gt;0,(LOG(0.01*BO52/10^-AX52)))</f>
        <v>7.5818532719396723</v>
      </c>
      <c r="AH52" s="82" t="str" cm="1">
        <f t="array" ref="AH52">_xlfn.IFS(AY52="na","na",AY52="0","0",AY52&gt;0,(LOG(0.01*BP52/10^-AY52)))</f>
        <v>0</v>
      </c>
      <c r="AI52" s="82" t="str" cm="1">
        <f t="array" ref="AI52">_xlfn.IFS(AZ52="na","na",AZ52="0","0",AZ52&gt;0,(LOG(0.01*BQ52/10^-AZ52)))</f>
        <v>0</v>
      </c>
      <c r="AJ52" s="82" cm="1">
        <f t="array" ref="AJ52">_xlfn.IFS(BA52="na","na",BA52="0","0",BA52&gt;0,(LOG(0.01*BR52/10^-BA52)))</f>
        <v>7.4081693945968068</v>
      </c>
      <c r="AK52" s="82" cm="1">
        <f t="array" ref="AK52">_xlfn.IFS(BB52="na","na",BB52="0","0",BB52&gt;0,(LOG(0.01*BS52/10^-BB52)))</f>
        <v>8.0635206581250962</v>
      </c>
      <c r="AL52" s="82" cm="1">
        <f t="array" ref="AL52">_xlfn.IFS(BC52="na","na",BC52="0","0",BC52&gt;0,(LOG(0.01*BT52/10^-BC52)))</f>
        <v>8.0706830901174147</v>
      </c>
      <c r="AM52" s="81">
        <f>VLOOKUP($A52,'pEC50'!$B:$AA,MATCH(AM$1,'pEC50'!$B$1:$AA$1,0),FALSE)</f>
        <v>10.1</v>
      </c>
      <c r="AN52" s="82" t="str">
        <f>VLOOKUP($A52,'pEC50'!$B:$AA,MATCH(AN$1,'pEC50'!$B$1:$AA$1,0),FALSE)</f>
        <v>0</v>
      </c>
      <c r="AO52" s="82">
        <f>VLOOKUP($A52,'pEC50'!$B:$AA,MATCH(AO$1,'pEC50'!$B$1:$AA$1,0),FALSE)</f>
        <v>8.6859999999999999</v>
      </c>
      <c r="AP52" s="82">
        <f>VLOOKUP($A52,'pEC50'!$B:$AA,MATCH(AP$1,'pEC50'!$B$1:$AA$1,0),FALSE)</f>
        <v>8.6219999999999999</v>
      </c>
      <c r="AQ52" s="82" t="str">
        <f>VLOOKUP($A52,'pEC50'!$B:$AA,MATCH(AQ$1,'pEC50'!$B$1:$AA$1,0),FALSE)</f>
        <v>0</v>
      </c>
      <c r="AR52" s="82">
        <f>VLOOKUP($A52,'pEC50'!$B:$AA,MATCH(AR$1,'pEC50'!$B$1:$AA$1,0),FALSE)</f>
        <v>9.2349999999999994</v>
      </c>
      <c r="AS52" s="82">
        <f>VLOOKUP($A52,'pEC50'!$B:$AA,MATCH(AS$1,'pEC50'!$B$1:$AA$1,0),FALSE)</f>
        <v>9.1980000000000004</v>
      </c>
      <c r="AT52" s="82">
        <f>VLOOKUP($A52,'pEC50'!$B:$AA,MATCH(AT$1,'pEC50'!$B$1:$AA$1,0),FALSE)</f>
        <v>9.0329999999999995</v>
      </c>
      <c r="AU52" s="82" t="str">
        <f>VLOOKUP($A52,'pEC50'!$B:$AA,MATCH(AU$1,'pEC50'!$B$1:$AA$1,0),FALSE)</f>
        <v>0</v>
      </c>
      <c r="AV52" s="82" t="str">
        <f>VLOOKUP($A52,'pEC50'!$B:$AA,MATCH(AV$1,'pEC50'!$B$1:$AA$1,0),FALSE)</f>
        <v>0</v>
      </c>
      <c r="AW52" s="82" t="str">
        <f>VLOOKUP($A52,'pEC50'!$B:$AA,MATCH(AW$1,'pEC50'!$B$1:$AA$1,0),FALSE)</f>
        <v>0</v>
      </c>
      <c r="AX52" s="82">
        <f>VLOOKUP($A52,'pEC50'!$B:$AA,MATCH(AX$1,'pEC50'!$B$1:$AA$1,0),FALSE)</f>
        <v>8.24</v>
      </c>
      <c r="AY52" s="82" t="str">
        <f>VLOOKUP($A52,'pEC50'!$B:$AA,MATCH(AY$1,'pEC50'!$B$1:$AA$1,0),FALSE)</f>
        <v>0</v>
      </c>
      <c r="AZ52" s="82" t="str">
        <f>VLOOKUP($A52,'pEC50'!$B:$AA,MATCH(AZ$1,'pEC50'!$B$1:$AA$1,0),FALSE)</f>
        <v>0</v>
      </c>
      <c r="BA52" s="82">
        <f>VLOOKUP($A52,'pEC50'!$B:$AA,MATCH(BA$1,'pEC50'!$B$1:$AA$1,0),FALSE)</f>
        <v>8.2439999999999998</v>
      </c>
      <c r="BB52" s="82">
        <f>VLOOKUP($A52,'pEC50'!$B:$AA,MATCH(BB$1,'pEC50'!$B$1:$AA$1,0),FALSE)</f>
        <v>8.7720000000000002</v>
      </c>
      <c r="BC52" s="82">
        <f>VLOOKUP($A52,'pEC50'!$B:$AA,MATCH(BC$1,'pEC50'!$B$1:$AA$1,0),FALSE)</f>
        <v>8.6029999999999998</v>
      </c>
      <c r="BD52" s="95">
        <f>VLOOKUP($A52,Emax!$B:$Z,MATCH(BD$1,Emax!$B$1:$Z$1,0),FALSE)</f>
        <v>95.838509316770214</v>
      </c>
      <c r="BE52" s="96" t="str">
        <f>VLOOKUP($A52,Emax!$B:$Z,MATCH(BE$1,Emax!$B$1:$Z$1,0),FALSE)</f>
        <v>na</v>
      </c>
      <c r="BF52" s="96">
        <f>VLOOKUP($A52,Emax!$B:$Z,MATCH(BF$1,Emax!$B$1:$Z$1,0),FALSE)</f>
        <v>9.9790032047740098</v>
      </c>
      <c r="BG52" s="96">
        <f>VLOOKUP($A52,Emax!$B:$Z,MATCH(BG$1,Emax!$B$1:$Z$1,0),FALSE)</f>
        <v>4.384465437097016</v>
      </c>
      <c r="BH52" s="96" t="str">
        <f>VLOOKUP($A52,Emax!$B:$Z,MATCH(BH$1,Emax!$B$1:$Z$1,0),FALSE)</f>
        <v>na</v>
      </c>
      <c r="BI52" s="96">
        <f>VLOOKUP($A52,Emax!$B:$Z,MATCH(BI$1,Emax!$B$1:$Z$1,0),FALSE)</f>
        <v>35.833403877084571</v>
      </c>
      <c r="BJ52" s="96">
        <f>VLOOKUP($A52,Emax!$B:$Z,MATCH(BJ$1,Emax!$B$1:$Z$1,0),FALSE)</f>
        <v>37.23207531310414</v>
      </c>
      <c r="BK52" s="96">
        <f>VLOOKUP($A52,Emax!$B:$Z,MATCH(BK$1,Emax!$B$1:$Z$1,0),FALSE)</f>
        <v>6.9848115507219193</v>
      </c>
      <c r="BL52" s="96">
        <f>VLOOKUP($A52,Emax!$B:$Z,MATCH(BL$1,Emax!$B$1:$Z$1,0),FALSE)</f>
        <v>0</v>
      </c>
      <c r="BM52" s="96">
        <f>VLOOKUP($A52,Emax!$B:$Z,MATCH(BM$1,Emax!$B$1:$Z$1,0),FALSE)</f>
        <v>0</v>
      </c>
      <c r="BN52" s="96">
        <f>VLOOKUP($A52,Emax!$B:$Z,MATCH(BN$1,Emax!$B$1:$Z$1,0),FALSE)</f>
        <v>0</v>
      </c>
      <c r="BO52" s="96">
        <f>VLOOKUP($A52,Emax!$B:$Z,MATCH(BO$1,Emax!$B$1:$Z$1,0),FALSE)</f>
        <v>21.971174428007419</v>
      </c>
      <c r="BP52" s="96">
        <f>VLOOKUP($A52,Emax!$B:$Z,MATCH(BP$1,Emax!$B$1:$Z$1,0),FALSE)</f>
        <v>0</v>
      </c>
      <c r="BQ52" s="96">
        <f>VLOOKUP($A52,Emax!$B:$Z,MATCH(BQ$1,Emax!$B$1:$Z$1,0),FALSE)</f>
        <v>0</v>
      </c>
      <c r="BR52" s="96">
        <f>VLOOKUP($A52,Emax!$B:$Z,MATCH(BR$1,Emax!$B$1:$Z$1,0),FALSE)</f>
        <v>14.593833751572841</v>
      </c>
      <c r="BS52" s="96">
        <f>VLOOKUP($A52,Emax!$B:$Z,MATCH(BS$1,Emax!$B$1:$Z$1,0),FALSE)</f>
        <v>19.566838394793923</v>
      </c>
      <c r="BT52" s="96">
        <f>VLOOKUP($A52,Emax!$B:$Z,MATCH(BT$1,Emax!$B$1:$Z$1,0),FALSE)</f>
        <v>29.3550679577152</v>
      </c>
      <c r="BU52" s="98"/>
      <c r="BV52" s="98"/>
      <c r="BW52" s="98"/>
    </row>
    <row r="53" spans="1:75" x14ac:dyDescent="0.2">
      <c r="A53" t="s">
        <v>457</v>
      </c>
      <c r="B53" s="6" t="str">
        <f>IF(VLOOKUP($A53,Ligands!$A:$G,3,FALSE)="","",VLOOKUP($A53,Ligands!$A:$G,3,FALSE))</f>
        <v>GnRH I</v>
      </c>
      <c r="C53" s="5" t="str">
        <f>IF(VLOOKUP($A53,Ligands!$A:$G,4,FALSE)="","",VLOOKUP($A53,Ligands!$A:$G,4,FALSE))</f>
        <v>Gonadotropin releasing hormone</v>
      </c>
      <c r="D53" s="37" t="str">
        <f>IF(VLOOKUP($A53,Ligands!$A:$G,5,FALSE)="","",VLOOKUP($A53,Ligands!$A:$G,5,FALSE))</f>
        <v/>
      </c>
      <c r="E53" s="37" t="str">
        <f>IF(VLOOKUP($A53,Ligands!$A:$G,6,FALSE)="","",VLOOKUP($A53,Ligands!$A:$G,6,FALSE))</f>
        <v/>
      </c>
      <c r="F53" s="37" t="str">
        <f>IF(VLOOKUP($A53,Ligands!$A:$G,7,FALSE)="","",VLOOKUP($A53,Ligands!$A:$G,7,FALSE))</f>
        <v>Physiological</v>
      </c>
      <c r="G53" s="92">
        <f t="shared" si="0"/>
        <v>0</v>
      </c>
      <c r="H53" s="93">
        <f t="shared" si="1"/>
        <v>0</v>
      </c>
      <c r="I53" s="93">
        <f t="shared" si="2"/>
        <v>9.0216028898501524</v>
      </c>
      <c r="J53" s="93">
        <f t="shared" si="3"/>
        <v>0</v>
      </c>
      <c r="K53" s="93">
        <f t="shared" si="4"/>
        <v>0</v>
      </c>
      <c r="L53" s="92">
        <f t="shared" si="5"/>
        <v>0</v>
      </c>
      <c r="M53" s="93">
        <f t="shared" si="6"/>
        <v>0</v>
      </c>
      <c r="N53" s="93">
        <f t="shared" si="7"/>
        <v>9.4740000000000002</v>
      </c>
      <c r="O53" s="93">
        <f t="shared" si="8"/>
        <v>0</v>
      </c>
      <c r="P53" s="93">
        <f t="shared" si="9"/>
        <v>0</v>
      </c>
      <c r="Q53" s="94">
        <f t="shared" si="10"/>
        <v>0</v>
      </c>
      <c r="R53" s="91">
        <f t="shared" si="11"/>
        <v>0</v>
      </c>
      <c r="S53" s="91">
        <f t="shared" si="12"/>
        <v>44.362215805692379</v>
      </c>
      <c r="T53" s="91">
        <f t="shared" si="13"/>
        <v>0</v>
      </c>
      <c r="U53" s="91">
        <f t="shared" si="14"/>
        <v>0</v>
      </c>
      <c r="V53" s="81" t="str" cm="1">
        <f t="array" ref="V53">_xlfn.IFS(AM53="na","na",AM53="0","0",AM53&gt;0,(LOG(0.01*BD53/10^-AM53)))</f>
        <v>0</v>
      </c>
      <c r="W53" s="82" t="str" cm="1">
        <f t="array" ref="W53">_xlfn.IFS(AN53="na","na",AN53="0","0",AN53&gt;0,(LOG(0.01*BE53/10^-AN53)))</f>
        <v>0</v>
      </c>
      <c r="X53" s="82" t="str" cm="1">
        <f t="array" ref="X53">_xlfn.IFS(AO53="na","na",AO53="0","0",AO53&gt;0,(LOG(0.01*BF53/10^-AO53)))</f>
        <v>0</v>
      </c>
      <c r="Y53" s="82" t="str" cm="1">
        <f t="array" ref="Y53">_xlfn.IFS(AP53="na","na",AP53="0","0",AP53&gt;0,(LOG(0.01*BG53/10^-AP53)))</f>
        <v>0</v>
      </c>
      <c r="Z53" s="82" t="str" cm="1">
        <f t="array" ref="Z53">_xlfn.IFS(AQ53="na","na",AQ53="0","0",AQ53&gt;0,(LOG(0.01*BH53/10^-AQ53)))</f>
        <v>0</v>
      </c>
      <c r="AA53" s="82" t="str" cm="1">
        <f t="array" ref="AA53">_xlfn.IFS(AR53="na","na",AR53="0","0",AR53&gt;0,(LOG(0.01*BI53/10^-AR53)))</f>
        <v>0</v>
      </c>
      <c r="AB53" s="82" t="str" cm="1">
        <f t="array" ref="AB53">_xlfn.IFS(AS53="na","na",AS53="0","0",AS53&gt;0,(LOG(0.01*BJ53/10^-AS53)))</f>
        <v>0</v>
      </c>
      <c r="AC53" s="82" t="str" cm="1">
        <f t="array" ref="AC53">_xlfn.IFS(AT53="na","na",AT53="0","0",AT53&gt;0,(LOG(0.01*BK53/10^-AT53)))</f>
        <v>0</v>
      </c>
      <c r="AD53" s="82" cm="1">
        <f t="array" ref="AD53">_xlfn.IFS(AU53="na","na",AU53="0","0",AU53&gt;0,(LOG(0.01*BL53/10^-AU53)))</f>
        <v>9.0216028898501524</v>
      </c>
      <c r="AE53" s="82" cm="1">
        <f t="array" ref="AE53">_xlfn.IFS(AV53="na","na",AV53="0","0",AV53&gt;0,(LOG(0.01*BM53/10^-AV53)))</f>
        <v>8.9430132301766712</v>
      </c>
      <c r="AF53" s="82" cm="1">
        <f t="array" ref="AF53">_xlfn.IFS(AW53="na","na",AW53="0","0",AW53&gt;0,(LOG(0.01*BN53/10^-AW53)))</f>
        <v>8.2199828218770445</v>
      </c>
      <c r="AG53" s="82" cm="1">
        <f t="array" ref="AG53">_xlfn.IFS(AX53="na","na",AX53="0","0",AX53&gt;0,(LOG(0.01*BO53/10^-AX53)))</f>
        <v>8.313272950437149</v>
      </c>
      <c r="AH53" s="82" t="str" cm="1">
        <f t="array" ref="AH53">_xlfn.IFS(AY53="na","na",AY53="0","0",AY53&gt;0,(LOG(0.01*BP53/10^-AY53)))</f>
        <v>0</v>
      </c>
      <c r="AI53" s="82" t="str" cm="1">
        <f t="array" ref="AI53">_xlfn.IFS(AZ53="na","na",AZ53="0","0",AZ53&gt;0,(LOG(0.01*BQ53/10^-AZ53)))</f>
        <v>0</v>
      </c>
      <c r="AJ53" s="82" t="str" cm="1">
        <f t="array" ref="AJ53">_xlfn.IFS(BA53="na","na",BA53="0","0",BA53&gt;0,(LOG(0.01*BR53/10^-BA53)))</f>
        <v>0</v>
      </c>
      <c r="AK53" s="82" t="str" cm="1">
        <f t="array" ref="AK53">_xlfn.IFS(BB53="na","na",BB53="0","0",BB53&gt;0,(LOG(0.01*BS53/10^-BB53)))</f>
        <v>0</v>
      </c>
      <c r="AL53" s="82" t="str" cm="1">
        <f t="array" ref="AL53">_xlfn.IFS(BC53="na","na",BC53="0","0",BC53&gt;0,(LOG(0.01*BT53/10^-BC53)))</f>
        <v>0</v>
      </c>
      <c r="AM53" s="81" t="str">
        <f>VLOOKUP($A53,'pEC50'!$B:$AA,MATCH(AM$1,'pEC50'!$B$1:$AA$1,0),FALSE)</f>
        <v>0</v>
      </c>
      <c r="AN53" s="82" t="str">
        <f>VLOOKUP($A53,'pEC50'!$B:$AA,MATCH(AN$1,'pEC50'!$B$1:$AA$1,0),FALSE)</f>
        <v>0</v>
      </c>
      <c r="AO53" s="82" t="str">
        <f>VLOOKUP($A53,'pEC50'!$B:$AA,MATCH(AO$1,'pEC50'!$B$1:$AA$1,0),FALSE)</f>
        <v>0</v>
      </c>
      <c r="AP53" s="82" t="str">
        <f>VLOOKUP($A53,'pEC50'!$B:$AA,MATCH(AP$1,'pEC50'!$B$1:$AA$1,0),FALSE)</f>
        <v>0</v>
      </c>
      <c r="AQ53" s="82" t="str">
        <f>VLOOKUP($A53,'pEC50'!$B:$AA,MATCH(AQ$1,'pEC50'!$B$1:$AA$1,0),FALSE)</f>
        <v>0</v>
      </c>
      <c r="AR53" s="82" t="str">
        <f>VLOOKUP($A53,'pEC50'!$B:$AA,MATCH(AR$1,'pEC50'!$B$1:$AA$1,0),FALSE)</f>
        <v>0</v>
      </c>
      <c r="AS53" s="82" t="str">
        <f>VLOOKUP($A53,'pEC50'!$B:$AA,MATCH(AS$1,'pEC50'!$B$1:$AA$1,0),FALSE)</f>
        <v>0</v>
      </c>
      <c r="AT53" s="82" t="str">
        <f>VLOOKUP($A53,'pEC50'!$B:$AA,MATCH(AT$1,'pEC50'!$B$1:$AA$1,0),FALSE)</f>
        <v>0</v>
      </c>
      <c r="AU53" s="82">
        <f>VLOOKUP($A53,'pEC50'!$B:$AA,MATCH(AU$1,'pEC50'!$B$1:$AA$1,0),FALSE)</f>
        <v>9.4740000000000002</v>
      </c>
      <c r="AV53" s="82">
        <f>VLOOKUP($A53,'pEC50'!$B:$AA,MATCH(AV$1,'pEC50'!$B$1:$AA$1,0),FALSE)</f>
        <v>9.2959999999999994</v>
      </c>
      <c r="AW53" s="82">
        <f>VLOOKUP($A53,'pEC50'!$B:$AA,MATCH(AW$1,'pEC50'!$B$1:$AA$1,0),FALSE)</f>
        <v>8.9600000000000009</v>
      </c>
      <c r="AX53" s="82">
        <f>VLOOKUP($A53,'pEC50'!$B:$AA,MATCH(AX$1,'pEC50'!$B$1:$AA$1,0),FALSE)</f>
        <v>8.9390000000000001</v>
      </c>
      <c r="AY53" s="82" t="str">
        <f>VLOOKUP($A53,'pEC50'!$B:$AA,MATCH(AY$1,'pEC50'!$B$1:$AA$1,0),FALSE)</f>
        <v>0</v>
      </c>
      <c r="AZ53" s="82" t="str">
        <f>VLOOKUP($A53,'pEC50'!$B:$AA,MATCH(AZ$1,'pEC50'!$B$1:$AA$1,0),FALSE)</f>
        <v>0</v>
      </c>
      <c r="BA53" s="82" t="str">
        <f>VLOOKUP($A53,'pEC50'!$B:$AA,MATCH(BA$1,'pEC50'!$B$1:$AA$1,0),FALSE)</f>
        <v>0</v>
      </c>
      <c r="BB53" s="82" t="str">
        <f>VLOOKUP($A53,'pEC50'!$B:$AA,MATCH(BB$1,'pEC50'!$B$1:$AA$1,0),FALSE)</f>
        <v>0</v>
      </c>
      <c r="BC53" s="82" t="str">
        <f>VLOOKUP($A53,'pEC50'!$B:$AA,MATCH(BC$1,'pEC50'!$B$1:$AA$1,0),FALSE)</f>
        <v>0</v>
      </c>
      <c r="BD53" s="95">
        <f>VLOOKUP($A53,Emax!$B:$Z,MATCH(BD$1,Emax!$B$1:$Z$1,0),FALSE)</f>
        <v>0</v>
      </c>
      <c r="BE53" s="96" t="str">
        <f>VLOOKUP($A53,Emax!$B:$Z,MATCH(BE$1,Emax!$B$1:$Z$1,0),FALSE)</f>
        <v>na</v>
      </c>
      <c r="BF53" s="96">
        <f>VLOOKUP($A53,Emax!$B:$Z,MATCH(BF$1,Emax!$B$1:$Z$1,0),FALSE)</f>
        <v>0</v>
      </c>
      <c r="BG53" s="96">
        <f>VLOOKUP($A53,Emax!$B:$Z,MATCH(BG$1,Emax!$B$1:$Z$1,0),FALSE)</f>
        <v>0</v>
      </c>
      <c r="BH53" s="96" t="str">
        <f>VLOOKUP($A53,Emax!$B:$Z,MATCH(BH$1,Emax!$B$1:$Z$1,0),FALSE)</f>
        <v>na</v>
      </c>
      <c r="BI53" s="96">
        <f>VLOOKUP($A53,Emax!$B:$Z,MATCH(BI$1,Emax!$B$1:$Z$1,0),FALSE)</f>
        <v>0</v>
      </c>
      <c r="BJ53" s="96">
        <f>VLOOKUP($A53,Emax!$B:$Z,MATCH(BJ$1,Emax!$B$1:$Z$1,0),FALSE)</f>
        <v>0</v>
      </c>
      <c r="BK53" s="96">
        <f>VLOOKUP($A53,Emax!$B:$Z,MATCH(BK$1,Emax!$B$1:$Z$1,0),FALSE)</f>
        <v>0</v>
      </c>
      <c r="BL53" s="96">
        <f>VLOOKUP($A53,Emax!$B:$Z,MATCH(BL$1,Emax!$B$1:$Z$1,0),FALSE)</f>
        <v>35.286037379806025</v>
      </c>
      <c r="BM53" s="96">
        <f>VLOOKUP($A53,Emax!$B:$Z,MATCH(BM$1,Emax!$B$1:$Z$1,0),FALSE)</f>
        <v>44.362215805692379</v>
      </c>
      <c r="BN53" s="96">
        <f>VLOOKUP($A53,Emax!$B:$Z,MATCH(BN$1,Emax!$B$1:$Z$1,0),FALSE)</f>
        <v>18.196288834221981</v>
      </c>
      <c r="BO53" s="96">
        <f>VLOOKUP($A53,Emax!$B:$Z,MATCH(BO$1,Emax!$B$1:$Z$1,0),FALSE)</f>
        <v>23.674071255291821</v>
      </c>
      <c r="BP53" s="96">
        <f>VLOOKUP($A53,Emax!$B:$Z,MATCH(BP$1,Emax!$B$1:$Z$1,0),FALSE)</f>
        <v>0</v>
      </c>
      <c r="BQ53" s="96">
        <f>VLOOKUP($A53,Emax!$B:$Z,MATCH(BQ$1,Emax!$B$1:$Z$1,0),FALSE)</f>
        <v>0</v>
      </c>
      <c r="BR53" s="96">
        <f>VLOOKUP($A53,Emax!$B:$Z,MATCH(BR$1,Emax!$B$1:$Z$1,0),FALSE)</f>
        <v>0</v>
      </c>
      <c r="BS53" s="96">
        <f>VLOOKUP($A53,Emax!$B:$Z,MATCH(BS$1,Emax!$B$1:$Z$1,0),FALSE)</f>
        <v>0</v>
      </c>
      <c r="BT53" s="96">
        <f>VLOOKUP($A53,Emax!$B:$Z,MATCH(BT$1,Emax!$B$1:$Z$1,0),FALSE)</f>
        <v>0</v>
      </c>
      <c r="BU53" s="98"/>
      <c r="BV53" s="98"/>
      <c r="BW53" s="98"/>
    </row>
    <row r="54" spans="1:75" x14ac:dyDescent="0.2">
      <c r="A54" t="s">
        <v>490</v>
      </c>
      <c r="B54" s="6" t="str">
        <f>IF(VLOOKUP($A54,Ligands!$A:$G,3,FALSE)="","",VLOOKUP($A54,Ligands!$A:$G,3,FALSE))</f>
        <v>LTB4</v>
      </c>
      <c r="C54" s="5" t="str">
        <f>IF(VLOOKUP($A54,Ligands!$A:$G,4,FALSE)="","",VLOOKUP($A54,Ligands!$A:$G,4,FALSE))</f>
        <v>Leukotriene B4</v>
      </c>
      <c r="D54" s="37" t="str">
        <f>IF(VLOOKUP($A54,Ligands!$A:$G,5,FALSE)="","",VLOOKUP($A54,Ligands!$A:$G,5,FALSE))</f>
        <v/>
      </c>
      <c r="E54" s="37" t="str">
        <f>IF(VLOOKUP($A54,Ligands!$A:$G,6,FALSE)="","",VLOOKUP($A54,Ligands!$A:$G,6,FALSE))</f>
        <v/>
      </c>
      <c r="F54" s="37" t="str">
        <f>IF(VLOOKUP($A54,Ligands!$A:$G,7,FALSE)="","",VLOOKUP($A54,Ligands!$A:$G,7,FALSE))</f>
        <v>Physiological</v>
      </c>
      <c r="G54" s="92">
        <f t="shared" si="0"/>
        <v>0</v>
      </c>
      <c r="H54" s="93">
        <f t="shared" si="1"/>
        <v>8.4291779552521486</v>
      </c>
      <c r="I54" s="93">
        <f t="shared" si="2"/>
        <v>0</v>
      </c>
      <c r="J54" s="93">
        <f t="shared" si="3"/>
        <v>0</v>
      </c>
      <c r="K54" s="93">
        <f t="shared" si="4"/>
        <v>0</v>
      </c>
      <c r="L54" s="92">
        <f t="shared" si="5"/>
        <v>0</v>
      </c>
      <c r="M54" s="93">
        <f t="shared" si="6"/>
        <v>8.81</v>
      </c>
      <c r="N54" s="93">
        <f t="shared" si="7"/>
        <v>0</v>
      </c>
      <c r="O54" s="93">
        <f t="shared" si="8"/>
        <v>0</v>
      </c>
      <c r="P54" s="93">
        <f t="shared" si="9"/>
        <v>0</v>
      </c>
      <c r="Q54" s="94">
        <f t="shared" si="10"/>
        <v>0</v>
      </c>
      <c r="R54" s="91">
        <f t="shared" si="11"/>
        <v>59.04429688156678</v>
      </c>
      <c r="S54" s="91">
        <f t="shared" si="12"/>
        <v>0</v>
      </c>
      <c r="T54" s="91">
        <f t="shared" si="13"/>
        <v>0</v>
      </c>
      <c r="U54" s="91">
        <f t="shared" si="14"/>
        <v>0</v>
      </c>
      <c r="V54" s="81" t="str" cm="1">
        <f t="array" ref="V54">_xlfn.IFS(AM54="na","na",AM54="0","0",AM54&gt;0,(LOG(0.01*BD54/10^-AM54)))</f>
        <v>0</v>
      </c>
      <c r="W54" s="82" t="str" cm="1">
        <f t="array" ref="W54">_xlfn.IFS(AN54="na","na",AN54="0","0",AN54&gt;0,(LOG(0.01*BE54/10^-AN54)))</f>
        <v>0</v>
      </c>
      <c r="X54" s="82" cm="1">
        <f t="array" ref="X54">_xlfn.IFS(AO54="na","na",AO54="0","0",AO54&gt;0,(LOG(0.01*BF54/10^-AO54)))</f>
        <v>8.3944888736684042</v>
      </c>
      <c r="Y54" s="82" cm="1">
        <f t="array" ref="Y54">_xlfn.IFS(AP54="na","na",AP54="0","0",AP54&gt;0,(LOG(0.01*BG54/10^-AP54)))</f>
        <v>8.3531087711160303</v>
      </c>
      <c r="Z54" s="82" t="str" cm="1">
        <f t="array" ref="Z54">_xlfn.IFS(AQ54="na","na",AQ54="0","0",AQ54&gt;0,(LOG(0.01*BH54/10^-AQ54)))</f>
        <v>0</v>
      </c>
      <c r="AA54" s="82" cm="1">
        <f t="array" ref="AA54">_xlfn.IFS(AR54="na","na",AR54="0","0",AR54&gt;0,(LOG(0.01*BI54/10^-AR54)))</f>
        <v>8.1328068557524524</v>
      </c>
      <c r="AB54" s="82" cm="1">
        <f t="array" ref="AB54">_xlfn.IFS(AS54="na","na",AS54="0","0",AS54&gt;0,(LOG(0.01*BJ54/10^-AS54)))</f>
        <v>8.4291779552521486</v>
      </c>
      <c r="AC54" s="82" cm="1">
        <f t="array" ref="AC54">_xlfn.IFS(AT54="na","na",AT54="0","0",AT54&gt;0,(LOG(0.01*BK54/10^-AT54)))</f>
        <v>6.7417183085164263</v>
      </c>
      <c r="AD54" s="82" t="str" cm="1">
        <f t="array" ref="AD54">_xlfn.IFS(AU54="na","na",AU54="0","0",AU54&gt;0,(LOG(0.01*BL54/10^-AU54)))</f>
        <v>0</v>
      </c>
      <c r="AE54" s="82" t="str" cm="1">
        <f t="array" ref="AE54">_xlfn.IFS(AV54="na","na",AV54="0","0",AV54&gt;0,(LOG(0.01*BM54/10^-AV54)))</f>
        <v>0</v>
      </c>
      <c r="AF54" s="82" t="str" cm="1">
        <f t="array" ref="AF54">_xlfn.IFS(AW54="na","na",AW54="0","0",AW54&gt;0,(LOG(0.01*BN54/10^-AW54)))</f>
        <v>0</v>
      </c>
      <c r="AG54" s="82" t="str" cm="1">
        <f t="array" ref="AG54">_xlfn.IFS(AX54="na","na",AX54="0","0",AX54&gt;0,(LOG(0.01*BO54/10^-AX54)))</f>
        <v>0</v>
      </c>
      <c r="AH54" s="82" t="str" cm="1">
        <f t="array" ref="AH54">_xlfn.IFS(AY54="na","na",AY54="0","0",AY54&gt;0,(LOG(0.01*BP54/10^-AY54)))</f>
        <v>0</v>
      </c>
      <c r="AI54" s="82" t="str" cm="1">
        <f t="array" ref="AI54">_xlfn.IFS(AZ54="na","na",AZ54="0","0",AZ54&gt;0,(LOG(0.01*BQ54/10^-AZ54)))</f>
        <v>0</v>
      </c>
      <c r="AJ54" s="82" t="str" cm="1">
        <f t="array" ref="AJ54">_xlfn.IFS(BA54="na","na",BA54="0","0",BA54&gt;0,(LOG(0.01*BR54/10^-BA54)))</f>
        <v>0</v>
      </c>
      <c r="AK54" s="82" t="str" cm="1">
        <f t="array" ref="AK54">_xlfn.IFS(BB54="na","na",BB54="0","0",BB54&gt;0,(LOG(0.01*BS54/10^-BB54)))</f>
        <v>0</v>
      </c>
      <c r="AL54" s="82" t="str" cm="1">
        <f t="array" ref="AL54">_xlfn.IFS(BC54="na","na",BC54="0","0",BC54&gt;0,(LOG(0.01*BT54/10^-BC54)))</f>
        <v>0</v>
      </c>
      <c r="AM54" s="81" t="str">
        <f>VLOOKUP($A54,'pEC50'!$B:$AA,MATCH(AM$1,'pEC50'!$B$1:$AA$1,0),FALSE)</f>
        <v>0</v>
      </c>
      <c r="AN54" s="82" t="str">
        <f>VLOOKUP($A54,'pEC50'!$B:$AA,MATCH(AN$1,'pEC50'!$B$1:$AA$1,0),FALSE)</f>
        <v>0</v>
      </c>
      <c r="AO54" s="82">
        <f>VLOOKUP($A54,'pEC50'!$B:$AA,MATCH(AO$1,'pEC50'!$B$1:$AA$1,0),FALSE)</f>
        <v>8.7460000000000004</v>
      </c>
      <c r="AP54" s="82">
        <f>VLOOKUP($A54,'pEC50'!$B:$AA,MATCH(AP$1,'pEC50'!$B$1:$AA$1,0),FALSE)</f>
        <v>8.81</v>
      </c>
      <c r="AQ54" s="82" t="str">
        <f>VLOOKUP($A54,'pEC50'!$B:$AA,MATCH(AQ$1,'pEC50'!$B$1:$AA$1,0),FALSE)</f>
        <v>0</v>
      </c>
      <c r="AR54" s="82">
        <f>VLOOKUP($A54,'pEC50'!$B:$AA,MATCH(AR$1,'pEC50'!$B$1:$AA$1,0),FALSE)</f>
        <v>8.407</v>
      </c>
      <c r="AS54" s="82">
        <f>VLOOKUP($A54,'pEC50'!$B:$AA,MATCH(AS$1,'pEC50'!$B$1:$AA$1,0),FALSE)</f>
        <v>8.6579999999999995</v>
      </c>
      <c r="AT54" s="82">
        <f>VLOOKUP($A54,'pEC50'!$B:$AA,MATCH(AT$1,'pEC50'!$B$1:$AA$1,0),FALSE)</f>
        <v>7.3390000000000004</v>
      </c>
      <c r="AU54" s="82" t="str">
        <f>VLOOKUP($A54,'pEC50'!$B:$AA,MATCH(AU$1,'pEC50'!$B$1:$AA$1,0),FALSE)</f>
        <v>0</v>
      </c>
      <c r="AV54" s="82" t="str">
        <f>VLOOKUP($A54,'pEC50'!$B:$AA,MATCH(AV$1,'pEC50'!$B$1:$AA$1,0),FALSE)</f>
        <v>0</v>
      </c>
      <c r="AW54" s="82" t="str">
        <f>VLOOKUP($A54,'pEC50'!$B:$AA,MATCH(AW$1,'pEC50'!$B$1:$AA$1,0),FALSE)</f>
        <v>0</v>
      </c>
      <c r="AX54" s="82" t="str">
        <f>VLOOKUP($A54,'pEC50'!$B:$AA,MATCH(AX$1,'pEC50'!$B$1:$AA$1,0),FALSE)</f>
        <v>0</v>
      </c>
      <c r="AY54" s="82" t="str">
        <f>VLOOKUP($A54,'pEC50'!$B:$AA,MATCH(AY$1,'pEC50'!$B$1:$AA$1,0),FALSE)</f>
        <v>0</v>
      </c>
      <c r="AZ54" s="82" t="str">
        <f>VLOOKUP($A54,'pEC50'!$B:$AA,MATCH(AZ$1,'pEC50'!$B$1:$AA$1,0),FALSE)</f>
        <v>0</v>
      </c>
      <c r="BA54" s="82" t="str">
        <f>VLOOKUP($A54,'pEC50'!$B:$AA,MATCH(BA$1,'pEC50'!$B$1:$AA$1,0),FALSE)</f>
        <v>0</v>
      </c>
      <c r="BB54" s="82" t="str">
        <f>VLOOKUP($A54,'pEC50'!$B:$AA,MATCH(BB$1,'pEC50'!$B$1:$AA$1,0),FALSE)</f>
        <v>0</v>
      </c>
      <c r="BC54" s="82" t="str">
        <f>VLOOKUP($A54,'pEC50'!$B:$AA,MATCH(BC$1,'pEC50'!$B$1:$AA$1,0),FALSE)</f>
        <v>0</v>
      </c>
      <c r="BD54" s="95">
        <f>VLOOKUP($A54,Emax!$B:$Z,MATCH(BD$1,Emax!$B$1:$Z$1,0),FALSE)</f>
        <v>0</v>
      </c>
      <c r="BE54" s="96" t="str">
        <f>VLOOKUP($A54,Emax!$B:$Z,MATCH(BE$1,Emax!$B$1:$Z$1,0),FALSE)</f>
        <v>na</v>
      </c>
      <c r="BF54" s="96">
        <f>VLOOKUP($A54,Emax!$B:$Z,MATCH(BF$1,Emax!$B$1:$Z$1,0),FALSE)</f>
        <v>44.513205879102657</v>
      </c>
      <c r="BG54" s="96">
        <f>VLOOKUP($A54,Emax!$B:$Z,MATCH(BG$1,Emax!$B$1:$Z$1,0),FALSE)</f>
        <v>34.922777028040187</v>
      </c>
      <c r="BH54" s="96" t="str">
        <f>VLOOKUP($A54,Emax!$B:$Z,MATCH(BH$1,Emax!$B$1:$Z$1,0),FALSE)</f>
        <v>na</v>
      </c>
      <c r="BI54" s="96">
        <f>VLOOKUP($A54,Emax!$B:$Z,MATCH(BI$1,Emax!$B$1:$Z$1,0),FALSE)</f>
        <v>53.18716668077542</v>
      </c>
      <c r="BJ54" s="96">
        <f>VLOOKUP($A54,Emax!$B:$Z,MATCH(BJ$1,Emax!$B$1:$Z$1,0),FALSE)</f>
        <v>59.04429688156678</v>
      </c>
      <c r="BK54" s="96">
        <f>VLOOKUP($A54,Emax!$B:$Z,MATCH(BK$1,Emax!$B$1:$Z$1,0),FALSE)</f>
        <v>25.276579786236638</v>
      </c>
      <c r="BL54" s="96">
        <f>VLOOKUP($A54,Emax!$B:$Z,MATCH(BL$1,Emax!$B$1:$Z$1,0),FALSE)</f>
        <v>0</v>
      </c>
      <c r="BM54" s="96">
        <f>VLOOKUP($A54,Emax!$B:$Z,MATCH(BM$1,Emax!$B$1:$Z$1,0),FALSE)</f>
        <v>0</v>
      </c>
      <c r="BN54" s="96">
        <f>VLOOKUP($A54,Emax!$B:$Z,MATCH(BN$1,Emax!$B$1:$Z$1,0),FALSE)</f>
        <v>0</v>
      </c>
      <c r="BO54" s="96">
        <f>VLOOKUP($A54,Emax!$B:$Z,MATCH(BO$1,Emax!$B$1:$Z$1,0),FALSE)</f>
        <v>0</v>
      </c>
      <c r="BP54" s="96">
        <f>VLOOKUP($A54,Emax!$B:$Z,MATCH(BP$1,Emax!$B$1:$Z$1,0),FALSE)</f>
        <v>0</v>
      </c>
      <c r="BQ54" s="96">
        <f>VLOOKUP($A54,Emax!$B:$Z,MATCH(BQ$1,Emax!$B$1:$Z$1,0),FALSE)</f>
        <v>0</v>
      </c>
      <c r="BR54" s="96">
        <f>VLOOKUP($A54,Emax!$B:$Z,MATCH(BR$1,Emax!$B$1:$Z$1,0),FALSE)</f>
        <v>0</v>
      </c>
      <c r="BS54" s="96">
        <f>VLOOKUP($A54,Emax!$B:$Z,MATCH(BS$1,Emax!$B$1:$Z$1,0),FALSE)</f>
        <v>0</v>
      </c>
      <c r="BT54" s="96">
        <f>VLOOKUP($A54,Emax!$B:$Z,MATCH(BT$1,Emax!$B$1:$Z$1,0),FALSE)</f>
        <v>0</v>
      </c>
      <c r="BU54" s="98"/>
      <c r="BV54" s="98"/>
      <c r="BW54" s="98"/>
    </row>
    <row r="55" spans="1:75" x14ac:dyDescent="0.2">
      <c r="A55" t="s">
        <v>488</v>
      </c>
      <c r="B55" s="6" t="str">
        <f>IF(VLOOKUP($A55,Ligands!$A:$G,3,FALSE)="","",VLOOKUP($A55,Ligands!$A:$G,3,FALSE))</f>
        <v>LTB4</v>
      </c>
      <c r="C55" s="5" t="str">
        <f>IF(VLOOKUP($A55,Ligands!$A:$G,4,FALSE)="","",VLOOKUP($A55,Ligands!$A:$G,4,FALSE))</f>
        <v>Leukotriene B4</v>
      </c>
      <c r="D55" s="37" t="str">
        <f>IF(VLOOKUP($A55,Ligands!$A:$G,5,FALSE)="","",VLOOKUP($A55,Ligands!$A:$G,5,FALSE))</f>
        <v/>
      </c>
      <c r="E55" s="37" t="str">
        <f>IF(VLOOKUP($A55,Ligands!$A:$G,6,FALSE)="","",VLOOKUP($A55,Ligands!$A:$G,6,FALSE))</f>
        <v/>
      </c>
      <c r="F55" s="37" t="str">
        <f>IF(VLOOKUP($A55,Ligands!$A:$G,7,FALSE)="","",VLOOKUP($A55,Ligands!$A:$G,7,FALSE))</f>
        <v>Physiological</v>
      </c>
      <c r="G55" s="92">
        <f t="shared" si="0"/>
        <v>0</v>
      </c>
      <c r="H55" s="93">
        <f t="shared" si="1"/>
        <v>10.334680405162107</v>
      </c>
      <c r="I55" s="93">
        <f t="shared" si="2"/>
        <v>9.7188814266110111</v>
      </c>
      <c r="J55" s="93">
        <f t="shared" si="3"/>
        <v>7.3184167869385339</v>
      </c>
      <c r="K55" s="93">
        <f t="shared" si="4"/>
        <v>7.7037288365984589</v>
      </c>
      <c r="L55" s="92">
        <f t="shared" si="5"/>
        <v>0</v>
      </c>
      <c r="M55" s="93">
        <f t="shared" si="6"/>
        <v>10.47</v>
      </c>
      <c r="N55" s="93">
        <f t="shared" si="7"/>
        <v>9.8870000000000005</v>
      </c>
      <c r="O55" s="93">
        <f t="shared" si="8"/>
        <v>8.3620000000000001</v>
      </c>
      <c r="P55" s="93">
        <f t="shared" si="9"/>
        <v>7.8979999999999997</v>
      </c>
      <c r="Q55" s="94">
        <f t="shared" si="10"/>
        <v>0</v>
      </c>
      <c r="R55" s="91">
        <f t="shared" si="11"/>
        <v>80.727152171510667</v>
      </c>
      <c r="S55" s="91">
        <f t="shared" si="12"/>
        <v>67.901821814203487</v>
      </c>
      <c r="T55" s="91">
        <f t="shared" si="13"/>
        <v>13.59617628579122</v>
      </c>
      <c r="U55" s="91">
        <f t="shared" si="14"/>
        <v>82.512138424244142</v>
      </c>
      <c r="V55" s="81" t="str" cm="1">
        <f t="array" ref="V55">_xlfn.IFS(AM55="na","na",AM55="0","0",AM55&gt;0,(LOG(0.01*BD55/10^-AM55)))</f>
        <v>0</v>
      </c>
      <c r="W55" s="82" t="str" cm="1">
        <f t="array" ref="W55">_xlfn.IFS(AN55="na","na",AN55="0","0",AN55&gt;0,(LOG(0.01*BE55/10^-AN55)))</f>
        <v>0</v>
      </c>
      <c r="X55" s="82" cm="1">
        <f t="array" ref="X55">_xlfn.IFS(AO55="na","na",AO55="0","0",AO55&gt;0,(LOG(0.01*BF55/10^-AO55)))</f>
        <v>9.9670196320571396</v>
      </c>
      <c r="Y55" s="82" cm="1">
        <f t="array" ref="Y55">_xlfn.IFS(AP55="na","na",AP55="0","0",AP55&gt;0,(LOG(0.01*BG55/10^-AP55)))</f>
        <v>10.114072928394584</v>
      </c>
      <c r="Z55" s="82" t="str" cm="1">
        <f t="array" ref="Z55">_xlfn.IFS(AQ55="na","na",AQ55="0","0",AQ55&gt;0,(LOG(0.01*BH55/10^-AQ55)))</f>
        <v>0</v>
      </c>
      <c r="AA55" s="82" cm="1">
        <f t="array" ref="AA55">_xlfn.IFS(AR55="na","na",AR55="0","0",AR55&gt;0,(LOG(0.01*BI55/10^-AR55)))</f>
        <v>9.9113017192727373</v>
      </c>
      <c r="AB55" s="82" cm="1">
        <f t="array" ref="AB55">_xlfn.IFS(AS55="na","na",AS55="0","0",AS55&gt;0,(LOG(0.01*BJ55/10^-AS55)))</f>
        <v>10.334680405162107</v>
      </c>
      <c r="AC55" s="82" cm="1">
        <f t="array" ref="AC55">_xlfn.IFS(AT55="na","na",AT55="0","0",AT55&gt;0,(LOG(0.01*BK55/10^-AT55)))</f>
        <v>9.5778598694153185</v>
      </c>
      <c r="AD55" s="82" cm="1">
        <f t="array" ref="AD55">_xlfn.IFS(AU55="na","na",AU55="0","0",AU55&gt;0,(LOG(0.01*BL55/10^-AU55)))</f>
        <v>5.9040894293161301</v>
      </c>
      <c r="AE55" s="82" t="str" cm="1">
        <f t="array" ref="AE55">_xlfn.IFS(AV55="na","na",AV55="0","0",AV55&gt;0,(LOG(0.01*BM55/10^-AV55)))</f>
        <v>0</v>
      </c>
      <c r="AF55" s="82" cm="1">
        <f t="array" ref="AF55">_xlfn.IFS(AW55="na","na",AW55="0","0",AW55&gt;0,(LOG(0.01*BN55/10^-AW55)))</f>
        <v>6.5893815236007267</v>
      </c>
      <c r="AG55" s="82" cm="1">
        <f t="array" ref="AG55">_xlfn.IFS(AX55="na","na",AX55="0","0",AX55&gt;0,(LOG(0.01*BO55/10^-AX55)))</f>
        <v>9.7188814266110111</v>
      </c>
      <c r="AH55" s="82" cm="1">
        <f t="array" ref="AH55">_xlfn.IFS(AY55="na","na",AY55="0","0",AY55&gt;0,(LOG(0.01*BP55/10^-AY55)))</f>
        <v>7.2969064899301905</v>
      </c>
      <c r="AI55" s="82" cm="1">
        <f t="array" ref="AI55">_xlfn.IFS(AZ55="na","na",AZ55="0","0",AZ55&gt;0,(LOG(0.01*BQ55/10^-AZ55)))</f>
        <v>7.3184167869385339</v>
      </c>
      <c r="AJ55" s="82" cm="1">
        <f t="array" ref="AJ55">_xlfn.IFS(BA55="na","na",BA55="0","0",BA55&gt;0,(LOG(0.01*BR55/10^-BA55)))</f>
        <v>7.6445178426455724</v>
      </c>
      <c r="AK55" s="82" cm="1">
        <f t="array" ref="AK55">_xlfn.IFS(BB55="na","na",BB55="0","0",BB55&gt;0,(LOG(0.01*BS55/10^-BB55)))</f>
        <v>6.6489030152154225</v>
      </c>
      <c r="AL55" s="82" cm="1">
        <f t="array" ref="AL55">_xlfn.IFS(BC55="na","na",BC55="0","0",BC55&gt;0,(LOG(0.01*BT55/10^-BC55)))</f>
        <v>7.7037288365984589</v>
      </c>
      <c r="AM55" s="81" t="str">
        <f>VLOOKUP($A55,'pEC50'!$B:$AA,MATCH(AM$1,'pEC50'!$B$1:$AA$1,0),FALSE)</f>
        <v>0</v>
      </c>
      <c r="AN55" s="82" t="str">
        <f>VLOOKUP($A55,'pEC50'!$B:$AA,MATCH(AN$1,'pEC50'!$B$1:$AA$1,0),FALSE)</f>
        <v>0</v>
      </c>
      <c r="AO55" s="82">
        <f>VLOOKUP($A55,'pEC50'!$B:$AA,MATCH(AO$1,'pEC50'!$B$1:$AA$1,0),FALSE)</f>
        <v>10.06</v>
      </c>
      <c r="AP55" s="82">
        <f>VLOOKUP($A55,'pEC50'!$B:$AA,MATCH(AP$1,'pEC50'!$B$1:$AA$1,0),FALSE)</f>
        <v>10.34</v>
      </c>
      <c r="AQ55" s="82" t="str">
        <f>VLOOKUP($A55,'pEC50'!$B:$AA,MATCH(AQ$1,'pEC50'!$B$1:$AA$1,0),FALSE)</f>
        <v>0</v>
      </c>
      <c r="AR55" s="82">
        <f>VLOOKUP($A55,'pEC50'!$B:$AA,MATCH(AR$1,'pEC50'!$B$1:$AA$1,0),FALSE)</f>
        <v>10.18</v>
      </c>
      <c r="AS55" s="82">
        <f>VLOOKUP($A55,'pEC50'!$B:$AA,MATCH(AS$1,'pEC50'!$B$1:$AA$1,0),FALSE)</f>
        <v>10.47</v>
      </c>
      <c r="AT55" s="82">
        <f>VLOOKUP($A55,'pEC50'!$B:$AA,MATCH(AT$1,'pEC50'!$B$1:$AA$1,0),FALSE)</f>
        <v>9.8469999999999995</v>
      </c>
      <c r="AU55" s="82">
        <f>VLOOKUP($A55,'pEC50'!$B:$AA,MATCH(AU$1,'pEC50'!$B$1:$AA$1,0),FALSE)</f>
        <v>7.0880000000000001</v>
      </c>
      <c r="AV55" s="82" t="str">
        <f>VLOOKUP($A55,'pEC50'!$B:$AA,MATCH(AV$1,'pEC50'!$B$1:$AA$1,0),FALSE)</f>
        <v>0</v>
      </c>
      <c r="AW55" s="82">
        <f>VLOOKUP($A55,'pEC50'!$B:$AA,MATCH(AW$1,'pEC50'!$B$1:$AA$1,0),FALSE)</f>
        <v>6.97</v>
      </c>
      <c r="AX55" s="82">
        <f>VLOOKUP($A55,'pEC50'!$B:$AA,MATCH(AX$1,'pEC50'!$B$1:$AA$1,0),FALSE)</f>
        <v>9.8870000000000005</v>
      </c>
      <c r="AY55" s="82">
        <f>VLOOKUP($A55,'pEC50'!$B:$AA,MATCH(AY$1,'pEC50'!$B$1:$AA$1,0),FALSE)</f>
        <v>8.3620000000000001</v>
      </c>
      <c r="AZ55" s="82">
        <f>VLOOKUP($A55,'pEC50'!$B:$AA,MATCH(AZ$1,'pEC50'!$B$1:$AA$1,0),FALSE)</f>
        <v>8.1850000000000005</v>
      </c>
      <c r="BA55" s="82">
        <f>VLOOKUP($A55,'pEC50'!$B:$AA,MATCH(BA$1,'pEC50'!$B$1:$AA$1,0),FALSE)</f>
        <v>7.7279999999999998</v>
      </c>
      <c r="BB55" s="82">
        <f>VLOOKUP($A55,'pEC50'!$B:$AA,MATCH(BB$1,'pEC50'!$B$1:$AA$1,0),FALSE)</f>
        <v>6.9880000000000004</v>
      </c>
      <c r="BC55" s="82">
        <f>VLOOKUP($A55,'pEC50'!$B:$AA,MATCH(BC$1,'pEC50'!$B$1:$AA$1,0),FALSE)</f>
        <v>7.8979999999999997</v>
      </c>
      <c r="BD55" s="95">
        <f>VLOOKUP($A55,Emax!$B:$Z,MATCH(BD$1,Emax!$B$1:$Z$1,0),FALSE)</f>
        <v>0</v>
      </c>
      <c r="BE55" s="96" t="str">
        <f>VLOOKUP($A55,Emax!$B:$Z,MATCH(BE$1,Emax!$B$1:$Z$1,0),FALSE)</f>
        <v>na</v>
      </c>
      <c r="BF55" s="96">
        <f>VLOOKUP($A55,Emax!$B:$Z,MATCH(BF$1,Emax!$B$1:$Z$1,0),FALSE)</f>
        <v>80.727152171510667</v>
      </c>
      <c r="BG55" s="96">
        <f>VLOOKUP($A55,Emax!$B:$Z,MATCH(BG$1,Emax!$B$1:$Z$1,0),FALSE)</f>
        <v>59.439196281301548</v>
      </c>
      <c r="BH55" s="96" t="str">
        <f>VLOOKUP($A55,Emax!$B:$Z,MATCH(BH$1,Emax!$B$1:$Z$1,0),FALSE)</f>
        <v>na</v>
      </c>
      <c r="BI55" s="96">
        <f>VLOOKUP($A55,Emax!$B:$Z,MATCH(BI$1,Emax!$B$1:$Z$1,0),FALSE)</f>
        <v>53.864386692626766</v>
      </c>
      <c r="BJ55" s="96">
        <f>VLOOKUP($A55,Emax!$B:$Z,MATCH(BJ$1,Emax!$B$1:$Z$1,0),FALSE)</f>
        <v>73.228545011347393</v>
      </c>
      <c r="BK55" s="96">
        <f>VLOOKUP($A55,Emax!$B:$Z,MATCH(BK$1,Emax!$B$1:$Z$1,0),FALSE)</f>
        <v>53.809613100818801</v>
      </c>
      <c r="BL55" s="96">
        <f>VLOOKUP($A55,Emax!$B:$Z,MATCH(BL$1,Emax!$B$1:$Z$1,0),FALSE)</f>
        <v>6.5477098971847214</v>
      </c>
      <c r="BM55" s="96">
        <f>VLOOKUP($A55,Emax!$B:$Z,MATCH(BM$1,Emax!$B$1:$Z$1,0),FALSE)</f>
        <v>0</v>
      </c>
      <c r="BN55" s="96">
        <f>VLOOKUP($A55,Emax!$B:$Z,MATCH(BN$1,Emax!$B$1:$Z$1,0),FALSE)</f>
        <v>41.627614457294875</v>
      </c>
      <c r="BO55" s="96">
        <f>VLOOKUP($A55,Emax!$B:$Z,MATCH(BO$1,Emax!$B$1:$Z$1,0),FALSE)</f>
        <v>67.901821814203487</v>
      </c>
      <c r="BP55" s="96">
        <f>VLOOKUP($A55,Emax!$B:$Z,MATCH(BP$1,Emax!$B$1:$Z$1,0),FALSE)</f>
        <v>8.6080838736377405</v>
      </c>
      <c r="BQ55" s="96">
        <f>VLOOKUP($A55,Emax!$B:$Z,MATCH(BQ$1,Emax!$B$1:$Z$1,0),FALSE)</f>
        <v>13.59617628579122</v>
      </c>
      <c r="BR55" s="96">
        <f>VLOOKUP($A55,Emax!$B:$Z,MATCH(BR$1,Emax!$B$1:$Z$1,0),FALSE)</f>
        <v>82.512138424244142</v>
      </c>
      <c r="BS55" s="96">
        <f>VLOOKUP($A55,Emax!$B:$Z,MATCH(BS$1,Emax!$B$1:$Z$1,0),FALSE)</f>
        <v>45.803958785249456</v>
      </c>
      <c r="BT55" s="96">
        <f>VLOOKUP($A55,Emax!$B:$Z,MATCH(BT$1,Emax!$B$1:$Z$1,0),FALSE)</f>
        <v>63.933552456249444</v>
      </c>
      <c r="BU55" s="98"/>
      <c r="BV55" s="98"/>
      <c r="BW55" s="98"/>
    </row>
    <row r="56" spans="1:75" x14ac:dyDescent="0.2">
      <c r="A56" t="s">
        <v>481</v>
      </c>
      <c r="B56" s="6" t="str">
        <f>IF(VLOOKUP($A56,Ligands!$A:$G,3,FALSE)="","",VLOOKUP($A56,Ligands!$A:$G,3,FALSE))</f>
        <v>LTD4</v>
      </c>
      <c r="C56" s="5" t="str">
        <f>IF(VLOOKUP($A56,Ligands!$A:$G,4,FALSE)="","",VLOOKUP($A56,Ligands!$A:$G,4,FALSE))</f>
        <v>Leukotriene D4</v>
      </c>
      <c r="D56" s="37" t="str">
        <f>IF(VLOOKUP($A56,Ligands!$A:$G,5,FALSE)="","",VLOOKUP($A56,Ligands!$A:$G,5,FALSE))</f>
        <v/>
      </c>
      <c r="E56" s="37" t="str">
        <f>IF(VLOOKUP($A56,Ligands!$A:$G,6,FALSE)="","",VLOOKUP($A56,Ligands!$A:$G,6,FALSE))</f>
        <v/>
      </c>
      <c r="F56" s="37" t="str">
        <f>IF(VLOOKUP($A56,Ligands!$A:$G,7,FALSE)="","",VLOOKUP($A56,Ligands!$A:$G,7,FALSE))</f>
        <v>Physiological</v>
      </c>
      <c r="G56" s="92">
        <f t="shared" si="0"/>
        <v>0</v>
      </c>
      <c r="H56" s="93">
        <f t="shared" si="1"/>
        <v>8.6890408074385785</v>
      </c>
      <c r="I56" s="93">
        <f t="shared" si="2"/>
        <v>7.3391959647420313</v>
      </c>
      <c r="J56" s="93">
        <f t="shared" si="3"/>
        <v>0</v>
      </c>
      <c r="K56" s="93">
        <f t="shared" si="4"/>
        <v>5.9253362544784123</v>
      </c>
      <c r="L56" s="92">
        <f t="shared" si="5"/>
        <v>0</v>
      </c>
      <c r="M56" s="93">
        <f t="shared" si="6"/>
        <v>8.9629999999999992</v>
      </c>
      <c r="N56" s="93">
        <f t="shared" si="7"/>
        <v>7.4829999999999997</v>
      </c>
      <c r="O56" s="93">
        <f t="shared" si="8"/>
        <v>0</v>
      </c>
      <c r="P56" s="93">
        <f t="shared" si="9"/>
        <v>6.7160000000000002</v>
      </c>
      <c r="Q56" s="94">
        <f t="shared" si="10"/>
        <v>0</v>
      </c>
      <c r="R56" s="91">
        <f t="shared" si="11"/>
        <v>99.336943308652891</v>
      </c>
      <c r="S56" s="91">
        <f t="shared" si="12"/>
        <v>92.138402931113973</v>
      </c>
      <c r="T56" s="91">
        <f t="shared" si="13"/>
        <v>0</v>
      </c>
      <c r="U56" s="91">
        <f t="shared" si="14"/>
        <v>18.379674868970415</v>
      </c>
      <c r="V56" s="81" t="str" cm="1">
        <f t="array" ref="V56">_xlfn.IFS(AM56="na","na",AM56="0","0",AM56&gt;0,(LOG(0.01*BD56/10^-AM56)))</f>
        <v>0</v>
      </c>
      <c r="W56" s="82" t="str" cm="1">
        <f t="array" ref="W56">_xlfn.IFS(AN56="na","na",AN56="0","0",AN56&gt;0,(LOG(0.01*BE56/10^-AN56)))</f>
        <v>0</v>
      </c>
      <c r="X56" s="82" cm="1">
        <f t="array" ref="X56">_xlfn.IFS(AO56="na","na",AO56="0","0",AO56&gt;0,(LOG(0.01*BF56/10^-AO56)))</f>
        <v>8.1591107922143813</v>
      </c>
      <c r="Y56" s="82" cm="1">
        <f t="array" ref="Y56">_xlfn.IFS(AP56="na","na",AP56="0","0",AP56&gt;0,(LOG(0.01*BG56/10^-AP56)))</f>
        <v>8.2376607090629292</v>
      </c>
      <c r="Z56" s="82" t="str" cm="1">
        <f t="array" ref="Z56">_xlfn.IFS(AQ56="na","na",AQ56="0","0",AQ56&gt;0,(LOG(0.01*BH56/10^-AQ56)))</f>
        <v>0</v>
      </c>
      <c r="AA56" s="82" cm="1">
        <f t="array" ref="AA56">_xlfn.IFS(AR56="na","na",AR56="0","0",AR56&gt;0,(LOG(0.01*BI56/10^-AR56)))</f>
        <v>8.025282787391987</v>
      </c>
      <c r="AB56" s="82" cm="1">
        <f t="array" ref="AB56">_xlfn.IFS(AS56="na","na",AS56="0","0",AS56&gt;0,(LOG(0.01*BJ56/10^-AS56)))</f>
        <v>8.3951772541058052</v>
      </c>
      <c r="AC56" s="82" cm="1">
        <f t="array" ref="AC56">_xlfn.IFS(AT56="na","na",AT56="0","0",AT56&gt;0,(LOG(0.01*BK56/10^-AT56)))</f>
        <v>8.6890408074385785</v>
      </c>
      <c r="AD56" s="82" cm="1">
        <f t="array" ref="AD56">_xlfn.IFS(AU56="na","na",AU56="0","0",AU56&gt;0,(LOG(0.01*BL56/10^-AU56)))</f>
        <v>7.187136851595052</v>
      </c>
      <c r="AE56" s="82" cm="1">
        <f t="array" ref="AE56">_xlfn.IFS(AV56="na","na",AV56="0","0",AV56&gt;0,(LOG(0.01*BM56/10^-AV56)))</f>
        <v>7.0194406801956326</v>
      </c>
      <c r="AF56" s="82" cm="1">
        <f t="array" ref="AF56">_xlfn.IFS(AW56="na","na",AW56="0","0",AW56&gt;0,(LOG(0.01*BN56/10^-AW56)))</f>
        <v>6.696896981848413</v>
      </c>
      <c r="AG56" s="82" cm="1">
        <f t="array" ref="AG56">_xlfn.IFS(AX56="na","na",AX56="0","0",AX56&gt;0,(LOG(0.01*BO56/10^-AX56)))</f>
        <v>7.3391959647420313</v>
      </c>
      <c r="AH56" s="82" t="str" cm="1">
        <f t="array" ref="AH56">_xlfn.IFS(AY56="na","na",AY56="0","0",AY56&gt;0,(LOG(0.01*BP56/10^-AY56)))</f>
        <v>0</v>
      </c>
      <c r="AI56" s="82" t="str" cm="1">
        <f t="array" ref="AI56">_xlfn.IFS(AZ56="na","na",AZ56="0","0",AZ56&gt;0,(LOG(0.01*BQ56/10^-AZ56)))</f>
        <v>0</v>
      </c>
      <c r="AJ56" s="82" cm="1">
        <f t="array" ref="AJ56">_xlfn.IFS(BA56="na","na",BA56="0","0",BA56&gt;0,(LOG(0.01*BR56/10^-BA56)))</f>
        <v>5.9253362544784123</v>
      </c>
      <c r="AK56" s="82" cm="1">
        <f t="array" ref="AK56">_xlfn.IFS(BB56="na","na",BB56="0","0",BB56&gt;0,(LOG(0.01*BS56/10^-BB56)))</f>
        <v>5.5434144057472912</v>
      </c>
      <c r="AL56" s="82" cm="1">
        <f t="array" ref="AL56">_xlfn.IFS(BC56="na","na",BC56="0","0",BC56&gt;0,(LOG(0.01*BT56/10^-BC56)))</f>
        <v>5.8533378245767009</v>
      </c>
      <c r="AM56" s="81" t="str">
        <f>VLOOKUP($A56,'pEC50'!$B:$AA,MATCH(AM$1,'pEC50'!$B$1:$AA$1,0),FALSE)</f>
        <v>0</v>
      </c>
      <c r="AN56" s="82" t="str">
        <f>VLOOKUP($A56,'pEC50'!$B:$AA,MATCH(AN$1,'pEC50'!$B$1:$AA$1,0),FALSE)</f>
        <v>0</v>
      </c>
      <c r="AO56" s="82">
        <f>VLOOKUP($A56,'pEC50'!$B:$AA,MATCH(AO$1,'pEC50'!$B$1:$AA$1,0),FALSE)</f>
        <v>8.1620000000000008</v>
      </c>
      <c r="AP56" s="82">
        <f>VLOOKUP($A56,'pEC50'!$B:$AA,MATCH(AP$1,'pEC50'!$B$1:$AA$1,0),FALSE)</f>
        <v>8.5760000000000005</v>
      </c>
      <c r="AQ56" s="82" t="str">
        <f>VLOOKUP($A56,'pEC50'!$B:$AA,MATCH(AQ$1,'pEC50'!$B$1:$AA$1,0),FALSE)</f>
        <v>0</v>
      </c>
      <c r="AR56" s="82">
        <f>VLOOKUP($A56,'pEC50'!$B:$AA,MATCH(AR$1,'pEC50'!$B$1:$AA$1,0),FALSE)</f>
        <v>8.1010000000000009</v>
      </c>
      <c r="AS56" s="82">
        <f>VLOOKUP($A56,'pEC50'!$B:$AA,MATCH(AS$1,'pEC50'!$B$1:$AA$1,0),FALSE)</f>
        <v>8.4510000000000005</v>
      </c>
      <c r="AT56" s="82">
        <f>VLOOKUP($A56,'pEC50'!$B:$AA,MATCH(AT$1,'pEC50'!$B$1:$AA$1,0),FALSE)</f>
        <v>8.9629999999999992</v>
      </c>
      <c r="AU56" s="82">
        <f>VLOOKUP($A56,'pEC50'!$B:$AA,MATCH(AU$1,'pEC50'!$B$1:$AA$1,0),FALSE)</f>
        <v>7.2469999999999999</v>
      </c>
      <c r="AV56" s="82">
        <f>VLOOKUP($A56,'pEC50'!$B:$AA,MATCH(AV$1,'pEC50'!$B$1:$AA$1,0),FALSE)</f>
        <v>7.0549999999999997</v>
      </c>
      <c r="AW56" s="82">
        <f>VLOOKUP($A56,'pEC50'!$B:$AA,MATCH(AW$1,'pEC50'!$B$1:$AA$1,0),FALSE)</f>
        <v>7.01</v>
      </c>
      <c r="AX56" s="82">
        <f>VLOOKUP($A56,'pEC50'!$B:$AA,MATCH(AX$1,'pEC50'!$B$1:$AA$1,0),FALSE)</f>
        <v>7.4829999999999997</v>
      </c>
      <c r="AY56" s="82" t="str">
        <f>VLOOKUP($A56,'pEC50'!$B:$AA,MATCH(AY$1,'pEC50'!$B$1:$AA$1,0),FALSE)</f>
        <v>0</v>
      </c>
      <c r="AZ56" s="82" t="str">
        <f>VLOOKUP($A56,'pEC50'!$B:$AA,MATCH(AZ$1,'pEC50'!$B$1:$AA$1,0),FALSE)</f>
        <v>0</v>
      </c>
      <c r="BA56" s="82">
        <f>VLOOKUP($A56,'pEC50'!$B:$AA,MATCH(BA$1,'pEC50'!$B$1:$AA$1,0),FALSE)</f>
        <v>6.7160000000000002</v>
      </c>
      <c r="BB56" s="82">
        <f>VLOOKUP($A56,'pEC50'!$B:$AA,MATCH(BB$1,'pEC50'!$B$1:$AA$1,0),FALSE)</f>
        <v>6.4349999999999996</v>
      </c>
      <c r="BC56" s="82">
        <f>VLOOKUP($A56,'pEC50'!$B:$AA,MATCH(BC$1,'pEC50'!$B$1:$AA$1,0),FALSE)</f>
        <v>6.5890000000000004</v>
      </c>
      <c r="BD56" s="95">
        <f>VLOOKUP($A56,Emax!$B:$Z,MATCH(BD$1,Emax!$B$1:$Z$1,0),FALSE)</f>
        <v>0</v>
      </c>
      <c r="BE56" s="96" t="str">
        <f>VLOOKUP($A56,Emax!$B:$Z,MATCH(BE$1,Emax!$B$1:$Z$1,0),FALSE)</f>
        <v>na</v>
      </c>
      <c r="BF56" s="96">
        <f>VLOOKUP($A56,Emax!$B:$Z,MATCH(BF$1,Emax!$B$1:$Z$1,0),FALSE)</f>
        <v>99.336943308652891</v>
      </c>
      <c r="BG56" s="96">
        <f>VLOOKUP($A56,Emax!$B:$Z,MATCH(BG$1,Emax!$B$1:$Z$1,0),FALSE)</f>
        <v>45.883940620782731</v>
      </c>
      <c r="BH56" s="96" t="str">
        <f>VLOOKUP($A56,Emax!$B:$Z,MATCH(BH$1,Emax!$B$1:$Z$1,0),FALSE)</f>
        <v>na</v>
      </c>
      <c r="BI56" s="96">
        <f>VLOOKUP($A56,Emax!$B:$Z,MATCH(BI$1,Emax!$B$1:$Z$1,0),FALSE)</f>
        <v>84.000677220011852</v>
      </c>
      <c r="BJ56" s="96">
        <f>VLOOKUP($A56,Emax!$B:$Z,MATCH(BJ$1,Emax!$B$1:$Z$1,0),FALSE)</f>
        <v>87.938135664453227</v>
      </c>
      <c r="BK56" s="96">
        <f>VLOOKUP($A56,Emax!$B:$Z,MATCH(BK$1,Emax!$B$1:$Z$1,0),FALSE)</f>
        <v>53.215825989124319</v>
      </c>
      <c r="BL56" s="96">
        <f>VLOOKUP($A56,Emax!$B:$Z,MATCH(BL$1,Emax!$B$1:$Z$1,0),FALSE)</f>
        <v>87.123808466650956</v>
      </c>
      <c r="BM56" s="96">
        <f>VLOOKUP($A56,Emax!$B:$Z,MATCH(BM$1,Emax!$B$1:$Z$1,0),FALSE)</f>
        <v>92.138402931113973</v>
      </c>
      <c r="BN56" s="96">
        <f>VLOOKUP($A56,Emax!$B:$Z,MATCH(BN$1,Emax!$B$1:$Z$1,0),FALSE)</f>
        <v>48.629183966517139</v>
      </c>
      <c r="BO56" s="96">
        <f>VLOOKUP($A56,Emax!$B:$Z,MATCH(BO$1,Emax!$B$1:$Z$1,0),FALSE)</f>
        <v>71.811825143890019</v>
      </c>
      <c r="BP56" s="96">
        <f>VLOOKUP($A56,Emax!$B:$Z,MATCH(BP$1,Emax!$B$1:$Z$1,0),FALSE)</f>
        <v>0</v>
      </c>
      <c r="BQ56" s="96">
        <f>VLOOKUP($A56,Emax!$B:$Z,MATCH(BQ$1,Emax!$B$1:$Z$1,0),FALSE)</f>
        <v>0</v>
      </c>
      <c r="BR56" s="96">
        <f>VLOOKUP($A56,Emax!$B:$Z,MATCH(BR$1,Emax!$B$1:$Z$1,0),FALSE)</f>
        <v>16.193333285940753</v>
      </c>
      <c r="BS56" s="96">
        <f>VLOOKUP($A56,Emax!$B:$Z,MATCH(BS$1,Emax!$B$1:$Z$1,0),FALSE)</f>
        <v>12.835547722342733</v>
      </c>
      <c r="BT56" s="96">
        <f>VLOOKUP($A56,Emax!$B:$Z,MATCH(BT$1,Emax!$B$1:$Z$1,0),FALSE)</f>
        <v>18.379674868970415</v>
      </c>
      <c r="BU56" s="98"/>
      <c r="BV56" s="98"/>
      <c r="BW56" s="98"/>
    </row>
    <row r="57" spans="1:75" x14ac:dyDescent="0.2">
      <c r="A57" t="s">
        <v>485</v>
      </c>
      <c r="B57" s="6" t="str">
        <f>IF(VLOOKUP($A57,Ligands!$A:$G,3,FALSE)="","",VLOOKUP($A57,Ligands!$A:$G,3,FALSE))</f>
        <v>LTD4</v>
      </c>
      <c r="C57" s="5" t="str">
        <f>IF(VLOOKUP($A57,Ligands!$A:$G,4,FALSE)="","",VLOOKUP($A57,Ligands!$A:$G,4,FALSE))</f>
        <v>Leukotriene D4</v>
      </c>
      <c r="D57" s="37" t="str">
        <f>IF(VLOOKUP($A57,Ligands!$A:$G,5,FALSE)="","",VLOOKUP($A57,Ligands!$A:$G,5,FALSE))</f>
        <v/>
      </c>
      <c r="E57" s="37" t="str">
        <f>IF(VLOOKUP($A57,Ligands!$A:$G,6,FALSE)="","",VLOOKUP($A57,Ligands!$A:$G,6,FALSE))</f>
        <v/>
      </c>
      <c r="F57" s="37" t="str">
        <f>IF(VLOOKUP($A57,Ligands!$A:$G,7,FALSE)="","",VLOOKUP($A57,Ligands!$A:$G,7,FALSE))</f>
        <v>Physiological</v>
      </c>
      <c r="G57" s="92">
        <f t="shared" si="0"/>
        <v>0</v>
      </c>
      <c r="H57" s="93">
        <f t="shared" si="1"/>
        <v>8.7656593172105417</v>
      </c>
      <c r="I57" s="93">
        <f t="shared" si="2"/>
        <v>9.2787060478736638</v>
      </c>
      <c r="J57" s="93">
        <f t="shared" si="3"/>
        <v>7.8007857737304214</v>
      </c>
      <c r="K57" s="93">
        <f t="shared" si="4"/>
        <v>6.0593072329109887</v>
      </c>
      <c r="L57" s="92">
        <f t="shared" si="5"/>
        <v>0</v>
      </c>
      <c r="M57" s="93">
        <f t="shared" si="6"/>
        <v>9.0869999999999997</v>
      </c>
      <c r="N57" s="93">
        <f t="shared" si="7"/>
        <v>9.6180000000000003</v>
      </c>
      <c r="O57" s="93">
        <f t="shared" si="8"/>
        <v>8.1440000000000001</v>
      </c>
      <c r="P57" s="93">
        <f t="shared" si="9"/>
        <v>7.6269999999999998</v>
      </c>
      <c r="Q57" s="94">
        <f t="shared" si="10"/>
        <v>0</v>
      </c>
      <c r="R57" s="91">
        <f t="shared" si="11"/>
        <v>83.672354375052535</v>
      </c>
      <c r="S57" s="91">
        <f t="shared" si="12"/>
        <v>92.017081988692894</v>
      </c>
      <c r="T57" s="91">
        <f t="shared" si="13"/>
        <v>64.545372946773185</v>
      </c>
      <c r="U57" s="91">
        <f t="shared" si="14"/>
        <v>3.2605748373101946</v>
      </c>
      <c r="V57" s="81" t="str" cm="1">
        <f t="array" ref="V57">_xlfn.IFS(AM57="na","na",AM57="0","0",AM57&gt;0,(LOG(0.01*BD57/10^-AM57)))</f>
        <v>0</v>
      </c>
      <c r="W57" s="82" t="str" cm="1">
        <f t="array" ref="W57">_xlfn.IFS(AN57="na","na",AN57="0","0",AN57&gt;0,(LOG(0.01*BE57/10^-AN57)))</f>
        <v>0</v>
      </c>
      <c r="X57" s="82" cm="1">
        <f t="array" ref="X57">_xlfn.IFS(AO57="na","na",AO57="0","0",AO57&gt;0,(LOG(0.01*BF57/10^-AO57)))</f>
        <v>6.8823642544512591</v>
      </c>
      <c r="Y57" s="82" cm="1">
        <f t="array" ref="Y57">_xlfn.IFS(AP57="na","na",AP57="0","0",AP57&gt;0,(LOG(0.01*BG57/10^-AP57)))</f>
        <v>6.7172772879074545</v>
      </c>
      <c r="Z57" s="82" t="str" cm="1">
        <f t="array" ref="Z57">_xlfn.IFS(AQ57="na","na",AQ57="0","0",AQ57&gt;0,(LOG(0.01*BH57/10^-AQ57)))</f>
        <v>0</v>
      </c>
      <c r="AA57" s="82" cm="1">
        <f t="array" ref="AA57">_xlfn.IFS(AR57="na","na",AR57="0","0",AR57&gt;0,(LOG(0.01*BI57/10^-AR57)))</f>
        <v>7.1857347471951325</v>
      </c>
      <c r="AB57" s="82" cm="1">
        <f t="array" ref="AB57">_xlfn.IFS(AS57="na","na",AS57="0","0",AS57&gt;0,(LOG(0.01*BJ57/10^-AS57)))</f>
        <v>7.7195819893479465</v>
      </c>
      <c r="AC57" s="82" cm="1">
        <f t="array" ref="AC57">_xlfn.IFS(AT57="na","na",AT57="0","0",AT57&gt;0,(LOG(0.01*BK57/10^-AT57)))</f>
        <v>8.7656593172105417</v>
      </c>
      <c r="AD57" s="82" cm="1">
        <f t="array" ref="AD57">_xlfn.IFS(AU57="na","na",AU57="0","0",AU57&gt;0,(LOG(0.01*BL57/10^-AU57)))</f>
        <v>8.6119259057967366</v>
      </c>
      <c r="AE57" s="82" cm="1">
        <f t="array" ref="AE57">_xlfn.IFS(AV57="na","na",AV57="0","0",AV57&gt;0,(LOG(0.01*BM57/10^-AV57)))</f>
        <v>8.460868456962876</v>
      </c>
      <c r="AF57" s="82" cm="1">
        <f t="array" ref="AF57">_xlfn.IFS(AW57="na","na",AW57="0","0",AW57&gt;0,(LOG(0.01*BN57/10^-AW57)))</f>
        <v>8.7922361462182312</v>
      </c>
      <c r="AG57" s="82" cm="1">
        <f t="array" ref="AG57">_xlfn.IFS(AX57="na","na",AX57="0","0",AX57&gt;0,(LOG(0.01*BO57/10^-AX57)))</f>
        <v>9.2787060478736638</v>
      </c>
      <c r="AH57" s="82" cm="1">
        <f t="array" ref="AH57">_xlfn.IFS(AY57="na","na",AY57="0","0",AY57&gt;0,(LOG(0.01*BP57/10^-AY57)))</f>
        <v>7.8007857737304214</v>
      </c>
      <c r="AI57" s="82" cm="1">
        <f t="array" ref="AI57">_xlfn.IFS(AZ57="na","na",AZ57="0","0",AZ57&gt;0,(LOG(0.01*BQ57/10^-AZ57)))</f>
        <v>7.0848651145232822</v>
      </c>
      <c r="AJ57" s="82" t="str" cm="1">
        <f t="array" ref="AJ57">_xlfn.IFS(BA57="na","na",BA57="0","0",BA57&gt;0,(LOG(0.01*BR57/10^-BA57)))</f>
        <v>0</v>
      </c>
      <c r="AK57" s="82" cm="1">
        <f t="array" ref="AK57">_xlfn.IFS(BB57="na","na",BB57="0","0",BB57&gt;0,(LOG(0.01*BS57/10^-BB57)))</f>
        <v>5.4082941726642773</v>
      </c>
      <c r="AL57" s="82" cm="1">
        <f t="array" ref="AL57">_xlfn.IFS(BC57="na","na",BC57="0","0",BC57&gt;0,(LOG(0.01*BT57/10^-BC57)))</f>
        <v>6.0593072329109887</v>
      </c>
      <c r="AM57" s="81" t="str">
        <f>VLOOKUP($A57,'pEC50'!$B:$AA,MATCH(AM$1,'pEC50'!$B$1:$AA$1,0),FALSE)</f>
        <v>0</v>
      </c>
      <c r="AN57" s="82" t="str">
        <f>VLOOKUP($A57,'pEC50'!$B:$AA,MATCH(AN$1,'pEC50'!$B$1:$AA$1,0),FALSE)</f>
        <v>0</v>
      </c>
      <c r="AO57" s="82">
        <f>VLOOKUP($A57,'pEC50'!$B:$AA,MATCH(AO$1,'pEC50'!$B$1:$AA$1,0),FALSE)</f>
        <v>7.18</v>
      </c>
      <c r="AP57" s="82">
        <f>VLOOKUP($A57,'pEC50'!$B:$AA,MATCH(AP$1,'pEC50'!$B$1:$AA$1,0),FALSE)</f>
        <v>7.2880000000000003</v>
      </c>
      <c r="AQ57" s="82" t="str">
        <f>VLOOKUP($A57,'pEC50'!$B:$AA,MATCH(AQ$1,'pEC50'!$B$1:$AA$1,0),FALSE)</f>
        <v>0</v>
      </c>
      <c r="AR57" s="82">
        <f>VLOOKUP($A57,'pEC50'!$B:$AA,MATCH(AR$1,'pEC50'!$B$1:$AA$1,0),FALSE)</f>
        <v>7.4029999999999996</v>
      </c>
      <c r="AS57" s="82">
        <f>VLOOKUP($A57,'pEC50'!$B:$AA,MATCH(AS$1,'pEC50'!$B$1:$AA$1,0),FALSE)</f>
        <v>7.7969999999999997</v>
      </c>
      <c r="AT57" s="82">
        <f>VLOOKUP($A57,'pEC50'!$B:$AA,MATCH(AT$1,'pEC50'!$B$1:$AA$1,0),FALSE)</f>
        <v>9.0869999999999997</v>
      </c>
      <c r="AU57" s="82">
        <f>VLOOKUP($A57,'pEC50'!$B:$AA,MATCH(AU$1,'pEC50'!$B$1:$AA$1,0),FALSE)</f>
        <v>8.9339999999999993</v>
      </c>
      <c r="AV57" s="82">
        <f>VLOOKUP($A57,'pEC50'!$B:$AA,MATCH(AV$1,'pEC50'!$B$1:$AA$1,0),FALSE)</f>
        <v>8.4969999999999999</v>
      </c>
      <c r="AW57" s="82">
        <f>VLOOKUP($A57,'pEC50'!$B:$AA,MATCH(AW$1,'pEC50'!$B$1:$AA$1,0),FALSE)</f>
        <v>8.9719999999999995</v>
      </c>
      <c r="AX57" s="82">
        <f>VLOOKUP($A57,'pEC50'!$B:$AA,MATCH(AX$1,'pEC50'!$B$1:$AA$1,0),FALSE)</f>
        <v>9.6180000000000003</v>
      </c>
      <c r="AY57" s="82">
        <f>VLOOKUP($A57,'pEC50'!$B:$AA,MATCH(AY$1,'pEC50'!$B$1:$AA$1,0),FALSE)</f>
        <v>8.1440000000000001</v>
      </c>
      <c r="AZ57" s="82">
        <f>VLOOKUP($A57,'pEC50'!$B:$AA,MATCH(AZ$1,'pEC50'!$B$1:$AA$1,0),FALSE)</f>
        <v>7.2750000000000004</v>
      </c>
      <c r="BA57" s="82" t="str">
        <f>VLOOKUP($A57,'pEC50'!$B:$AA,MATCH(BA$1,'pEC50'!$B$1:$AA$1,0),FALSE)</f>
        <v>0</v>
      </c>
      <c r="BB57" s="82">
        <f>VLOOKUP($A57,'pEC50'!$B:$AA,MATCH(BB$1,'pEC50'!$B$1:$AA$1,0),FALSE)</f>
        <v>6.8949999999999996</v>
      </c>
      <c r="BC57" s="82">
        <f>VLOOKUP($A57,'pEC50'!$B:$AA,MATCH(BC$1,'pEC50'!$B$1:$AA$1,0),FALSE)</f>
        <v>7.6269999999999998</v>
      </c>
      <c r="BD57" s="95">
        <f>VLOOKUP($A57,Emax!$B:$Z,MATCH(BD$1,Emax!$B$1:$Z$1,0),FALSE)</f>
        <v>0</v>
      </c>
      <c r="BE57" s="96" t="str">
        <f>VLOOKUP($A57,Emax!$B:$Z,MATCH(BE$1,Emax!$B$1:$Z$1,0),FALSE)</f>
        <v>na</v>
      </c>
      <c r="BF57" s="96">
        <f>VLOOKUP($A57,Emax!$B:$Z,MATCH(BF$1,Emax!$B$1:$Z$1,0),FALSE)</f>
        <v>50.392308542380377</v>
      </c>
      <c r="BG57" s="96">
        <f>VLOOKUP($A57,Emax!$B:$Z,MATCH(BG$1,Emax!$B$1:$Z$1,0),FALSE)</f>
        <v>26.870595291647923</v>
      </c>
      <c r="BH57" s="96" t="str">
        <f>VLOOKUP($A57,Emax!$B:$Z,MATCH(BH$1,Emax!$B$1:$Z$1,0),FALSE)</f>
        <v>na</v>
      </c>
      <c r="BI57" s="96">
        <f>VLOOKUP($A57,Emax!$B:$Z,MATCH(BI$1,Emax!$B$1:$Z$1,0),FALSE)</f>
        <v>60.636586811140269</v>
      </c>
      <c r="BJ57" s="96">
        <f>VLOOKUP($A57,Emax!$B:$Z,MATCH(BJ$1,Emax!$B$1:$Z$1,0),FALSE)</f>
        <v>83.672354375052535</v>
      </c>
      <c r="BK57" s="96">
        <f>VLOOKUP($A57,Emax!$B:$Z,MATCH(BK$1,Emax!$B$1:$Z$1,0),FALSE)</f>
        <v>47.715482217638602</v>
      </c>
      <c r="BL57" s="96">
        <f>VLOOKUP($A57,Emax!$B:$Z,MATCH(BL$1,Emax!$B$1:$Z$1,0),FALSE)</f>
        <v>47.634971070194673</v>
      </c>
      <c r="BM57" s="96">
        <f>VLOOKUP($A57,Emax!$B:$Z,MATCH(BM$1,Emax!$B$1:$Z$1,0),FALSE)</f>
        <v>92.017081988692894</v>
      </c>
      <c r="BN57" s="96">
        <f>VLOOKUP($A57,Emax!$B:$Z,MATCH(BN$1,Emax!$B$1:$Z$1,0),FALSE)</f>
        <v>66.105279561873175</v>
      </c>
      <c r="BO57" s="96">
        <f>VLOOKUP($A57,Emax!$B:$Z,MATCH(BO$1,Emax!$B$1:$Z$1,0),FALSE)</f>
        <v>45.783189839699375</v>
      </c>
      <c r="BP57" s="96">
        <f>VLOOKUP($A57,Emax!$B:$Z,MATCH(BP$1,Emax!$B$1:$Z$1,0),FALSE)</f>
        <v>45.371775417298934</v>
      </c>
      <c r="BQ57" s="96">
        <f>VLOOKUP($A57,Emax!$B:$Z,MATCH(BQ$1,Emax!$B$1:$Z$1,0),FALSE)</f>
        <v>64.545372946773185</v>
      </c>
      <c r="BR57" s="96">
        <f>VLOOKUP($A57,Emax!$B:$Z,MATCH(BR$1,Emax!$B$1:$Z$1,0),FALSE)</f>
        <v>0</v>
      </c>
      <c r="BS57" s="96">
        <f>VLOOKUP($A57,Emax!$B:$Z,MATCH(BS$1,Emax!$B$1:$Z$1,0),FALSE)</f>
        <v>3.2605748373101946</v>
      </c>
      <c r="BT57" s="96">
        <f>VLOOKUP($A57,Emax!$B:$Z,MATCH(BT$1,Emax!$B$1:$Z$1,0),FALSE)</f>
        <v>2.7058719019276891</v>
      </c>
      <c r="BU57" s="98"/>
      <c r="BV57" s="98"/>
      <c r="BW57" s="98"/>
    </row>
    <row r="58" spans="1:75" x14ac:dyDescent="0.2">
      <c r="A58" t="s">
        <v>546</v>
      </c>
      <c r="B58" s="6" t="str">
        <f>IF(VLOOKUP($A58,Ligands!$A:$G,3,FALSE)="","",VLOOKUP($A58,Ligands!$A:$G,3,FALSE))</f>
        <v>NPFF</v>
      </c>
      <c r="C58" s="5" t="str">
        <f>IF(VLOOKUP($A58,Ligands!$A:$G,4,FALSE)="","",VLOOKUP($A58,Ligands!$A:$G,4,FALSE))</f>
        <v>Neuropeptide FF</v>
      </c>
      <c r="D58" s="37" t="str">
        <f>IF(VLOOKUP($A58,Ligands!$A:$G,5,FALSE)="","",VLOOKUP($A58,Ligands!$A:$G,5,FALSE))</f>
        <v/>
      </c>
      <c r="E58" s="37" t="str">
        <f>IF(VLOOKUP($A58,Ligands!$A:$G,6,FALSE)="","",VLOOKUP($A58,Ligands!$A:$G,6,FALSE))</f>
        <v/>
      </c>
      <c r="F58" s="37" t="str">
        <f>IF(VLOOKUP($A58,Ligands!$A:$G,7,FALSE)="","",VLOOKUP($A58,Ligands!$A:$G,7,FALSE))</f>
        <v>Physiological</v>
      </c>
      <c r="G58" s="92">
        <f t="shared" si="0"/>
        <v>0</v>
      </c>
      <c r="H58" s="93">
        <f t="shared" si="1"/>
        <v>8.0822444494870105</v>
      </c>
      <c r="I58" s="93">
        <f t="shared" si="2"/>
        <v>0</v>
      </c>
      <c r="J58" s="93">
        <f t="shared" si="3"/>
        <v>0</v>
      </c>
      <c r="K58" s="93">
        <f t="shared" si="4"/>
        <v>4.6615473382469848</v>
      </c>
      <c r="L58" s="92">
        <f t="shared" si="5"/>
        <v>0</v>
      </c>
      <c r="M58" s="93">
        <f t="shared" si="6"/>
        <v>8.57</v>
      </c>
      <c r="N58" s="93">
        <f t="shared" si="7"/>
        <v>0</v>
      </c>
      <c r="O58" s="93">
        <f t="shared" si="8"/>
        <v>0</v>
      </c>
      <c r="P58" s="93">
        <f t="shared" si="9"/>
        <v>8.0139999999999993</v>
      </c>
      <c r="Q58" s="94">
        <f t="shared" si="10"/>
        <v>0</v>
      </c>
      <c r="R58" s="91">
        <f t="shared" si="11"/>
        <v>39.060267294275867</v>
      </c>
      <c r="S58" s="91">
        <f t="shared" si="12"/>
        <v>0</v>
      </c>
      <c r="T58" s="91">
        <f t="shared" si="13"/>
        <v>0</v>
      </c>
      <c r="U58" s="91">
        <f t="shared" si="14"/>
        <v>4.4416807319889846E-2</v>
      </c>
      <c r="V58" s="81" t="str" cm="1">
        <f t="array" ref="V58">_xlfn.IFS(AM58="na","na",AM58="0","0",AM58&gt;0,(LOG(0.01*BD58/10^-AM58)))</f>
        <v>0</v>
      </c>
      <c r="W58" s="82" t="str" cm="1">
        <f t="array" ref="W58">_xlfn.IFS(AN58="na","na",AN58="0","0",AN58&gt;0,(LOG(0.01*BE58/10^-AN58)))</f>
        <v>0</v>
      </c>
      <c r="X58" s="82" cm="1">
        <f t="array" ref="X58">_xlfn.IFS(AO58="na","na",AO58="0","0",AO58&gt;0,(LOG(0.01*BF58/10^-AO58)))</f>
        <v>6.4836677784192718</v>
      </c>
      <c r="Y58" s="82" cm="1">
        <f t="array" ref="Y58">_xlfn.IFS(AP58="na","na",AP58="0","0",AP58&gt;0,(LOG(0.01*BG58/10^-AP58)))</f>
        <v>6.3784465484060613</v>
      </c>
      <c r="Z58" s="82" t="str" cm="1">
        <f t="array" ref="Z58">_xlfn.IFS(AQ58="na","na",AQ58="0","0",AQ58&gt;0,(LOG(0.01*BH58/10^-AQ58)))</f>
        <v>0</v>
      </c>
      <c r="AA58" s="82" cm="1">
        <f t="array" ref="AA58">_xlfn.IFS(AR58="na","na",AR58="0","0",AR58&gt;0,(LOG(0.01*BI58/10^-AR58)))</f>
        <v>7.1947389879522357</v>
      </c>
      <c r="AB58" s="82" cm="1">
        <f t="array" ref="AB58">_xlfn.IFS(AS58="na","na",AS58="0","0",AS58&gt;0,(LOG(0.01*BJ58/10^-AS58)))</f>
        <v>7.7347352108932563</v>
      </c>
      <c r="AC58" s="82" cm="1">
        <f t="array" ref="AC58">_xlfn.IFS(AT58="na","na",AT58="0","0",AT58&gt;0,(LOG(0.01*BK58/10^-AT58)))</f>
        <v>8.0822444494870105</v>
      </c>
      <c r="AD58" s="82" t="str" cm="1">
        <f t="array" ref="AD58">_xlfn.IFS(AU58="na","na",AU58="0","0",AU58&gt;0,(LOG(0.01*BL58/10^-AU58)))</f>
        <v>0</v>
      </c>
      <c r="AE58" s="82" t="str" cm="1">
        <f t="array" ref="AE58">_xlfn.IFS(AV58="na","na",AV58="0","0",AV58&gt;0,(LOG(0.01*BM58/10^-AV58)))</f>
        <v>0</v>
      </c>
      <c r="AF58" s="82" t="str" cm="1">
        <f t="array" ref="AF58">_xlfn.IFS(AW58="na","na",AW58="0","0",AW58&gt;0,(LOG(0.01*BN58/10^-AW58)))</f>
        <v>0</v>
      </c>
      <c r="AG58" s="82" t="str" cm="1">
        <f t="array" ref="AG58">_xlfn.IFS(AX58="na","na",AX58="0","0",AX58&gt;0,(LOG(0.01*BO58/10^-AX58)))</f>
        <v>0</v>
      </c>
      <c r="AH58" s="82" t="str" cm="1">
        <f t="array" ref="AH58">_xlfn.IFS(AY58="na","na",AY58="0","0",AY58&gt;0,(LOG(0.01*BP58/10^-AY58)))</f>
        <v>0</v>
      </c>
      <c r="AI58" s="82" t="str" cm="1">
        <f t="array" ref="AI58">_xlfn.IFS(AZ58="na","na",AZ58="0","0",AZ58&gt;0,(LOG(0.01*BQ58/10^-AZ58)))</f>
        <v>0</v>
      </c>
      <c r="AJ58" s="82" t="str" cm="1">
        <f t="array" ref="AJ58">_xlfn.IFS(BA58="na","na",BA58="0","0",BA58&gt;0,(LOG(0.01*BR58/10^-BA58)))</f>
        <v>0</v>
      </c>
      <c r="AK58" s="82" t="str" cm="1">
        <f t="array" ref="AK58">_xlfn.IFS(BB58="na","na",BB58="0","0",BB58&gt;0,(LOG(0.01*BS58/10^-BB58)))</f>
        <v>0</v>
      </c>
      <c r="AL58" s="82" cm="1">
        <f t="array" ref="AL58">_xlfn.IFS(BC58="na","na",BC58="0","0",BC58&gt;0,(LOG(0.01*BT58/10^-BC58)))</f>
        <v>4.6615473382469848</v>
      </c>
      <c r="AM58" s="81" t="str">
        <f>VLOOKUP($A58,'pEC50'!$B:$AA,MATCH(AM$1,'pEC50'!$B$1:$AA$1,0),FALSE)</f>
        <v>0</v>
      </c>
      <c r="AN58" s="82" t="str">
        <f>VLOOKUP($A58,'pEC50'!$B:$AA,MATCH(AN$1,'pEC50'!$B$1:$AA$1,0),FALSE)</f>
        <v>0</v>
      </c>
      <c r="AO58" s="82">
        <f>VLOOKUP($A58,'pEC50'!$B:$AA,MATCH(AO$1,'pEC50'!$B$1:$AA$1,0),FALSE)</f>
        <v>7.13</v>
      </c>
      <c r="AP58" s="82">
        <f>VLOOKUP($A58,'pEC50'!$B:$AA,MATCH(AP$1,'pEC50'!$B$1:$AA$1,0),FALSE)</f>
        <v>7.2670000000000003</v>
      </c>
      <c r="AQ58" s="82" t="str">
        <f>VLOOKUP($A58,'pEC50'!$B:$AA,MATCH(AQ$1,'pEC50'!$B$1:$AA$1,0),FALSE)</f>
        <v>0</v>
      </c>
      <c r="AR58" s="82">
        <f>VLOOKUP($A58,'pEC50'!$B:$AA,MATCH(AR$1,'pEC50'!$B$1:$AA$1,0),FALSE)</f>
        <v>7.7670000000000003</v>
      </c>
      <c r="AS58" s="82">
        <f>VLOOKUP($A58,'pEC50'!$B:$AA,MATCH(AS$1,'pEC50'!$B$1:$AA$1,0),FALSE)</f>
        <v>8.1430000000000007</v>
      </c>
      <c r="AT58" s="82">
        <f>VLOOKUP($A58,'pEC50'!$B:$AA,MATCH(AT$1,'pEC50'!$B$1:$AA$1,0),FALSE)</f>
        <v>8.57</v>
      </c>
      <c r="AU58" s="82" t="str">
        <f>VLOOKUP($A58,'pEC50'!$B:$AA,MATCH(AU$1,'pEC50'!$B$1:$AA$1,0),FALSE)</f>
        <v>0</v>
      </c>
      <c r="AV58" s="82" t="str">
        <f>VLOOKUP($A58,'pEC50'!$B:$AA,MATCH(AV$1,'pEC50'!$B$1:$AA$1,0),FALSE)</f>
        <v>0</v>
      </c>
      <c r="AW58" s="82" t="str">
        <f>VLOOKUP($A58,'pEC50'!$B:$AA,MATCH(AW$1,'pEC50'!$B$1:$AA$1,0),FALSE)</f>
        <v>0</v>
      </c>
      <c r="AX58" s="82" t="str">
        <f>VLOOKUP($A58,'pEC50'!$B:$AA,MATCH(AX$1,'pEC50'!$B$1:$AA$1,0),FALSE)</f>
        <v>0</v>
      </c>
      <c r="AY58" s="82" t="str">
        <f>VLOOKUP($A58,'pEC50'!$B:$AA,MATCH(AY$1,'pEC50'!$B$1:$AA$1,0),FALSE)</f>
        <v>0</v>
      </c>
      <c r="AZ58" s="82" t="str">
        <f>VLOOKUP($A58,'pEC50'!$B:$AA,MATCH(AZ$1,'pEC50'!$B$1:$AA$1,0),FALSE)</f>
        <v>0</v>
      </c>
      <c r="BA58" s="82" t="str">
        <f>VLOOKUP($A58,'pEC50'!$B:$AA,MATCH(BA$1,'pEC50'!$B$1:$AA$1,0),FALSE)</f>
        <v>0</v>
      </c>
      <c r="BB58" s="82" t="str">
        <f>VLOOKUP($A58,'pEC50'!$B:$AA,MATCH(BB$1,'pEC50'!$B$1:$AA$1,0),FALSE)</f>
        <v>0</v>
      </c>
      <c r="BC58" s="82">
        <f>VLOOKUP($A58,'pEC50'!$B:$AA,MATCH(BC$1,'pEC50'!$B$1:$AA$1,0),FALSE)</f>
        <v>8.0139999999999993</v>
      </c>
      <c r="BD58" s="95">
        <f>VLOOKUP($A58,Emax!$B:$Z,MATCH(BD$1,Emax!$B$1:$Z$1,0),FALSE)</f>
        <v>0</v>
      </c>
      <c r="BE58" s="96" t="str">
        <f>VLOOKUP($A58,Emax!$B:$Z,MATCH(BE$1,Emax!$B$1:$Z$1,0),FALSE)</f>
        <v>na</v>
      </c>
      <c r="BF58" s="96">
        <f>VLOOKUP($A58,Emax!$B:$Z,MATCH(BF$1,Emax!$B$1:$Z$1,0),FALSE)</f>
        <v>22.5770803403691</v>
      </c>
      <c r="BG58" s="96">
        <f>VLOOKUP($A58,Emax!$B:$Z,MATCH(BG$1,Emax!$B$1:$Z$1,0),FALSE)</f>
        <v>12.925476083370821</v>
      </c>
      <c r="BH58" s="96" t="str">
        <f>VLOOKUP($A58,Emax!$B:$Z,MATCH(BH$1,Emax!$B$1:$Z$1,0),FALSE)</f>
        <v>na</v>
      </c>
      <c r="BI58" s="96">
        <f>VLOOKUP($A58,Emax!$B:$Z,MATCH(BI$1,Emax!$B$1:$Z$1,0),FALSE)</f>
        <v>26.775586218572759</v>
      </c>
      <c r="BJ58" s="96">
        <f>VLOOKUP($A58,Emax!$B:$Z,MATCH(BJ$1,Emax!$B$1:$Z$1,0),FALSE)</f>
        <v>39.060267294275867</v>
      </c>
      <c r="BK58" s="96">
        <f>VLOOKUP($A58,Emax!$B:$Z,MATCH(BK$1,Emax!$B$1:$Z$1,0),FALSE)</f>
        <v>32.52703293955873</v>
      </c>
      <c r="BL58" s="96">
        <f>VLOOKUP($A58,Emax!$B:$Z,MATCH(BL$1,Emax!$B$1:$Z$1,0),FALSE)</f>
        <v>0</v>
      </c>
      <c r="BM58" s="96">
        <f>VLOOKUP($A58,Emax!$B:$Z,MATCH(BM$1,Emax!$B$1:$Z$1,0),FALSE)</f>
        <v>0</v>
      </c>
      <c r="BN58" s="96">
        <f>VLOOKUP($A58,Emax!$B:$Z,MATCH(BN$1,Emax!$B$1:$Z$1,0),FALSE)</f>
        <v>0</v>
      </c>
      <c r="BO58" s="96">
        <f>VLOOKUP($A58,Emax!$B:$Z,MATCH(BO$1,Emax!$B$1:$Z$1,0),FALSE)</f>
        <v>0</v>
      </c>
      <c r="BP58" s="96">
        <f>VLOOKUP($A58,Emax!$B:$Z,MATCH(BP$1,Emax!$B$1:$Z$1,0),FALSE)</f>
        <v>0</v>
      </c>
      <c r="BQ58" s="96">
        <f>VLOOKUP($A58,Emax!$B:$Z,MATCH(BQ$1,Emax!$B$1:$Z$1,0),FALSE)</f>
        <v>0</v>
      </c>
      <c r="BR58" s="96">
        <f>VLOOKUP($A58,Emax!$B:$Z,MATCH(BR$1,Emax!$B$1:$Z$1,0),FALSE)</f>
        <v>0</v>
      </c>
      <c r="BS58" s="96">
        <f>VLOOKUP($A58,Emax!$B:$Z,MATCH(BS$1,Emax!$B$1:$Z$1,0),FALSE)</f>
        <v>0</v>
      </c>
      <c r="BT58" s="96">
        <f>VLOOKUP($A58,Emax!$B:$Z,MATCH(BT$1,Emax!$B$1:$Z$1,0),FALSE)</f>
        <v>4.4416807319889846E-2</v>
      </c>
      <c r="BU58" s="98"/>
      <c r="BV58" s="98"/>
      <c r="BW58" s="98"/>
    </row>
    <row r="59" spans="1:75" x14ac:dyDescent="0.2">
      <c r="A59" t="s">
        <v>554</v>
      </c>
      <c r="B59" s="6" t="str">
        <f>IF(VLOOKUP($A59,Ligands!$A:$G,3,FALSE)="","",VLOOKUP($A59,Ligands!$A:$G,3,FALSE))</f>
        <v>NPY</v>
      </c>
      <c r="C59" s="5" t="str">
        <f>IF(VLOOKUP($A59,Ligands!$A:$G,4,FALSE)="","",VLOOKUP($A59,Ligands!$A:$G,4,FALSE))</f>
        <v>Neuropeptide Y</v>
      </c>
      <c r="D59" s="37" t="str">
        <f>IF(VLOOKUP($A59,Ligands!$A:$G,5,FALSE)="","",VLOOKUP($A59,Ligands!$A:$G,5,FALSE))</f>
        <v/>
      </c>
      <c r="E59" s="37" t="str">
        <f>IF(VLOOKUP($A59,Ligands!$A:$G,6,FALSE)="","",VLOOKUP($A59,Ligands!$A:$G,6,FALSE))</f>
        <v/>
      </c>
      <c r="F59" s="37" t="str">
        <f>IF(VLOOKUP($A59,Ligands!$A:$G,7,FALSE)="","",VLOOKUP($A59,Ligands!$A:$G,7,FALSE))</f>
        <v>Physiological</v>
      </c>
      <c r="G59" s="92">
        <f t="shared" si="0"/>
        <v>0</v>
      </c>
      <c r="H59" s="93">
        <f t="shared" si="1"/>
        <v>9.654067047994646</v>
      </c>
      <c r="I59" s="93">
        <f t="shared" si="2"/>
        <v>0</v>
      </c>
      <c r="J59" s="93">
        <f t="shared" si="3"/>
        <v>0</v>
      </c>
      <c r="K59" s="93">
        <f t="shared" si="4"/>
        <v>6.3370291559464516</v>
      </c>
      <c r="L59" s="92">
        <f t="shared" si="5"/>
        <v>0</v>
      </c>
      <c r="M59" s="93">
        <f t="shared" si="6"/>
        <v>10.039999999999999</v>
      </c>
      <c r="N59" s="93">
        <f t="shared" si="7"/>
        <v>0</v>
      </c>
      <c r="O59" s="93">
        <f t="shared" si="8"/>
        <v>0</v>
      </c>
      <c r="P59" s="93">
        <f t="shared" si="9"/>
        <v>8.8149999999999995</v>
      </c>
      <c r="Q59" s="94">
        <f t="shared" si="10"/>
        <v>0</v>
      </c>
      <c r="R59" s="91">
        <f t="shared" si="11"/>
        <v>41.121320082505157</v>
      </c>
      <c r="S59" s="91">
        <f t="shared" si="12"/>
        <v>0</v>
      </c>
      <c r="T59" s="91">
        <f t="shared" si="13"/>
        <v>0</v>
      </c>
      <c r="U59" s="91">
        <f t="shared" si="14"/>
        <v>0.33268188682597505</v>
      </c>
      <c r="V59" s="81" t="str" cm="1">
        <f t="array" ref="V59">_xlfn.IFS(AM59="na","na",AM59="0","0",AM59&gt;0,(LOG(0.01*BD59/10^-AM59)))</f>
        <v>0</v>
      </c>
      <c r="W59" s="82" t="str" cm="1">
        <f t="array" ref="W59">_xlfn.IFS(AN59="na","na",AN59="0","0",AN59&gt;0,(LOG(0.01*BE59/10^-AN59)))</f>
        <v>0</v>
      </c>
      <c r="X59" s="82" cm="1">
        <f t="array" ref="X59">_xlfn.IFS(AO59="na","na",AO59="0","0",AO59&gt;0,(LOG(0.01*BF59/10^-AO59)))</f>
        <v>8.9523404005601623</v>
      </c>
      <c r="Y59" s="82" cm="1">
        <f t="array" ref="Y59">_xlfn.IFS(AP59="na","na",AP59="0","0",AP59&gt;0,(LOG(0.01*BG59/10^-AP59)))</f>
        <v>8.8295689321523572</v>
      </c>
      <c r="Z59" s="82" t="str" cm="1">
        <f t="array" ref="Z59">_xlfn.IFS(AQ59="na","na",AQ59="0","0",AQ59&gt;0,(LOG(0.01*BH59/10^-AQ59)))</f>
        <v>0</v>
      </c>
      <c r="AA59" s="82" cm="1">
        <f t="array" ref="AA59">_xlfn.IFS(AR59="na","na",AR59="0","0",AR59&gt;0,(LOG(0.01*BI59/10^-AR59)))</f>
        <v>8.5560990573271702</v>
      </c>
      <c r="AB59" s="82" cm="1">
        <f t="array" ref="AB59">_xlfn.IFS(AS59="na","na",AS59="0","0",AS59&gt;0,(LOG(0.01*BJ59/10^-AS59)))</f>
        <v>9.1452514251045116</v>
      </c>
      <c r="AC59" s="82" cm="1">
        <f t="array" ref="AC59">_xlfn.IFS(AT59="na","na",AT59="0","0",AT59&gt;0,(LOG(0.01*BK59/10^-AT59)))</f>
        <v>9.654067047994646</v>
      </c>
      <c r="AD59" s="82" t="str" cm="1">
        <f t="array" ref="AD59">_xlfn.IFS(AU59="na","na",AU59="0","0",AU59&gt;0,(LOG(0.01*BL59/10^-AU59)))</f>
        <v>0</v>
      </c>
      <c r="AE59" s="82" t="str" cm="1">
        <f t="array" ref="AE59">_xlfn.IFS(AV59="na","na",AV59="0","0",AV59&gt;0,(LOG(0.01*BM59/10^-AV59)))</f>
        <v>0</v>
      </c>
      <c r="AF59" s="82" t="str" cm="1">
        <f t="array" ref="AF59">_xlfn.IFS(AW59="na","na",AW59="0","0",AW59&gt;0,(LOG(0.01*BN59/10^-AW59)))</f>
        <v>0</v>
      </c>
      <c r="AG59" s="82" t="str" cm="1">
        <f t="array" ref="AG59">_xlfn.IFS(AX59="na","na",AX59="0","0",AX59&gt;0,(LOG(0.01*BO59/10^-AX59)))</f>
        <v>0</v>
      </c>
      <c r="AH59" s="82" t="str" cm="1">
        <f t="array" ref="AH59">_xlfn.IFS(AY59="na","na",AY59="0","0",AY59&gt;0,(LOG(0.01*BP59/10^-AY59)))</f>
        <v>0</v>
      </c>
      <c r="AI59" s="82" t="str" cm="1">
        <f t="array" ref="AI59">_xlfn.IFS(AZ59="na","na",AZ59="0","0",AZ59&gt;0,(LOG(0.01*BQ59/10^-AZ59)))</f>
        <v>0</v>
      </c>
      <c r="AJ59" s="82" t="str" cm="1">
        <f t="array" ref="AJ59">_xlfn.IFS(BA59="na","na",BA59="0","0",BA59&gt;0,(LOG(0.01*BR59/10^-BA59)))</f>
        <v>0</v>
      </c>
      <c r="AK59" s="82" t="str" cm="1">
        <f t="array" ref="AK59">_xlfn.IFS(BB59="na","na",BB59="0","0",BB59&gt;0,(LOG(0.01*BS59/10^-BB59)))</f>
        <v>0</v>
      </c>
      <c r="AL59" s="82" cm="1">
        <f t="array" ref="AL59">_xlfn.IFS(BC59="na","na",BC59="0","0",BC59&gt;0,(LOG(0.01*BT59/10^-BC59)))</f>
        <v>6.3370291559464516</v>
      </c>
      <c r="AM59" s="81" t="str">
        <f>VLOOKUP($A59,'pEC50'!$B:$AA,MATCH(AM$1,'pEC50'!$B$1:$AA$1,0),FALSE)</f>
        <v>0</v>
      </c>
      <c r="AN59" s="82" t="str">
        <f>VLOOKUP($A59,'pEC50'!$B:$AA,MATCH(AN$1,'pEC50'!$B$1:$AA$1,0),FALSE)</f>
        <v>0</v>
      </c>
      <c r="AO59" s="82">
        <f>VLOOKUP($A59,'pEC50'!$B:$AA,MATCH(AO$1,'pEC50'!$B$1:$AA$1,0),FALSE)</f>
        <v>9.4589999999999996</v>
      </c>
      <c r="AP59" s="82">
        <f>VLOOKUP($A59,'pEC50'!$B:$AA,MATCH(AP$1,'pEC50'!$B$1:$AA$1,0),FALSE)</f>
        <v>9.4260000000000002</v>
      </c>
      <c r="AQ59" s="82" t="str">
        <f>VLOOKUP($A59,'pEC50'!$B:$AA,MATCH(AQ$1,'pEC50'!$B$1:$AA$1,0),FALSE)</f>
        <v>0</v>
      </c>
      <c r="AR59" s="82">
        <f>VLOOKUP($A59,'pEC50'!$B:$AA,MATCH(AR$1,'pEC50'!$B$1:$AA$1,0),FALSE)</f>
        <v>9.2910000000000004</v>
      </c>
      <c r="AS59" s="82">
        <f>VLOOKUP($A59,'pEC50'!$B:$AA,MATCH(AS$1,'pEC50'!$B$1:$AA$1,0),FALSE)</f>
        <v>9.5820000000000007</v>
      </c>
      <c r="AT59" s="82">
        <f>VLOOKUP($A59,'pEC50'!$B:$AA,MATCH(AT$1,'pEC50'!$B$1:$AA$1,0),FALSE)</f>
        <v>10.039999999999999</v>
      </c>
      <c r="AU59" s="82" t="str">
        <f>VLOOKUP($A59,'pEC50'!$B:$AA,MATCH(AU$1,'pEC50'!$B$1:$AA$1,0),FALSE)</f>
        <v>0</v>
      </c>
      <c r="AV59" s="82" t="str">
        <f>VLOOKUP($A59,'pEC50'!$B:$AA,MATCH(AV$1,'pEC50'!$B$1:$AA$1,0),FALSE)</f>
        <v>0</v>
      </c>
      <c r="AW59" s="82" t="str">
        <f>VLOOKUP($A59,'pEC50'!$B:$AA,MATCH(AW$1,'pEC50'!$B$1:$AA$1,0),FALSE)</f>
        <v>0</v>
      </c>
      <c r="AX59" s="82" t="str">
        <f>VLOOKUP($A59,'pEC50'!$B:$AA,MATCH(AX$1,'pEC50'!$B$1:$AA$1,0),FALSE)</f>
        <v>0</v>
      </c>
      <c r="AY59" s="82" t="str">
        <f>VLOOKUP($A59,'pEC50'!$B:$AA,MATCH(AY$1,'pEC50'!$B$1:$AA$1,0),FALSE)</f>
        <v>0</v>
      </c>
      <c r="AZ59" s="82" t="str">
        <f>VLOOKUP($A59,'pEC50'!$B:$AA,MATCH(AZ$1,'pEC50'!$B$1:$AA$1,0),FALSE)</f>
        <v>0</v>
      </c>
      <c r="BA59" s="82" t="str">
        <f>VLOOKUP($A59,'pEC50'!$B:$AA,MATCH(BA$1,'pEC50'!$B$1:$AA$1,0),FALSE)</f>
        <v>0</v>
      </c>
      <c r="BB59" s="82" t="str">
        <f>VLOOKUP($A59,'pEC50'!$B:$AA,MATCH(BB$1,'pEC50'!$B$1:$AA$1,0),FALSE)</f>
        <v>0</v>
      </c>
      <c r="BC59" s="82">
        <f>VLOOKUP($A59,'pEC50'!$B:$AA,MATCH(BC$1,'pEC50'!$B$1:$AA$1,0),FALSE)</f>
        <v>8.8149999999999995</v>
      </c>
      <c r="BD59" s="95">
        <f>VLOOKUP($A59,Emax!$B:$Z,MATCH(BD$1,Emax!$B$1:$Z$1,0),FALSE)</f>
        <v>0</v>
      </c>
      <c r="BE59" s="96" t="str">
        <f>VLOOKUP($A59,Emax!$B:$Z,MATCH(BE$1,Emax!$B$1:$Z$1,0),FALSE)</f>
        <v>na</v>
      </c>
      <c r="BF59" s="96">
        <f>VLOOKUP($A59,Emax!$B:$Z,MATCH(BF$1,Emax!$B$1:$Z$1,0),FALSE)</f>
        <v>31.141562603602605</v>
      </c>
      <c r="BG59" s="96">
        <f>VLOOKUP($A59,Emax!$B:$Z,MATCH(BG$1,Emax!$B$1:$Z$1,0),FALSE)</f>
        <v>25.326135852451642</v>
      </c>
      <c r="BH59" s="96" t="str">
        <f>VLOOKUP($A59,Emax!$B:$Z,MATCH(BH$1,Emax!$B$1:$Z$1,0),FALSE)</f>
        <v>na</v>
      </c>
      <c r="BI59" s="96">
        <f>VLOOKUP($A59,Emax!$B:$Z,MATCH(BI$1,Emax!$B$1:$Z$1,0),FALSE)</f>
        <v>18.411919072208583</v>
      </c>
      <c r="BJ59" s="96">
        <f>VLOOKUP($A59,Emax!$B:$Z,MATCH(BJ$1,Emax!$B$1:$Z$1,0),FALSE)</f>
        <v>36.580650584180887</v>
      </c>
      <c r="BK59" s="96">
        <f>VLOOKUP($A59,Emax!$B:$Z,MATCH(BK$1,Emax!$B$1:$Z$1,0),FALSE)</f>
        <v>41.121320082505157</v>
      </c>
      <c r="BL59" s="96">
        <f>VLOOKUP($A59,Emax!$B:$Z,MATCH(BL$1,Emax!$B$1:$Z$1,0),FALSE)</f>
        <v>0</v>
      </c>
      <c r="BM59" s="96">
        <f>VLOOKUP($A59,Emax!$B:$Z,MATCH(BM$1,Emax!$B$1:$Z$1,0),FALSE)</f>
        <v>0</v>
      </c>
      <c r="BN59" s="96">
        <f>VLOOKUP($A59,Emax!$B:$Z,MATCH(BN$1,Emax!$B$1:$Z$1,0),FALSE)</f>
        <v>0</v>
      </c>
      <c r="BO59" s="96">
        <f>VLOOKUP($A59,Emax!$B:$Z,MATCH(BO$1,Emax!$B$1:$Z$1,0),FALSE)</f>
        <v>0</v>
      </c>
      <c r="BP59" s="96">
        <f>VLOOKUP($A59,Emax!$B:$Z,MATCH(BP$1,Emax!$B$1:$Z$1,0),FALSE)</f>
        <v>0</v>
      </c>
      <c r="BQ59" s="96">
        <f>VLOOKUP($A59,Emax!$B:$Z,MATCH(BQ$1,Emax!$B$1:$Z$1,0),FALSE)</f>
        <v>0</v>
      </c>
      <c r="BR59" s="96">
        <f>VLOOKUP($A59,Emax!$B:$Z,MATCH(BR$1,Emax!$B$1:$Z$1,0),FALSE)</f>
        <v>0</v>
      </c>
      <c r="BS59" s="96">
        <f>VLOOKUP($A59,Emax!$B:$Z,MATCH(BS$1,Emax!$B$1:$Z$1,0),FALSE)</f>
        <v>0</v>
      </c>
      <c r="BT59" s="96">
        <f>VLOOKUP($A59,Emax!$B:$Z,MATCH(BT$1,Emax!$B$1:$Z$1,0),FALSE)</f>
        <v>0.33268188682597505</v>
      </c>
      <c r="BU59" s="98"/>
      <c r="BV59" s="98"/>
      <c r="BW59" s="98"/>
    </row>
    <row r="60" spans="1:75" x14ac:dyDescent="0.2">
      <c r="A60" t="s">
        <v>558</v>
      </c>
      <c r="B60" s="6" t="str">
        <f>IF(VLOOKUP($A60,Ligands!$A:$G,3,FALSE)="","",VLOOKUP($A60,Ligands!$A:$G,3,FALSE))</f>
        <v>NPY</v>
      </c>
      <c r="C60" s="5" t="str">
        <f>IF(VLOOKUP($A60,Ligands!$A:$G,4,FALSE)="","",VLOOKUP($A60,Ligands!$A:$G,4,FALSE))</f>
        <v>Neuropeptide Y</v>
      </c>
      <c r="D60" s="37" t="str">
        <f>IF(VLOOKUP($A60,Ligands!$A:$G,5,FALSE)="","",VLOOKUP($A60,Ligands!$A:$G,5,FALSE))</f>
        <v/>
      </c>
      <c r="E60" s="37" t="str">
        <f>IF(VLOOKUP($A60,Ligands!$A:$G,6,FALSE)="","",VLOOKUP($A60,Ligands!$A:$G,6,FALSE))</f>
        <v/>
      </c>
      <c r="F60" s="37" t="str">
        <f>IF(VLOOKUP($A60,Ligands!$A:$G,7,FALSE)="","",VLOOKUP($A60,Ligands!$A:$G,7,FALSE))</f>
        <v>Physiological</v>
      </c>
      <c r="G60" s="92">
        <f t="shared" si="0"/>
        <v>0</v>
      </c>
      <c r="H60" s="93">
        <f t="shared" si="1"/>
        <v>7.187509399864024</v>
      </c>
      <c r="I60" s="93">
        <f t="shared" si="2"/>
        <v>0</v>
      </c>
      <c r="J60" s="93">
        <f t="shared" si="3"/>
        <v>0</v>
      </c>
      <c r="K60" s="93">
        <f t="shared" si="4"/>
        <v>0</v>
      </c>
      <c r="L60" s="92">
        <f t="shared" si="5"/>
        <v>0</v>
      </c>
      <c r="M60" s="93">
        <f t="shared" si="6"/>
        <v>8.1289999999999996</v>
      </c>
      <c r="N60" s="93">
        <f t="shared" si="7"/>
        <v>0</v>
      </c>
      <c r="O60" s="93">
        <f t="shared" si="8"/>
        <v>0</v>
      </c>
      <c r="P60" s="93">
        <f t="shared" si="9"/>
        <v>0</v>
      </c>
      <c r="Q60" s="94">
        <f t="shared" si="10"/>
        <v>0</v>
      </c>
      <c r="R60" s="91">
        <f t="shared" si="11"/>
        <v>11.442196450238438</v>
      </c>
      <c r="S60" s="91">
        <f t="shared" si="12"/>
        <v>0</v>
      </c>
      <c r="T60" s="91">
        <f t="shared" si="13"/>
        <v>0</v>
      </c>
      <c r="U60" s="91">
        <f t="shared" si="14"/>
        <v>0</v>
      </c>
      <c r="V60" s="81" t="str" cm="1">
        <f t="array" ref="V60">_xlfn.IFS(AM60="na","na",AM60="0","0",AM60&gt;0,(LOG(0.01*BD60/10^-AM60)))</f>
        <v>0</v>
      </c>
      <c r="W60" s="82" t="str" cm="1">
        <f t="array" ref="W60">_xlfn.IFS(AN60="na","na",AN60="0","0",AN60&gt;0,(LOG(0.01*BE60/10^-AN60)))</f>
        <v>0</v>
      </c>
      <c r="X60" s="82" t="str" cm="1">
        <f t="array" ref="X60">_xlfn.IFS(AO60="na","na",AO60="0","0",AO60&gt;0,(LOG(0.01*BF60/10^-AO60)))</f>
        <v>0</v>
      </c>
      <c r="Y60" s="82" t="str" cm="1">
        <f t="array" ref="Y60">_xlfn.IFS(AP60="na","na",AP60="0","0",AP60&gt;0,(LOG(0.01*BG60/10^-AP60)))</f>
        <v>0</v>
      </c>
      <c r="Z60" s="82" t="str" cm="1">
        <f t="array" ref="Z60">_xlfn.IFS(AQ60="na","na",AQ60="0","0",AQ60&gt;0,(LOG(0.01*BH60/10^-AQ60)))</f>
        <v>0</v>
      </c>
      <c r="AA60" s="82" cm="1">
        <f t="array" ref="AA60">_xlfn.IFS(AR60="na","na",AR60="0","0",AR60&gt;0,(LOG(0.01*BI60/10^-AR60)))</f>
        <v>7.187509399864024</v>
      </c>
      <c r="AB60" s="82" cm="1">
        <f t="array" ref="AB60">_xlfn.IFS(AS60="na","na",AS60="0","0",AS60&gt;0,(LOG(0.01*BJ60/10^-AS60)))</f>
        <v>6.9705782524080284</v>
      </c>
      <c r="AC60" s="82" cm="1">
        <f t="array" ref="AC60">_xlfn.IFS(AT60="na","na",AT60="0","0",AT60&gt;0,(LOG(0.01*BK60/10^-AT60)))</f>
        <v>6.1857787637979413</v>
      </c>
      <c r="AD60" s="82" t="str" cm="1">
        <f t="array" ref="AD60">_xlfn.IFS(AU60="na","na",AU60="0","0",AU60&gt;0,(LOG(0.01*BL60/10^-AU60)))</f>
        <v>0</v>
      </c>
      <c r="AE60" s="82" t="str" cm="1">
        <f t="array" ref="AE60">_xlfn.IFS(AV60="na","na",AV60="0","0",AV60&gt;0,(LOG(0.01*BM60/10^-AV60)))</f>
        <v>0</v>
      </c>
      <c r="AF60" s="82" t="str" cm="1">
        <f t="array" ref="AF60">_xlfn.IFS(AW60="na","na",AW60="0","0",AW60&gt;0,(LOG(0.01*BN60/10^-AW60)))</f>
        <v>0</v>
      </c>
      <c r="AG60" s="82" t="str" cm="1">
        <f t="array" ref="AG60">_xlfn.IFS(AX60="na","na",AX60="0","0",AX60&gt;0,(LOG(0.01*BO60/10^-AX60)))</f>
        <v>0</v>
      </c>
      <c r="AH60" s="82" t="str" cm="1">
        <f t="array" ref="AH60">_xlfn.IFS(AY60="na","na",AY60="0","0",AY60&gt;0,(LOG(0.01*BP60/10^-AY60)))</f>
        <v>0</v>
      </c>
      <c r="AI60" s="82" t="str" cm="1">
        <f t="array" ref="AI60">_xlfn.IFS(AZ60="na","na",AZ60="0","0",AZ60&gt;0,(LOG(0.01*BQ60/10^-AZ60)))</f>
        <v>0</v>
      </c>
      <c r="AJ60" s="82" t="str" cm="1">
        <f t="array" ref="AJ60">_xlfn.IFS(BA60="na","na",BA60="0","0",BA60&gt;0,(LOG(0.01*BR60/10^-BA60)))</f>
        <v>0</v>
      </c>
      <c r="AK60" s="82" t="str" cm="1">
        <f t="array" ref="AK60">_xlfn.IFS(BB60="na","na",BB60="0","0",BB60&gt;0,(LOG(0.01*BS60/10^-BB60)))</f>
        <v>0</v>
      </c>
      <c r="AL60" s="82" t="str" cm="1">
        <f t="array" ref="AL60">_xlfn.IFS(BC60="na","na",BC60="0","0",BC60&gt;0,(LOG(0.01*BT60/10^-BC60)))</f>
        <v>0</v>
      </c>
      <c r="AM60" s="81" t="str">
        <f>VLOOKUP($A60,'pEC50'!$B:$AA,MATCH(AM$1,'pEC50'!$B$1:$AA$1,0),FALSE)</f>
        <v>0</v>
      </c>
      <c r="AN60" s="82" t="str">
        <f>VLOOKUP($A60,'pEC50'!$B:$AA,MATCH(AN$1,'pEC50'!$B$1:$AA$1,0),FALSE)</f>
        <v>0</v>
      </c>
      <c r="AO60" s="82" t="str">
        <f>VLOOKUP($A60,'pEC50'!$B:$AA,MATCH(AO$1,'pEC50'!$B$1:$AA$1,0),FALSE)</f>
        <v>0</v>
      </c>
      <c r="AP60" s="82" t="str">
        <f>VLOOKUP($A60,'pEC50'!$B:$AA,MATCH(AP$1,'pEC50'!$B$1:$AA$1,0),FALSE)</f>
        <v>0</v>
      </c>
      <c r="AQ60" s="82" t="str">
        <f>VLOOKUP($A60,'pEC50'!$B:$AA,MATCH(AQ$1,'pEC50'!$B$1:$AA$1,0),FALSE)</f>
        <v>0</v>
      </c>
      <c r="AR60" s="82">
        <f>VLOOKUP($A60,'pEC50'!$B:$AA,MATCH(AR$1,'pEC50'!$B$1:$AA$1,0),FALSE)</f>
        <v>8.1289999999999996</v>
      </c>
      <c r="AS60" s="82">
        <f>VLOOKUP($A60,'pEC50'!$B:$AA,MATCH(AS$1,'pEC50'!$B$1:$AA$1,0),FALSE)</f>
        <v>8.0779999999999994</v>
      </c>
      <c r="AT60" s="82">
        <f>VLOOKUP($A60,'pEC50'!$B:$AA,MATCH(AT$1,'pEC50'!$B$1:$AA$1,0),FALSE)</f>
        <v>7.8170000000000002</v>
      </c>
      <c r="AU60" s="82" t="str">
        <f>VLOOKUP($A60,'pEC50'!$B:$AA,MATCH(AU$1,'pEC50'!$B$1:$AA$1,0),FALSE)</f>
        <v>0</v>
      </c>
      <c r="AV60" s="82" t="str">
        <f>VLOOKUP($A60,'pEC50'!$B:$AA,MATCH(AV$1,'pEC50'!$B$1:$AA$1,0),FALSE)</f>
        <v>0</v>
      </c>
      <c r="AW60" s="82" t="str">
        <f>VLOOKUP($A60,'pEC50'!$B:$AA,MATCH(AW$1,'pEC50'!$B$1:$AA$1,0),FALSE)</f>
        <v>0</v>
      </c>
      <c r="AX60" s="82" t="str">
        <f>VLOOKUP($A60,'pEC50'!$B:$AA,MATCH(AX$1,'pEC50'!$B$1:$AA$1,0),FALSE)</f>
        <v>0</v>
      </c>
      <c r="AY60" s="82" t="str">
        <f>VLOOKUP($A60,'pEC50'!$B:$AA,MATCH(AY$1,'pEC50'!$B$1:$AA$1,0),FALSE)</f>
        <v>0</v>
      </c>
      <c r="AZ60" s="82" t="str">
        <f>VLOOKUP($A60,'pEC50'!$B:$AA,MATCH(AZ$1,'pEC50'!$B$1:$AA$1,0),FALSE)</f>
        <v>0</v>
      </c>
      <c r="BA60" s="82" t="str">
        <f>VLOOKUP($A60,'pEC50'!$B:$AA,MATCH(BA$1,'pEC50'!$B$1:$AA$1,0),FALSE)</f>
        <v>0</v>
      </c>
      <c r="BB60" s="82" t="str">
        <f>VLOOKUP($A60,'pEC50'!$B:$AA,MATCH(BB$1,'pEC50'!$B$1:$AA$1,0),FALSE)</f>
        <v>0</v>
      </c>
      <c r="BC60" s="82" t="str">
        <f>VLOOKUP($A60,'pEC50'!$B:$AA,MATCH(BC$1,'pEC50'!$B$1:$AA$1,0),FALSE)</f>
        <v>0</v>
      </c>
      <c r="BD60" s="95">
        <f>VLOOKUP($A60,Emax!$B:$Z,MATCH(BD$1,Emax!$B$1:$Z$1,0),FALSE)</f>
        <v>0</v>
      </c>
      <c r="BE60" s="96" t="str">
        <f>VLOOKUP($A60,Emax!$B:$Z,MATCH(BE$1,Emax!$B$1:$Z$1,0),FALSE)</f>
        <v>na</v>
      </c>
      <c r="BF60" s="96">
        <f>VLOOKUP($A60,Emax!$B:$Z,MATCH(BF$1,Emax!$B$1:$Z$1,0),FALSE)</f>
        <v>0</v>
      </c>
      <c r="BG60" s="96">
        <f>VLOOKUP($A60,Emax!$B:$Z,MATCH(BG$1,Emax!$B$1:$Z$1,0),FALSE)</f>
        <v>0</v>
      </c>
      <c r="BH60" s="96" t="str">
        <f>VLOOKUP($A60,Emax!$B:$Z,MATCH(BH$1,Emax!$B$1:$Z$1,0),FALSE)</f>
        <v>na</v>
      </c>
      <c r="BI60" s="96">
        <f>VLOOKUP($A60,Emax!$B:$Z,MATCH(BI$1,Emax!$B$1:$Z$1,0),FALSE)</f>
        <v>11.442196450238438</v>
      </c>
      <c r="BJ60" s="96">
        <f>VLOOKUP($A60,Emax!$B:$Z,MATCH(BJ$1,Emax!$B$1:$Z$1,0),FALSE)</f>
        <v>7.8086912667058916</v>
      </c>
      <c r="BK60" s="96">
        <f>VLOOKUP($A60,Emax!$B:$Z,MATCH(BK$1,Emax!$B$1:$Z$1,0),FALSE)</f>
        <v>2.337646102881429</v>
      </c>
      <c r="BL60" s="96">
        <f>VLOOKUP($A60,Emax!$B:$Z,MATCH(BL$1,Emax!$B$1:$Z$1,0),FALSE)</f>
        <v>0</v>
      </c>
      <c r="BM60" s="96">
        <f>VLOOKUP($A60,Emax!$B:$Z,MATCH(BM$1,Emax!$B$1:$Z$1,0),FALSE)</f>
        <v>0</v>
      </c>
      <c r="BN60" s="96">
        <f>VLOOKUP($A60,Emax!$B:$Z,MATCH(BN$1,Emax!$B$1:$Z$1,0),FALSE)</f>
        <v>0</v>
      </c>
      <c r="BO60" s="96">
        <f>VLOOKUP($A60,Emax!$B:$Z,MATCH(BO$1,Emax!$B$1:$Z$1,0),FALSE)</f>
        <v>0</v>
      </c>
      <c r="BP60" s="96">
        <f>VLOOKUP($A60,Emax!$B:$Z,MATCH(BP$1,Emax!$B$1:$Z$1,0),FALSE)</f>
        <v>0</v>
      </c>
      <c r="BQ60" s="96">
        <f>VLOOKUP($A60,Emax!$B:$Z,MATCH(BQ$1,Emax!$B$1:$Z$1,0),FALSE)</f>
        <v>0</v>
      </c>
      <c r="BR60" s="96">
        <f>VLOOKUP($A60,Emax!$B:$Z,MATCH(BR$1,Emax!$B$1:$Z$1,0),FALSE)</f>
        <v>0</v>
      </c>
      <c r="BS60" s="96">
        <f>VLOOKUP($A60,Emax!$B:$Z,MATCH(BS$1,Emax!$B$1:$Z$1,0),FALSE)</f>
        <v>0</v>
      </c>
      <c r="BT60" s="96">
        <f>VLOOKUP($A60,Emax!$B:$Z,MATCH(BT$1,Emax!$B$1:$Z$1,0),FALSE)</f>
        <v>0</v>
      </c>
      <c r="BU60" s="98"/>
      <c r="BV60" s="98"/>
      <c r="BW60" s="98"/>
    </row>
    <row r="61" spans="1:75" x14ac:dyDescent="0.2">
      <c r="A61" t="s">
        <v>494</v>
      </c>
      <c r="B61" s="6" t="str">
        <f>IF(VLOOKUP($A61,Ligands!$A:$G,3,FALSE)="","",VLOOKUP($A61,Ligands!$A:$G,3,FALSE))</f>
        <v>O-LPA</v>
      </c>
      <c r="C61" s="5" t="str">
        <f>IF(VLOOKUP($A61,Ligands!$A:$G,4,FALSE)="","",VLOOKUP($A61,Ligands!$A:$G,4,FALSE))</f>
        <v>Lysophosphatidic acid</v>
      </c>
      <c r="D61" s="37" t="str">
        <f>IF(VLOOKUP($A61,Ligands!$A:$G,5,FALSE)="","",VLOOKUP($A61,Ligands!$A:$G,5,FALSE))</f>
        <v/>
      </c>
      <c r="E61" s="37" t="str">
        <f>IF(VLOOKUP($A61,Ligands!$A:$G,6,FALSE)="","",VLOOKUP($A61,Ligands!$A:$G,6,FALSE))</f>
        <v/>
      </c>
      <c r="F61" s="37" t="str">
        <f>IF(VLOOKUP($A61,Ligands!$A:$G,7,FALSE)="","",VLOOKUP($A61,Ligands!$A:$G,7,FALSE))</f>
        <v>Physiological</v>
      </c>
      <c r="G61" s="92">
        <f t="shared" si="0"/>
        <v>0</v>
      </c>
      <c r="H61" s="93">
        <f t="shared" si="1"/>
        <v>8.2892294983151729</v>
      </c>
      <c r="I61" s="93">
        <f t="shared" si="2"/>
        <v>5.7529805337210842</v>
      </c>
      <c r="J61" s="93">
        <f t="shared" si="3"/>
        <v>7.1786014210919644</v>
      </c>
      <c r="K61" s="93">
        <f t="shared" si="4"/>
        <v>6.4744266876863481</v>
      </c>
      <c r="L61" s="92">
        <f t="shared" si="5"/>
        <v>0</v>
      </c>
      <c r="M61" s="93">
        <f t="shared" si="6"/>
        <v>9.1969999999999992</v>
      </c>
      <c r="N61" s="93">
        <f t="shared" si="7"/>
        <v>7.5149999999999997</v>
      </c>
      <c r="O61" s="93">
        <f t="shared" si="8"/>
        <v>7.9269999999999996</v>
      </c>
      <c r="P61" s="93">
        <f t="shared" si="9"/>
        <v>7.5279999999999996</v>
      </c>
      <c r="Q61" s="94">
        <f t="shared" si="10"/>
        <v>0</v>
      </c>
      <c r="R61" s="91">
        <f t="shared" si="11"/>
        <v>24.913231185981548</v>
      </c>
      <c r="S61" s="91">
        <f t="shared" si="12"/>
        <v>27.859962897778619</v>
      </c>
      <c r="T61" s="91">
        <f t="shared" si="13"/>
        <v>17.848487568440891</v>
      </c>
      <c r="U61" s="91">
        <f t="shared" si="14"/>
        <v>26.060468191285924</v>
      </c>
      <c r="V61" s="81" t="str" cm="1">
        <f t="array" ref="V61">_xlfn.IFS(AM61="na","na",AM61="0","0",AM61&gt;0,(LOG(0.01*BD61/10^-AM61)))</f>
        <v>0</v>
      </c>
      <c r="W61" s="82" t="str" cm="1">
        <f t="array" ref="W61">_xlfn.IFS(AN61="na","na",AN61="0","0",AN61&gt;0,(LOG(0.01*BE61/10^-AN61)))</f>
        <v>0</v>
      </c>
      <c r="X61" s="82" cm="1">
        <f t="array" ref="X61">_xlfn.IFS(AO61="na","na",AO61="0","0",AO61&gt;0,(LOG(0.01*BF61/10^-AO61)))</f>
        <v>8.2892294983151729</v>
      </c>
      <c r="Y61" s="82" t="str" cm="1">
        <f t="array" ref="Y61">_xlfn.IFS(AP61="na","na",AP61="0","0",AP61&gt;0,(LOG(0.01*BG61/10^-AP61)))</f>
        <v>0</v>
      </c>
      <c r="Z61" s="82" t="str" cm="1">
        <f t="array" ref="Z61">_xlfn.IFS(AQ61="na","na",AQ61="0","0",AQ61&gt;0,(LOG(0.01*BH61/10^-AQ61)))</f>
        <v>0</v>
      </c>
      <c r="AA61" s="82" cm="1">
        <f t="array" ref="AA61">_xlfn.IFS(AR61="na","na",AR61="0","0",AR61&gt;0,(LOG(0.01*BI61/10^-AR61)))</f>
        <v>8.2834300581361227</v>
      </c>
      <c r="AB61" s="82" t="str" cm="1">
        <f t="array" ref="AB61">_xlfn.IFS(AS61="na","na",AS61="0","0",AS61&gt;0,(LOG(0.01*BJ61/10^-AS61)))</f>
        <v>0</v>
      </c>
      <c r="AC61" s="82" t="str" cm="1">
        <f t="array" ref="AC61">_xlfn.IFS(AT61="na","na",AT61="0","0",AT61&gt;0,(LOG(0.01*BK61/10^-AT61)))</f>
        <v>0</v>
      </c>
      <c r="AD61" s="82" cm="1">
        <f t="array" ref="AD61">_xlfn.IFS(AU61="na","na",AU61="0","0",AU61&gt;0,(LOG(0.01*BL61/10^-AU61)))</f>
        <v>5.7190687592678788</v>
      </c>
      <c r="AE61" s="82" cm="1">
        <f t="array" ref="AE61">_xlfn.IFS(AV61="na","na",AV61="0","0",AV61&gt;0,(LOG(0.01*BM61/10^-AV61)))</f>
        <v>5.2816273040963049</v>
      </c>
      <c r="AF61" s="82" cm="1">
        <f t="array" ref="AF61">_xlfn.IFS(AW61="na","na",AW61="0","0",AW61&gt;0,(LOG(0.01*BN61/10^-AW61)))</f>
        <v>4.5578985056419867</v>
      </c>
      <c r="AG61" s="82" cm="1">
        <f t="array" ref="AG61">_xlfn.IFS(AX61="na","na",AX61="0","0",AX61&gt;0,(LOG(0.01*BO61/10^-AX61)))</f>
        <v>5.7529805337210842</v>
      </c>
      <c r="AH61" s="82" t="str" cm="1">
        <f t="array" ref="AH61">_xlfn.IFS(AY61="na","na",AY61="0","0",AY61&gt;0,(LOG(0.01*BP61/10^-AY61)))</f>
        <v>0</v>
      </c>
      <c r="AI61" s="82" cm="1">
        <f t="array" ref="AI61">_xlfn.IFS(AZ61="na","na",AZ61="0","0",AZ61&gt;0,(LOG(0.01*BQ61/10^-AZ61)))</f>
        <v>7.1786014210919644</v>
      </c>
      <c r="AJ61" s="82" cm="1">
        <f t="array" ref="AJ61">_xlfn.IFS(BA61="na","na",BA61="0","0",BA61&gt;0,(LOG(0.01*BR61/10^-BA61)))</f>
        <v>5.9939822137965759</v>
      </c>
      <c r="AK61" s="82" cm="1">
        <f t="array" ref="AK61">_xlfn.IFS(BB61="na","na",BB61="0","0",BB61&gt;0,(LOG(0.01*BS61/10^-BB61)))</f>
        <v>6.4744266876863481</v>
      </c>
      <c r="AL61" s="82" cm="1">
        <f t="array" ref="AL61">_xlfn.IFS(BC61="na","na",BC61="0","0",BC61&gt;0,(LOG(0.01*BT61/10^-BC61)))</f>
        <v>6.4068944865806037</v>
      </c>
      <c r="AM61" s="81" t="str">
        <f>VLOOKUP($A61,'pEC50'!$B:$AA,MATCH(AM$1,'pEC50'!$B$1:$AA$1,0),FALSE)</f>
        <v>0</v>
      </c>
      <c r="AN61" s="82" t="str">
        <f>VLOOKUP($A61,'pEC50'!$B:$AA,MATCH(AN$1,'pEC50'!$B$1:$AA$1,0),FALSE)</f>
        <v>0</v>
      </c>
      <c r="AO61" s="82">
        <f>VLOOKUP($A61,'pEC50'!$B:$AA,MATCH(AO$1,'pEC50'!$B$1:$AA$1,0),FALSE)</f>
        <v>9.1969999999999992</v>
      </c>
      <c r="AP61" s="82" t="str">
        <f>VLOOKUP($A61,'pEC50'!$B:$AA,MATCH(AP$1,'pEC50'!$B$1:$AA$1,0),FALSE)</f>
        <v>0</v>
      </c>
      <c r="AQ61" s="82" t="str">
        <f>VLOOKUP($A61,'pEC50'!$B:$AA,MATCH(AQ$1,'pEC50'!$B$1:$AA$1,0),FALSE)</f>
        <v>0</v>
      </c>
      <c r="AR61" s="82">
        <f>VLOOKUP($A61,'pEC50'!$B:$AA,MATCH(AR$1,'pEC50'!$B$1:$AA$1,0),FALSE)</f>
        <v>8.8870000000000005</v>
      </c>
      <c r="AS61" s="82" t="str">
        <f>VLOOKUP($A61,'pEC50'!$B:$AA,MATCH(AS$1,'pEC50'!$B$1:$AA$1,0),FALSE)</f>
        <v>0</v>
      </c>
      <c r="AT61" s="82" t="str">
        <f>VLOOKUP($A61,'pEC50'!$B:$AA,MATCH(AT$1,'pEC50'!$B$1:$AA$1,0),FALSE)</f>
        <v>0</v>
      </c>
      <c r="AU61" s="82">
        <f>VLOOKUP($A61,'pEC50'!$B:$AA,MATCH(AU$1,'pEC50'!$B$1:$AA$1,0),FALSE)</f>
        <v>7.5149999999999997</v>
      </c>
      <c r="AV61" s="82">
        <f>VLOOKUP($A61,'pEC50'!$B:$AA,MATCH(AV$1,'pEC50'!$B$1:$AA$1,0),FALSE)</f>
        <v>6.9210000000000003</v>
      </c>
      <c r="AW61" s="82">
        <f>VLOOKUP($A61,'pEC50'!$B:$AA,MATCH(AW$1,'pEC50'!$B$1:$AA$1,0),FALSE)</f>
        <v>5.6289999999999996</v>
      </c>
      <c r="AX61" s="82">
        <f>VLOOKUP($A61,'pEC50'!$B:$AA,MATCH(AX$1,'pEC50'!$B$1:$AA$1,0),FALSE)</f>
        <v>6.3079999999999998</v>
      </c>
      <c r="AY61" s="82" t="str">
        <f>VLOOKUP($A61,'pEC50'!$B:$AA,MATCH(AY$1,'pEC50'!$B$1:$AA$1,0),FALSE)</f>
        <v>0</v>
      </c>
      <c r="AZ61" s="82">
        <f>VLOOKUP($A61,'pEC50'!$B:$AA,MATCH(AZ$1,'pEC50'!$B$1:$AA$1,0),FALSE)</f>
        <v>7.9269999999999996</v>
      </c>
      <c r="BA61" s="82">
        <f>VLOOKUP($A61,'pEC50'!$B:$AA,MATCH(BA$1,'pEC50'!$B$1:$AA$1,0),FALSE)</f>
        <v>6.5780000000000003</v>
      </c>
      <c r="BB61" s="82">
        <f>VLOOKUP($A61,'pEC50'!$B:$AA,MATCH(BB$1,'pEC50'!$B$1:$AA$1,0),FALSE)</f>
        <v>7.5279999999999996</v>
      </c>
      <c r="BC61" s="82">
        <f>VLOOKUP($A61,'pEC50'!$B:$AA,MATCH(BC$1,'pEC50'!$B$1:$AA$1,0),FALSE)</f>
        <v>7.4640000000000004</v>
      </c>
      <c r="BD61" s="95">
        <f>VLOOKUP($A61,Emax!$B:$Z,MATCH(BD$1,Emax!$B$1:$Z$1,0),FALSE)</f>
        <v>0</v>
      </c>
      <c r="BE61" s="96" t="str">
        <f>VLOOKUP($A61,Emax!$B:$Z,MATCH(BE$1,Emax!$B$1:$Z$1,0),FALSE)</f>
        <v>na</v>
      </c>
      <c r="BF61" s="96">
        <f>VLOOKUP($A61,Emax!$B:$Z,MATCH(BF$1,Emax!$B$1:$Z$1,0),FALSE)</f>
        <v>12.366007293623605</v>
      </c>
      <c r="BG61" s="96">
        <f>VLOOKUP($A61,Emax!$B:$Z,MATCH(BG$1,Emax!$B$1:$Z$1,0),FALSE)</f>
        <v>0</v>
      </c>
      <c r="BH61" s="96" t="str">
        <f>VLOOKUP($A61,Emax!$B:$Z,MATCH(BH$1,Emax!$B$1:$Z$1,0),FALSE)</f>
        <v>na</v>
      </c>
      <c r="BI61" s="96">
        <f>VLOOKUP($A61,Emax!$B:$Z,MATCH(BI$1,Emax!$B$1:$Z$1,0),FALSE)</f>
        <v>24.913231185981548</v>
      </c>
      <c r="BJ61" s="96">
        <f>VLOOKUP($A61,Emax!$B:$Z,MATCH(BJ$1,Emax!$B$1:$Z$1,0),FALSE)</f>
        <v>0</v>
      </c>
      <c r="BK61" s="96">
        <f>VLOOKUP($A61,Emax!$B:$Z,MATCH(BK$1,Emax!$B$1:$Z$1,0),FALSE)</f>
        <v>0</v>
      </c>
      <c r="BL61" s="96">
        <f>VLOOKUP($A61,Emax!$B:$Z,MATCH(BL$1,Emax!$B$1:$Z$1,0),FALSE)</f>
        <v>1.5998112971930456</v>
      </c>
      <c r="BM61" s="96">
        <f>VLOOKUP($A61,Emax!$B:$Z,MATCH(BM$1,Emax!$B$1:$Z$1,0),FALSE)</f>
        <v>2.2941790211826358</v>
      </c>
      <c r="BN61" s="96">
        <f>VLOOKUP($A61,Emax!$B:$Z,MATCH(BN$1,Emax!$B$1:$Z$1,0),FALSE)</f>
        <v>8.4898204525974812</v>
      </c>
      <c r="BO61" s="96">
        <f>VLOOKUP($A61,Emax!$B:$Z,MATCH(BO$1,Emax!$B$1:$Z$1,0),FALSE)</f>
        <v>27.859962897778619</v>
      </c>
      <c r="BP61" s="96">
        <f>VLOOKUP($A61,Emax!$B:$Z,MATCH(BP$1,Emax!$B$1:$Z$1,0),FALSE)</f>
        <v>0</v>
      </c>
      <c r="BQ61" s="96">
        <f>VLOOKUP($A61,Emax!$B:$Z,MATCH(BQ$1,Emax!$B$1:$Z$1,0),FALSE)</f>
        <v>17.848487568440891</v>
      </c>
      <c r="BR61" s="96">
        <f>VLOOKUP($A61,Emax!$B:$Z,MATCH(BR$1,Emax!$B$1:$Z$1,0),FALSE)</f>
        <v>26.060468191285924</v>
      </c>
      <c r="BS61" s="96">
        <f>VLOOKUP($A61,Emax!$B:$Z,MATCH(BS$1,Emax!$B$1:$Z$1,0),FALSE)</f>
        <v>8.8394793926247281</v>
      </c>
      <c r="BT61" s="96">
        <f>VLOOKUP($A61,Emax!$B:$Z,MATCH(BT$1,Emax!$B$1:$Z$1,0),FALSE)</f>
        <v>8.767877764946256</v>
      </c>
      <c r="BU61" s="98"/>
      <c r="BV61" s="98"/>
      <c r="BW61" s="98"/>
    </row>
    <row r="62" spans="1:75" x14ac:dyDescent="0.2">
      <c r="A62" t="s">
        <v>496</v>
      </c>
      <c r="B62" s="6" t="str">
        <f>IF(VLOOKUP($A62,Ligands!$A:$G,3,FALSE)="","",VLOOKUP($A62,Ligands!$A:$G,3,FALSE))</f>
        <v>O-LPA</v>
      </c>
      <c r="C62" s="5" t="str">
        <f>IF(VLOOKUP($A62,Ligands!$A:$G,4,FALSE)="","",VLOOKUP($A62,Ligands!$A:$G,4,FALSE))</f>
        <v>Lysophosphatidic acid</v>
      </c>
      <c r="D62" s="37" t="str">
        <f>IF(VLOOKUP($A62,Ligands!$A:$G,5,FALSE)="","",VLOOKUP($A62,Ligands!$A:$G,5,FALSE))</f>
        <v/>
      </c>
      <c r="E62" s="37" t="str">
        <f>IF(VLOOKUP($A62,Ligands!$A:$G,6,FALSE)="","",VLOOKUP($A62,Ligands!$A:$G,6,FALSE))</f>
        <v/>
      </c>
      <c r="F62" s="37" t="str">
        <f>IF(VLOOKUP($A62,Ligands!$A:$G,7,FALSE)="","",VLOOKUP($A62,Ligands!$A:$G,7,FALSE))</f>
        <v>Physiological</v>
      </c>
      <c r="G62" s="92">
        <f t="shared" si="0"/>
        <v>0</v>
      </c>
      <c r="H62" s="93">
        <f t="shared" si="1"/>
        <v>8.7084457666665553</v>
      </c>
      <c r="I62" s="93">
        <f t="shared" si="2"/>
        <v>6.8904610721183479</v>
      </c>
      <c r="J62" s="93">
        <f t="shared" si="3"/>
        <v>7.411345594187237</v>
      </c>
      <c r="K62" s="93">
        <f t="shared" si="4"/>
        <v>6.6818598690881794</v>
      </c>
      <c r="L62" s="92">
        <f t="shared" si="5"/>
        <v>0</v>
      </c>
      <c r="M62" s="93">
        <f t="shared" si="6"/>
        <v>9.0289999999999999</v>
      </c>
      <c r="N62" s="93">
        <f t="shared" si="7"/>
        <v>7.3540000000000001</v>
      </c>
      <c r="O62" s="93">
        <f t="shared" si="8"/>
        <v>8.3460000000000001</v>
      </c>
      <c r="P62" s="93">
        <f t="shared" si="9"/>
        <v>7.0780000000000003</v>
      </c>
      <c r="Q62" s="94">
        <f t="shared" si="10"/>
        <v>0</v>
      </c>
      <c r="R62" s="91">
        <f t="shared" si="11"/>
        <v>52.481729168430263</v>
      </c>
      <c r="S62" s="91">
        <f t="shared" si="12"/>
        <v>46.084973188071729</v>
      </c>
      <c r="T62" s="91">
        <f t="shared" si="13"/>
        <v>11.623732160488286</v>
      </c>
      <c r="U62" s="91">
        <f t="shared" si="14"/>
        <v>40.16611885937639</v>
      </c>
      <c r="V62" s="81" t="str" cm="1">
        <f t="array" ref="V62">_xlfn.IFS(AM62="na","na",AM62="0","0",AM62&gt;0,(LOG(0.01*BD62/10^-AM62)))</f>
        <v>0</v>
      </c>
      <c r="W62" s="82" t="str" cm="1">
        <f t="array" ref="W62">_xlfn.IFS(AN62="na","na",AN62="0","0",AN62&gt;0,(LOG(0.01*BE62/10^-AN62)))</f>
        <v>0</v>
      </c>
      <c r="X62" s="82" cm="1">
        <f t="array" ref="X62">_xlfn.IFS(AO62="na","na",AO62="0","0",AO62&gt;0,(LOG(0.01*BF62/10^-AO62)))</f>
        <v>7.945221427764988</v>
      </c>
      <c r="Y62" s="82" cm="1">
        <f t="array" ref="Y62">_xlfn.IFS(AP62="na","na",AP62="0","0",AP62&gt;0,(LOG(0.01*BG62/10^-AP62)))</f>
        <v>8.1663542031617187</v>
      </c>
      <c r="Z62" s="82" t="str" cm="1">
        <f t="array" ref="Z62">_xlfn.IFS(AQ62="na","na",AQ62="0","0",AQ62&gt;0,(LOG(0.01*BH62/10^-AQ62)))</f>
        <v>0</v>
      </c>
      <c r="AA62" s="82" cm="1">
        <f t="array" ref="AA62">_xlfn.IFS(AR62="na","na",AR62="0","0",AR62&gt;0,(LOG(0.01*BI62/10^-AR62)))</f>
        <v>8.0620081357413849</v>
      </c>
      <c r="AB62" s="82" cm="1">
        <f t="array" ref="AB62">_xlfn.IFS(AS62="na","na",AS62="0","0",AS62&gt;0,(LOG(0.01*BJ62/10^-AS62)))</f>
        <v>8.7084457666665553</v>
      </c>
      <c r="AC62" s="82" t="str" cm="1">
        <f t="array" ref="AC62">_xlfn.IFS(AT62="na","na",AT62="0","0",AT62&gt;0,(LOG(0.01*BK62/10^-AT62)))</f>
        <v>0</v>
      </c>
      <c r="AD62" s="82" cm="1">
        <f t="array" ref="AD62">_xlfn.IFS(AU62="na","na",AU62="0","0",AU62&gt;0,(LOG(0.01*BL62/10^-AU62)))</f>
        <v>6.8530252817169801</v>
      </c>
      <c r="AE62" s="82" cm="1">
        <f t="array" ref="AE62">_xlfn.IFS(AV62="na","na",AV62="0","0",AV62&gt;0,(LOG(0.01*BM62/10^-AV62)))</f>
        <v>6.7165593391563805</v>
      </c>
      <c r="AF62" s="82" cm="1">
        <f t="array" ref="AF62">_xlfn.IFS(AW62="na","na",AW62="0","0",AW62&gt;0,(LOG(0.01*BN62/10^-AW62)))</f>
        <v>6.8904610721183479</v>
      </c>
      <c r="AG62" s="82" cm="1">
        <f t="array" ref="AG62">_xlfn.IFS(AX62="na","na",AX62="0","0",AX62&gt;0,(LOG(0.01*BO62/10^-AX62)))</f>
        <v>6.1338917476969756</v>
      </c>
      <c r="AH62" s="82" t="str" cm="1">
        <f t="array" ref="AH62">_xlfn.IFS(AY62="na","na",AY62="0","0",AY62&gt;0,(LOG(0.01*BP62/10^-AY62)))</f>
        <v>0</v>
      </c>
      <c r="AI62" s="82" cm="1">
        <f t="array" ref="AI62">_xlfn.IFS(AZ62="na","na",AZ62="0","0",AZ62&gt;0,(LOG(0.01*BQ62/10^-AZ62)))</f>
        <v>7.411345594187237</v>
      </c>
      <c r="AJ62" s="82" cm="1">
        <f t="array" ref="AJ62">_xlfn.IFS(BA62="na","na",BA62="0","0",BA62&gt;0,(LOG(0.01*BR62/10^-BA62)))</f>
        <v>6.1468455679006109</v>
      </c>
      <c r="AK62" s="82" cm="1">
        <f t="array" ref="AK62">_xlfn.IFS(BB62="na","na",BB62="0","0",BB62&gt;0,(LOG(0.01*BS62/10^-BB62)))</f>
        <v>6.1398228997161963</v>
      </c>
      <c r="AL62" s="82" cm="1">
        <f t="array" ref="AL62">_xlfn.IFS(BC62="na","na",BC62="0","0",BC62&gt;0,(LOG(0.01*BT62/10^-BC62)))</f>
        <v>6.6818598690881794</v>
      </c>
      <c r="AM62" s="81" t="str">
        <f>VLOOKUP($A62,'pEC50'!$B:$AA,MATCH(AM$1,'pEC50'!$B$1:$AA$1,0),FALSE)</f>
        <v>0</v>
      </c>
      <c r="AN62" s="82" t="str">
        <f>VLOOKUP($A62,'pEC50'!$B:$AA,MATCH(AN$1,'pEC50'!$B$1:$AA$1,0),FALSE)</f>
        <v>0</v>
      </c>
      <c r="AO62" s="82">
        <f>VLOOKUP($A62,'pEC50'!$B:$AA,MATCH(AO$1,'pEC50'!$B$1:$AA$1,0),FALSE)</f>
        <v>8.4320000000000004</v>
      </c>
      <c r="AP62" s="82">
        <f>VLOOKUP($A62,'pEC50'!$B:$AA,MATCH(AP$1,'pEC50'!$B$1:$AA$1,0),FALSE)</f>
        <v>8.4760000000000009</v>
      </c>
      <c r="AQ62" s="82" t="str">
        <f>VLOOKUP($A62,'pEC50'!$B:$AA,MATCH(AQ$1,'pEC50'!$B$1:$AA$1,0),FALSE)</f>
        <v>0</v>
      </c>
      <c r="AR62" s="82">
        <f>VLOOKUP($A62,'pEC50'!$B:$AA,MATCH(AR$1,'pEC50'!$B$1:$AA$1,0),FALSE)</f>
        <v>8.3420000000000005</v>
      </c>
      <c r="AS62" s="82">
        <f>VLOOKUP($A62,'pEC50'!$B:$AA,MATCH(AS$1,'pEC50'!$B$1:$AA$1,0),FALSE)</f>
        <v>9.0289999999999999</v>
      </c>
      <c r="AT62" s="82" t="str">
        <f>VLOOKUP($A62,'pEC50'!$B:$AA,MATCH(AT$1,'pEC50'!$B$1:$AA$1,0),FALSE)</f>
        <v>0</v>
      </c>
      <c r="AU62" s="82">
        <f>VLOOKUP($A62,'pEC50'!$B:$AA,MATCH(AU$1,'pEC50'!$B$1:$AA$1,0),FALSE)</f>
        <v>7.2770000000000001</v>
      </c>
      <c r="AV62" s="82">
        <f>VLOOKUP($A62,'pEC50'!$B:$AA,MATCH(AV$1,'pEC50'!$B$1:$AA$1,0),FALSE)</f>
        <v>7.0529999999999999</v>
      </c>
      <c r="AW62" s="82">
        <f>VLOOKUP($A62,'pEC50'!$B:$AA,MATCH(AW$1,'pEC50'!$B$1:$AA$1,0),FALSE)</f>
        <v>7.3540000000000001</v>
      </c>
      <c r="AX62" s="82">
        <f>VLOOKUP($A62,'pEC50'!$B:$AA,MATCH(AX$1,'pEC50'!$B$1:$AA$1,0),FALSE)</f>
        <v>6.4790000000000001</v>
      </c>
      <c r="AY62" s="82" t="str">
        <f>VLOOKUP($A62,'pEC50'!$B:$AA,MATCH(AY$1,'pEC50'!$B$1:$AA$1,0),FALSE)</f>
        <v>0</v>
      </c>
      <c r="AZ62" s="82">
        <f>VLOOKUP($A62,'pEC50'!$B:$AA,MATCH(AZ$1,'pEC50'!$B$1:$AA$1,0),FALSE)</f>
        <v>8.3460000000000001</v>
      </c>
      <c r="BA62" s="82">
        <f>VLOOKUP($A62,'pEC50'!$B:$AA,MATCH(BA$1,'pEC50'!$B$1:$AA$1,0),FALSE)</f>
        <v>6.6189999999999998</v>
      </c>
      <c r="BB62" s="82">
        <f>VLOOKUP($A62,'pEC50'!$B:$AA,MATCH(BB$1,'pEC50'!$B$1:$AA$1,0),FALSE)</f>
        <v>6.7729999999999997</v>
      </c>
      <c r="BC62" s="82">
        <f>VLOOKUP($A62,'pEC50'!$B:$AA,MATCH(BC$1,'pEC50'!$B$1:$AA$1,0),FALSE)</f>
        <v>7.0780000000000003</v>
      </c>
      <c r="BD62" s="95">
        <f>VLOOKUP($A62,Emax!$B:$Z,MATCH(BD$1,Emax!$B$1:$Z$1,0),FALSE)</f>
        <v>0</v>
      </c>
      <c r="BE62" s="96" t="str">
        <f>VLOOKUP($A62,Emax!$B:$Z,MATCH(BE$1,Emax!$B$1:$Z$1,0),FALSE)</f>
        <v>na</v>
      </c>
      <c r="BF62" s="96">
        <f>VLOOKUP($A62,Emax!$B:$Z,MATCH(BF$1,Emax!$B$1:$Z$1,0),FALSE)</f>
        <v>32.600287324566253</v>
      </c>
      <c r="BG62" s="96">
        <f>VLOOKUP($A62,Emax!$B:$Z,MATCH(BG$1,Emax!$B$1:$Z$1,0),FALSE)</f>
        <v>49.01784375468587</v>
      </c>
      <c r="BH62" s="96" t="str">
        <f>VLOOKUP($A62,Emax!$B:$Z,MATCH(BH$1,Emax!$B$1:$Z$1,0),FALSE)</f>
        <v>na</v>
      </c>
      <c r="BI62" s="96">
        <f>VLOOKUP($A62,Emax!$B:$Z,MATCH(BI$1,Emax!$B$1:$Z$1,0),FALSE)</f>
        <v>52.481729168430263</v>
      </c>
      <c r="BJ62" s="96">
        <f>VLOOKUP($A62,Emax!$B:$Z,MATCH(BJ$1,Emax!$B$1:$Z$1,0),FALSE)</f>
        <v>47.801966882407328</v>
      </c>
      <c r="BK62" s="96">
        <f>VLOOKUP($A62,Emax!$B:$Z,MATCH(BK$1,Emax!$B$1:$Z$1,0),FALSE)</f>
        <v>0</v>
      </c>
      <c r="BL62" s="96">
        <f>VLOOKUP($A62,Emax!$B:$Z,MATCH(BL$1,Emax!$B$1:$Z$1,0),FALSE)</f>
        <v>37.672572879521589</v>
      </c>
      <c r="BM62" s="96">
        <f>VLOOKUP($A62,Emax!$B:$Z,MATCH(BM$1,Emax!$B$1:$Z$1,0),FALSE)</f>
        <v>46.084973188071729</v>
      </c>
      <c r="BN62" s="96">
        <f>VLOOKUP($A62,Emax!$B:$Z,MATCH(BN$1,Emax!$B$1:$Z$1,0),FALSE)</f>
        <v>34.392288255395883</v>
      </c>
      <c r="BO62" s="96">
        <f>VLOOKUP($A62,Emax!$B:$Z,MATCH(BO$1,Emax!$B$1:$Z$1,0),FALSE)</f>
        <v>45.174332873519475</v>
      </c>
      <c r="BP62" s="96">
        <f>VLOOKUP($A62,Emax!$B:$Z,MATCH(BP$1,Emax!$B$1:$Z$1,0),FALSE)</f>
        <v>0</v>
      </c>
      <c r="BQ62" s="96">
        <f>VLOOKUP($A62,Emax!$B:$Z,MATCH(BQ$1,Emax!$B$1:$Z$1,0),FALSE)</f>
        <v>11.623732160488286</v>
      </c>
      <c r="BR62" s="96">
        <f>VLOOKUP($A62,Emax!$B:$Z,MATCH(BR$1,Emax!$B$1:$Z$1,0),FALSE)</f>
        <v>33.716739295793673</v>
      </c>
      <c r="BS62" s="96">
        <f>VLOOKUP($A62,Emax!$B:$Z,MATCH(BS$1,Emax!$B$1:$Z$1,0),FALSE)</f>
        <v>23.27142082429501</v>
      </c>
      <c r="BT62" s="96">
        <f>VLOOKUP($A62,Emax!$B:$Z,MATCH(BT$1,Emax!$B$1:$Z$1,0),FALSE)</f>
        <v>40.16611885937639</v>
      </c>
      <c r="BU62" s="98"/>
      <c r="BV62" s="98"/>
      <c r="BW62" s="98"/>
    </row>
    <row r="63" spans="1:75" x14ac:dyDescent="0.2">
      <c r="A63" t="s">
        <v>642</v>
      </c>
      <c r="B63" s="6" t="str">
        <f>IF(VLOOKUP($A63,Ligands!$A:$G,3,FALSE)="","",VLOOKUP($A63,Ligands!$A:$G,3,FALSE))</f>
        <v>PGD2</v>
      </c>
      <c r="C63" s="5" t="str">
        <f>IF(VLOOKUP($A63,Ligands!$A:$G,4,FALSE)="","",VLOOKUP($A63,Ligands!$A:$G,4,FALSE))</f>
        <v>Prostaglandin F2α</v>
      </c>
      <c r="D63" s="37" t="str">
        <f>IF(VLOOKUP($A63,Ligands!$A:$G,5,FALSE)="","",VLOOKUP($A63,Ligands!$A:$G,5,FALSE))</f>
        <v/>
      </c>
      <c r="E63" s="37" t="str">
        <f>IF(VLOOKUP($A63,Ligands!$A:$G,6,FALSE)="","",VLOOKUP($A63,Ligands!$A:$G,6,FALSE))</f>
        <v/>
      </c>
      <c r="F63" s="37" t="str">
        <f>IF(VLOOKUP($A63,Ligands!$A:$G,7,FALSE)="","",VLOOKUP($A63,Ligands!$A:$G,7,FALSE))</f>
        <v>Physiological</v>
      </c>
      <c r="G63" s="92">
        <f t="shared" si="0"/>
        <v>0</v>
      </c>
      <c r="H63" s="93">
        <f t="shared" si="1"/>
        <v>6.9486828168703072</v>
      </c>
      <c r="I63" s="93">
        <f t="shared" si="2"/>
        <v>8.4797721103846619</v>
      </c>
      <c r="J63" s="93">
        <f t="shared" si="3"/>
        <v>7.9058188671910097</v>
      </c>
      <c r="K63" s="93">
        <f t="shared" si="4"/>
        <v>0</v>
      </c>
      <c r="L63" s="92">
        <f t="shared" si="5"/>
        <v>0</v>
      </c>
      <c r="M63" s="93">
        <f t="shared" si="6"/>
        <v>7.4640000000000004</v>
      </c>
      <c r="N63" s="93">
        <f t="shared" si="7"/>
        <v>8.8770000000000007</v>
      </c>
      <c r="O63" s="93">
        <f t="shared" si="8"/>
        <v>8.1869999999999994</v>
      </c>
      <c r="P63" s="93">
        <f t="shared" si="9"/>
        <v>0</v>
      </c>
      <c r="Q63" s="94">
        <f t="shared" si="10"/>
        <v>0</v>
      </c>
      <c r="R63" s="91">
        <f t="shared" si="11"/>
        <v>30.526907931745733</v>
      </c>
      <c r="S63" s="91">
        <f t="shared" si="12"/>
        <v>61.419014437258589</v>
      </c>
      <c r="T63" s="91">
        <f t="shared" si="13"/>
        <v>52.338210214522917</v>
      </c>
      <c r="U63" s="91">
        <f t="shared" si="14"/>
        <v>0</v>
      </c>
      <c r="V63" s="81" t="str" cm="1">
        <f t="array" ref="V63">_xlfn.IFS(AM63="na","na",AM63="0","0",AM63&gt;0,(LOG(0.01*BD63/10^-AM63)))</f>
        <v>0</v>
      </c>
      <c r="W63" s="82" t="str" cm="1">
        <f t="array" ref="W63">_xlfn.IFS(AN63="na","na",AN63="0","0",AN63&gt;0,(LOG(0.01*BE63/10^-AN63)))</f>
        <v>0</v>
      </c>
      <c r="X63" s="82" t="str" cm="1">
        <f t="array" ref="X63">_xlfn.IFS(AO63="na","na",AO63="0","0",AO63&gt;0,(LOG(0.01*BF63/10^-AO63)))</f>
        <v>0</v>
      </c>
      <c r="Y63" s="82" t="str" cm="1">
        <f t="array" ref="Y63">_xlfn.IFS(AP63="na","na",AP63="0","0",AP63&gt;0,(LOG(0.01*BG63/10^-AP63)))</f>
        <v>0</v>
      </c>
      <c r="Z63" s="82" t="str" cm="1">
        <f t="array" ref="Z63">_xlfn.IFS(AQ63="na","na",AQ63="0","0",AQ63&gt;0,(LOG(0.01*BH63/10^-AQ63)))</f>
        <v>0</v>
      </c>
      <c r="AA63" s="82" cm="1">
        <f t="array" ref="AA63">_xlfn.IFS(AR63="na","na",AR63="0","0",AR63&gt;0,(LOG(0.01*BI63/10^-AR63)))</f>
        <v>6.1979524367176291</v>
      </c>
      <c r="AB63" s="82" cm="1">
        <f t="array" ref="AB63">_xlfn.IFS(AS63="na","na",AS63="0","0",AS63&gt;0,(LOG(0.01*BJ63/10^-AS63)))</f>
        <v>6.2956832926828277</v>
      </c>
      <c r="AC63" s="82" cm="1">
        <f t="array" ref="AC63">_xlfn.IFS(AT63="na","na",AT63="0","0",AT63&gt;0,(LOG(0.01*BK63/10^-AT63)))</f>
        <v>6.9486828168703072</v>
      </c>
      <c r="AD63" s="82" cm="1">
        <f t="array" ref="AD63">_xlfn.IFS(AU63="na","na",AU63="0","0",AU63&gt;0,(LOG(0.01*BL63/10^-AU63)))</f>
        <v>8.3201436261945325</v>
      </c>
      <c r="AE63" s="82" cm="1">
        <f t="array" ref="AE63">_xlfn.IFS(AV63="na","na",AV63="0","0",AV63&gt;0,(LOG(0.01*BM63/10^-AV63)))</f>
        <v>8.3853854757779054</v>
      </c>
      <c r="AF63" s="82" cm="1">
        <f t="array" ref="AF63">_xlfn.IFS(AW63="na","na",AW63="0","0",AW63&gt;0,(LOG(0.01*BN63/10^-AW63)))</f>
        <v>7.962302843238696</v>
      </c>
      <c r="AG63" s="82" cm="1">
        <f t="array" ref="AG63">_xlfn.IFS(AX63="na","na",AX63="0","0",AX63&gt;0,(LOG(0.01*BO63/10^-AX63)))</f>
        <v>8.4797721103846619</v>
      </c>
      <c r="AH63" s="82" t="str" cm="1">
        <f t="array" ref="AH63">_xlfn.IFS(AY63="na","na",AY63="0","0",AY63&gt;0,(LOG(0.01*BP63/10^-AY63)))</f>
        <v>0</v>
      </c>
      <c r="AI63" s="82" cm="1">
        <f t="array" ref="AI63">_xlfn.IFS(AZ63="na","na",AZ63="0","0",AZ63&gt;0,(LOG(0.01*BQ63/10^-AZ63)))</f>
        <v>7.9058188671910097</v>
      </c>
      <c r="AJ63" s="82" t="str" cm="1">
        <f t="array" ref="AJ63">_xlfn.IFS(BA63="na","na",BA63="0","0",BA63&gt;0,(LOG(0.01*BR63/10^-BA63)))</f>
        <v>0</v>
      </c>
      <c r="AK63" s="82" t="str" cm="1">
        <f t="array" ref="AK63">_xlfn.IFS(BB63="na","na",BB63="0","0",BB63&gt;0,(LOG(0.01*BS63/10^-BB63)))</f>
        <v>0</v>
      </c>
      <c r="AL63" s="82" t="str" cm="1">
        <f t="array" ref="AL63">_xlfn.IFS(BC63="na","na",BC63="0","0",BC63&gt;0,(LOG(0.01*BT63/10^-BC63)))</f>
        <v>0</v>
      </c>
      <c r="AM63" s="81" t="str">
        <f>VLOOKUP($A63,'pEC50'!$B:$AA,MATCH(AM$1,'pEC50'!$B$1:$AA$1,0),FALSE)</f>
        <v>0</v>
      </c>
      <c r="AN63" s="82" t="str">
        <f>VLOOKUP($A63,'pEC50'!$B:$AA,MATCH(AN$1,'pEC50'!$B$1:$AA$1,0),FALSE)</f>
        <v>0</v>
      </c>
      <c r="AO63" s="82" t="str">
        <f>VLOOKUP($A63,'pEC50'!$B:$AA,MATCH(AO$1,'pEC50'!$B$1:$AA$1,0),FALSE)</f>
        <v>0</v>
      </c>
      <c r="AP63" s="82" t="str">
        <f>VLOOKUP($A63,'pEC50'!$B:$AA,MATCH(AP$1,'pEC50'!$B$1:$AA$1,0),FALSE)</f>
        <v>0</v>
      </c>
      <c r="AQ63" s="82" t="str">
        <f>VLOOKUP($A63,'pEC50'!$B:$AA,MATCH(AQ$1,'pEC50'!$B$1:$AA$1,0),FALSE)</f>
        <v>0</v>
      </c>
      <c r="AR63" s="82">
        <f>VLOOKUP($A63,'pEC50'!$B:$AA,MATCH(AR$1,'pEC50'!$B$1:$AA$1,0),FALSE)</f>
        <v>6.92</v>
      </c>
      <c r="AS63" s="82">
        <f>VLOOKUP($A63,'pEC50'!$B:$AA,MATCH(AS$1,'pEC50'!$B$1:$AA$1,0),FALSE)</f>
        <v>6.9909999999999997</v>
      </c>
      <c r="AT63" s="82">
        <f>VLOOKUP($A63,'pEC50'!$B:$AA,MATCH(AT$1,'pEC50'!$B$1:$AA$1,0),FALSE)</f>
        <v>7.4640000000000004</v>
      </c>
      <c r="AU63" s="82">
        <f>VLOOKUP($A63,'pEC50'!$B:$AA,MATCH(AU$1,'pEC50'!$B$1:$AA$1,0),FALSE)</f>
        <v>8.734</v>
      </c>
      <c r="AV63" s="82">
        <f>VLOOKUP($A63,'pEC50'!$B:$AA,MATCH(AV$1,'pEC50'!$B$1:$AA$1,0),FALSE)</f>
        <v>8.6639999999999997</v>
      </c>
      <c r="AW63" s="82">
        <f>VLOOKUP($A63,'pEC50'!$B:$AA,MATCH(AW$1,'pEC50'!$B$1:$AA$1,0),FALSE)</f>
        <v>8.1739999999999995</v>
      </c>
      <c r="AX63" s="82">
        <f>VLOOKUP($A63,'pEC50'!$B:$AA,MATCH(AX$1,'pEC50'!$B$1:$AA$1,0),FALSE)</f>
        <v>8.8770000000000007</v>
      </c>
      <c r="AY63" s="82" t="str">
        <f>VLOOKUP($A63,'pEC50'!$B:$AA,MATCH(AY$1,'pEC50'!$B$1:$AA$1,0),FALSE)</f>
        <v>0</v>
      </c>
      <c r="AZ63" s="82">
        <f>VLOOKUP($A63,'pEC50'!$B:$AA,MATCH(AZ$1,'pEC50'!$B$1:$AA$1,0),FALSE)</f>
        <v>8.1869999999999994</v>
      </c>
      <c r="BA63" s="82" t="str">
        <f>VLOOKUP($A63,'pEC50'!$B:$AA,MATCH(BA$1,'pEC50'!$B$1:$AA$1,0),FALSE)</f>
        <v>0</v>
      </c>
      <c r="BB63" s="82" t="str">
        <f>VLOOKUP($A63,'pEC50'!$B:$AA,MATCH(BB$1,'pEC50'!$B$1:$AA$1,0),FALSE)</f>
        <v>0</v>
      </c>
      <c r="BC63" s="82" t="str">
        <f>VLOOKUP($A63,'pEC50'!$B:$AA,MATCH(BC$1,'pEC50'!$B$1:$AA$1,0),FALSE)</f>
        <v>0</v>
      </c>
      <c r="BD63" s="95">
        <f>VLOOKUP($A63,Emax!$B:$Z,MATCH(BD$1,Emax!$B$1:$Z$1,0),FALSE)</f>
        <v>0</v>
      </c>
      <c r="BE63" s="96" t="str">
        <f>VLOOKUP($A63,Emax!$B:$Z,MATCH(BE$1,Emax!$B$1:$Z$1,0),FALSE)</f>
        <v>na</v>
      </c>
      <c r="BF63" s="96">
        <f>VLOOKUP($A63,Emax!$B:$Z,MATCH(BF$1,Emax!$B$1:$Z$1,0),FALSE)</f>
        <v>0</v>
      </c>
      <c r="BG63" s="96">
        <f>VLOOKUP($A63,Emax!$B:$Z,MATCH(BG$1,Emax!$B$1:$Z$1,0),FALSE)</f>
        <v>0</v>
      </c>
      <c r="BH63" s="96" t="str">
        <f>VLOOKUP($A63,Emax!$B:$Z,MATCH(BH$1,Emax!$B$1:$Z$1,0),FALSE)</f>
        <v>na</v>
      </c>
      <c r="BI63" s="96">
        <f>VLOOKUP($A63,Emax!$B:$Z,MATCH(BI$1,Emax!$B$1:$Z$1,0),FALSE)</f>
        <v>18.964982081887186</v>
      </c>
      <c r="BJ63" s="96">
        <f>VLOOKUP($A63,Emax!$B:$Z,MATCH(BJ$1,Emax!$B$1:$Z$1,0),FALSE)</f>
        <v>20.168950155501388</v>
      </c>
      <c r="BK63" s="96">
        <f>VLOOKUP($A63,Emax!$B:$Z,MATCH(BK$1,Emax!$B$1:$Z$1,0),FALSE)</f>
        <v>30.526907931745733</v>
      </c>
      <c r="BL63" s="96">
        <f>VLOOKUP($A63,Emax!$B:$Z,MATCH(BL$1,Emax!$B$1:$Z$1,0),FALSE)</f>
        <v>38.560586088718075</v>
      </c>
      <c r="BM63" s="96">
        <f>VLOOKUP($A63,Emax!$B:$Z,MATCH(BM$1,Emax!$B$1:$Z$1,0),FALSE)</f>
        <v>52.64843617305219</v>
      </c>
      <c r="BN63" s="96">
        <f>VLOOKUP($A63,Emax!$B:$Z,MATCH(BN$1,Emax!$B$1:$Z$1,0),FALSE)</f>
        <v>61.419014437258589</v>
      </c>
      <c r="BO63" s="96">
        <f>VLOOKUP($A63,Emax!$B:$Z,MATCH(BO$1,Emax!$B$1:$Z$1,0),FALSE)</f>
        <v>40.065642391666266</v>
      </c>
      <c r="BP63" s="96">
        <f>VLOOKUP($A63,Emax!$B:$Z,MATCH(BP$1,Emax!$B$1:$Z$1,0),FALSE)</f>
        <v>0</v>
      </c>
      <c r="BQ63" s="96">
        <f>VLOOKUP($A63,Emax!$B:$Z,MATCH(BQ$1,Emax!$B$1:$Z$1,0),FALSE)</f>
        <v>52.338210214522917</v>
      </c>
      <c r="BR63" s="96">
        <f>VLOOKUP($A63,Emax!$B:$Z,MATCH(BR$1,Emax!$B$1:$Z$1,0),FALSE)</f>
        <v>0</v>
      </c>
      <c r="BS63" s="96">
        <f>VLOOKUP($A63,Emax!$B:$Z,MATCH(BS$1,Emax!$B$1:$Z$1,0),FALSE)</f>
        <v>0</v>
      </c>
      <c r="BT63" s="96">
        <f>VLOOKUP($A63,Emax!$B:$Z,MATCH(BT$1,Emax!$B$1:$Z$1,0),FALSE)</f>
        <v>0</v>
      </c>
      <c r="BU63" s="98"/>
      <c r="BV63" s="98"/>
      <c r="BW63" s="98"/>
    </row>
    <row r="64" spans="1:75" x14ac:dyDescent="0.2">
      <c r="A64" t="s">
        <v>630</v>
      </c>
      <c r="B64" s="6" t="str">
        <f>IF(VLOOKUP($A64,Ligands!$A:$G,3,FALSE)="","",VLOOKUP($A64,Ligands!$A:$G,3,FALSE))</f>
        <v>PGE2</v>
      </c>
      <c r="C64" s="5" t="str">
        <f>IF(VLOOKUP($A64,Ligands!$A:$G,4,FALSE)="","",VLOOKUP($A64,Ligands!$A:$G,4,FALSE))</f>
        <v>Prostaglandin E2</v>
      </c>
      <c r="D64" s="37" t="str">
        <f>IF(VLOOKUP($A64,Ligands!$A:$G,5,FALSE)="","",VLOOKUP($A64,Ligands!$A:$G,5,FALSE))</f>
        <v/>
      </c>
      <c r="E64" s="37" t="str">
        <f>IF(VLOOKUP($A64,Ligands!$A:$G,6,FALSE)="","",VLOOKUP($A64,Ligands!$A:$G,6,FALSE))</f>
        <v/>
      </c>
      <c r="F64" s="37" t="str">
        <f>IF(VLOOKUP($A64,Ligands!$A:$G,7,FALSE)="","",VLOOKUP($A64,Ligands!$A:$G,7,FALSE))</f>
        <v>Physiological</v>
      </c>
      <c r="G64" s="92">
        <f t="shared" si="0"/>
        <v>0</v>
      </c>
      <c r="H64" s="93">
        <f t="shared" si="1"/>
        <v>6.8582492693431849</v>
      </c>
      <c r="I64" s="93">
        <f t="shared" si="2"/>
        <v>9.1686599344300639</v>
      </c>
      <c r="J64" s="93">
        <f t="shared" si="3"/>
        <v>7.5389117316982066</v>
      </c>
      <c r="K64" s="93">
        <f t="shared" si="4"/>
        <v>5.2101391186767509</v>
      </c>
      <c r="L64" s="92">
        <f t="shared" si="5"/>
        <v>0</v>
      </c>
      <c r="M64" s="93">
        <f t="shared" si="6"/>
        <v>8</v>
      </c>
      <c r="N64" s="93">
        <f t="shared" si="7"/>
        <v>9.2929999999999993</v>
      </c>
      <c r="O64" s="93">
        <f t="shared" si="8"/>
        <v>8.1270000000000007</v>
      </c>
      <c r="P64" s="93">
        <f t="shared" si="9"/>
        <v>7.407</v>
      </c>
      <c r="Q64" s="94">
        <f t="shared" si="10"/>
        <v>0</v>
      </c>
      <c r="R64" s="91">
        <f t="shared" si="11"/>
        <v>7.2152148762662609</v>
      </c>
      <c r="S64" s="91">
        <f t="shared" si="12"/>
        <v>75.103458117300093</v>
      </c>
      <c r="T64" s="91">
        <f t="shared" si="13"/>
        <v>25.817354117809352</v>
      </c>
      <c r="U64" s="91">
        <f t="shared" si="14"/>
        <v>0.63553448165551762</v>
      </c>
      <c r="V64" s="81" t="str" cm="1">
        <f t="array" ref="V64">_xlfn.IFS(AM64="na","na",AM64="0","0",AM64&gt;0,(LOG(0.01*BD64/10^-AM64)))</f>
        <v>0</v>
      </c>
      <c r="W64" s="82" t="str" cm="1">
        <f t="array" ref="W64">_xlfn.IFS(AN64="na","na",AN64="0","0",AN64&gt;0,(LOG(0.01*BE64/10^-AN64)))</f>
        <v>0</v>
      </c>
      <c r="X64" s="82" cm="1">
        <f t="array" ref="X64">_xlfn.IFS(AO64="na","na",AO64="0","0",AO64&gt;0,(LOG(0.01*BF64/10^-AO64)))</f>
        <v>5.0504313974128552</v>
      </c>
      <c r="Y64" s="82" cm="1">
        <f t="array" ref="Y64">_xlfn.IFS(AP64="na","na",AP64="0","0",AP64&gt;0,(LOG(0.01*BG64/10^-AP64)))</f>
        <v>5.6419650126892105</v>
      </c>
      <c r="Z64" s="82" t="str" cm="1">
        <f t="array" ref="Z64">_xlfn.IFS(AQ64="na","na",AQ64="0","0",AQ64&gt;0,(LOG(0.01*BH64/10^-AQ64)))</f>
        <v>0</v>
      </c>
      <c r="AA64" s="82" cm="1">
        <f t="array" ref="AA64">_xlfn.IFS(AR64="na","na",AR64="0","0",AR64&gt;0,(LOG(0.01*BI64/10^-AR64)))</f>
        <v>6.8582492693431849</v>
      </c>
      <c r="AB64" s="82" cm="1">
        <f t="array" ref="AB64">_xlfn.IFS(AS64="na","na",AS64="0","0",AS64&gt;0,(LOG(0.01*BJ64/10^-AS64)))</f>
        <v>6.2683658766837596</v>
      </c>
      <c r="AC64" s="82" t="str" cm="1">
        <f t="array" ref="AC64">_xlfn.IFS(AT64="na","na",AT64="0","0",AT64&gt;0,(LOG(0.01*BK64/10^-AT64)))</f>
        <v>0</v>
      </c>
      <c r="AD64" s="82" cm="1">
        <f t="array" ref="AD64">_xlfn.IFS(AU64="na","na",AU64="0","0",AU64&gt;0,(LOG(0.01*BL64/10^-AU64)))</f>
        <v>7.7885703572168765</v>
      </c>
      <c r="AE64" s="82" cm="1">
        <f t="array" ref="AE64">_xlfn.IFS(AV64="na","na",AV64="0","0",AV64&gt;0,(LOG(0.01*BM64/10^-AV64)))</f>
        <v>7.8336941042271384</v>
      </c>
      <c r="AF64" s="82" cm="1">
        <f t="array" ref="AF64">_xlfn.IFS(AW64="na","na",AW64="0","0",AW64&gt;0,(LOG(0.01*BN64/10^-AW64)))</f>
        <v>7.1120315948179078</v>
      </c>
      <c r="AG64" s="82" cm="1">
        <f t="array" ref="AG64">_xlfn.IFS(AX64="na","na",AX64="0","0",AX64&gt;0,(LOG(0.01*BO64/10^-AX64)))</f>
        <v>9.1686599344300639</v>
      </c>
      <c r="AH64" s="82" cm="1">
        <f t="array" ref="AH64">_xlfn.IFS(AY64="na","na",AY64="0","0",AY64&gt;0,(LOG(0.01*BP64/10^-AY64)))</f>
        <v>7.5389117316982066</v>
      </c>
      <c r="AI64" s="82" t="str" cm="1">
        <f t="array" ref="AI64">_xlfn.IFS(AZ64="na","na",AZ64="0","0",AZ64&gt;0,(LOG(0.01*BQ64/10^-AZ64)))</f>
        <v>0</v>
      </c>
      <c r="AJ64" s="82" cm="1">
        <f t="array" ref="AJ64">_xlfn.IFS(BA64="na","na",BA64="0","0",BA64&gt;0,(LOG(0.01*BR64/10^-BA64)))</f>
        <v>5.2101391186767509</v>
      </c>
      <c r="AK64" s="82" t="str" cm="1">
        <f t="array" ref="AK64">_xlfn.IFS(BB64="na","na",BB64="0","0",BB64&gt;0,(LOG(0.01*BS64/10^-BB64)))</f>
        <v>0</v>
      </c>
      <c r="AL64" s="82" t="str" cm="1">
        <f t="array" ref="AL64">_xlfn.IFS(BC64="na","na",BC64="0","0",BC64&gt;0,(LOG(0.01*BT64/10^-BC64)))</f>
        <v>0</v>
      </c>
      <c r="AM64" s="81" t="str">
        <f>VLOOKUP($A64,'pEC50'!$B:$AA,MATCH(AM$1,'pEC50'!$B$1:$AA$1,0),FALSE)</f>
        <v>0</v>
      </c>
      <c r="AN64" s="82" t="str">
        <f>VLOOKUP($A64,'pEC50'!$B:$AA,MATCH(AN$1,'pEC50'!$B$1:$AA$1,0),FALSE)</f>
        <v>0</v>
      </c>
      <c r="AO64" s="82">
        <f>VLOOKUP($A64,'pEC50'!$B:$AA,MATCH(AO$1,'pEC50'!$B$1:$AA$1,0),FALSE)</f>
        <v>6.43</v>
      </c>
      <c r="AP64" s="82">
        <f>VLOOKUP($A64,'pEC50'!$B:$AA,MATCH(AP$1,'pEC50'!$B$1:$AA$1,0),FALSE)</f>
        <v>7.3659999999999997</v>
      </c>
      <c r="AQ64" s="82" t="str">
        <f>VLOOKUP($A64,'pEC50'!$B:$AA,MATCH(AQ$1,'pEC50'!$B$1:$AA$1,0),FALSE)</f>
        <v>0</v>
      </c>
      <c r="AR64" s="82">
        <f>VLOOKUP($A64,'pEC50'!$B:$AA,MATCH(AR$1,'pEC50'!$B$1:$AA$1,0),FALSE)</f>
        <v>8</v>
      </c>
      <c r="AS64" s="82">
        <f>VLOOKUP($A64,'pEC50'!$B:$AA,MATCH(AS$1,'pEC50'!$B$1:$AA$1,0),FALSE)</f>
        <v>7.46</v>
      </c>
      <c r="AT64" s="82" t="str">
        <f>VLOOKUP($A64,'pEC50'!$B:$AA,MATCH(AT$1,'pEC50'!$B$1:$AA$1,0),FALSE)</f>
        <v>0</v>
      </c>
      <c r="AU64" s="82">
        <f>VLOOKUP($A64,'pEC50'!$B:$AA,MATCH(AU$1,'pEC50'!$B$1:$AA$1,0),FALSE)</f>
        <v>8.3209999999999997</v>
      </c>
      <c r="AV64" s="82">
        <f>VLOOKUP($A64,'pEC50'!$B:$AA,MATCH(AV$1,'pEC50'!$B$1:$AA$1,0),FALSE)</f>
        <v>8.2739999999999991</v>
      </c>
      <c r="AW64" s="82">
        <f>VLOOKUP($A64,'pEC50'!$B:$AA,MATCH(AW$1,'pEC50'!$B$1:$AA$1,0),FALSE)</f>
        <v>7.9459999999999997</v>
      </c>
      <c r="AX64" s="82">
        <f>VLOOKUP($A64,'pEC50'!$B:$AA,MATCH(AX$1,'pEC50'!$B$1:$AA$1,0),FALSE)</f>
        <v>9.2929999999999993</v>
      </c>
      <c r="AY64" s="82">
        <f>VLOOKUP($A64,'pEC50'!$B:$AA,MATCH(AY$1,'pEC50'!$B$1:$AA$1,0),FALSE)</f>
        <v>8.1270000000000007</v>
      </c>
      <c r="AZ64" s="82" t="str">
        <f>VLOOKUP($A64,'pEC50'!$B:$AA,MATCH(AZ$1,'pEC50'!$B$1:$AA$1,0),FALSE)</f>
        <v>0</v>
      </c>
      <c r="BA64" s="82">
        <f>VLOOKUP($A64,'pEC50'!$B:$AA,MATCH(BA$1,'pEC50'!$B$1:$AA$1,0),FALSE)</f>
        <v>7.407</v>
      </c>
      <c r="BB64" s="82" t="str">
        <f>VLOOKUP($A64,'pEC50'!$B:$AA,MATCH(BB$1,'pEC50'!$B$1:$AA$1,0),FALSE)</f>
        <v>0</v>
      </c>
      <c r="BC64" s="82" t="str">
        <f>VLOOKUP($A64,'pEC50'!$B:$AA,MATCH(BC$1,'pEC50'!$B$1:$AA$1,0),FALSE)</f>
        <v>0</v>
      </c>
      <c r="BD64" s="95">
        <f>VLOOKUP($A64,Emax!$B:$Z,MATCH(BD$1,Emax!$B$1:$Z$1,0),FALSE)</f>
        <v>0</v>
      </c>
      <c r="BE64" s="96" t="str">
        <f>VLOOKUP($A64,Emax!$B:$Z,MATCH(BE$1,Emax!$B$1:$Z$1,0),FALSE)</f>
        <v>na</v>
      </c>
      <c r="BF64" s="96">
        <f>VLOOKUP($A64,Emax!$B:$Z,MATCH(BF$1,Emax!$B$1:$Z$1,0),FALSE)</f>
        <v>4.1728367775444806</v>
      </c>
      <c r="BG64" s="96">
        <f>VLOOKUP($A64,Emax!$B:$Z,MATCH(BG$1,Emax!$B$1:$Z$1,0),FALSE)</f>
        <v>1.887839256260309</v>
      </c>
      <c r="BH64" s="96" t="str">
        <f>VLOOKUP($A64,Emax!$B:$Z,MATCH(BH$1,Emax!$B$1:$Z$1,0),FALSE)</f>
        <v>na</v>
      </c>
      <c r="BI64" s="96">
        <f>VLOOKUP($A64,Emax!$B:$Z,MATCH(BI$1,Emax!$B$1:$Z$1,0),FALSE)</f>
        <v>7.2152148762662609</v>
      </c>
      <c r="BJ64" s="96">
        <f>VLOOKUP($A64,Emax!$B:$Z,MATCH(BJ$1,Emax!$B$1:$Z$1,0),FALSE)</f>
        <v>6.4322938555938478</v>
      </c>
      <c r="BK64" s="96">
        <f>VLOOKUP($A64,Emax!$B:$Z,MATCH(BK$1,Emax!$B$1:$Z$1,0),FALSE)</f>
        <v>0</v>
      </c>
      <c r="BL64" s="96">
        <f>VLOOKUP($A64,Emax!$B:$Z,MATCH(BL$1,Emax!$B$1:$Z$1,0),FALSE)</f>
        <v>29.347449043304522</v>
      </c>
      <c r="BM64" s="96">
        <f>VLOOKUP($A64,Emax!$B:$Z,MATCH(BM$1,Emax!$B$1:$Z$1,0),FALSE)</f>
        <v>36.282241040448405</v>
      </c>
      <c r="BN64" s="96">
        <f>VLOOKUP($A64,Emax!$B:$Z,MATCH(BN$1,Emax!$B$1:$Z$1,0),FALSE)</f>
        <v>14.656544630831396</v>
      </c>
      <c r="BO64" s="96">
        <f>VLOOKUP($A64,Emax!$B:$Z,MATCH(BO$1,Emax!$B$1:$Z$1,0),FALSE)</f>
        <v>75.103458117300093</v>
      </c>
      <c r="BP64" s="96">
        <f>VLOOKUP($A64,Emax!$B:$Z,MATCH(BP$1,Emax!$B$1:$Z$1,0),FALSE)</f>
        <v>25.817354117809352</v>
      </c>
      <c r="BQ64" s="96">
        <f>VLOOKUP($A64,Emax!$B:$Z,MATCH(BQ$1,Emax!$B$1:$Z$1,0),FALSE)</f>
        <v>0</v>
      </c>
      <c r="BR64" s="96">
        <f>VLOOKUP($A64,Emax!$B:$Z,MATCH(BR$1,Emax!$B$1:$Z$1,0),FALSE)</f>
        <v>0.63553448165551762</v>
      </c>
      <c r="BS64" s="96">
        <f>VLOOKUP($A64,Emax!$B:$Z,MATCH(BS$1,Emax!$B$1:$Z$1,0),FALSE)</f>
        <v>0</v>
      </c>
      <c r="BT64" s="96">
        <f>VLOOKUP($A64,Emax!$B:$Z,MATCH(BT$1,Emax!$B$1:$Z$1,0),FALSE)</f>
        <v>0</v>
      </c>
      <c r="BU64" s="98"/>
      <c r="BV64" s="98"/>
      <c r="BW64" s="98"/>
    </row>
    <row r="65" spans="1:75" x14ac:dyDescent="0.2">
      <c r="A65" t="s">
        <v>633</v>
      </c>
      <c r="B65" s="6" t="str">
        <f>IF(VLOOKUP($A65,Ligands!$A:$G,3,FALSE)="","",VLOOKUP($A65,Ligands!$A:$G,3,FALSE))</f>
        <v>PGE2</v>
      </c>
      <c r="C65" s="5" t="str">
        <f>IF(VLOOKUP($A65,Ligands!$A:$G,4,FALSE)="","",VLOOKUP($A65,Ligands!$A:$G,4,FALSE))</f>
        <v>Prostaglandin E3</v>
      </c>
      <c r="D65" s="37" t="str">
        <f>IF(VLOOKUP($A65,Ligands!$A:$G,5,FALSE)="","",VLOOKUP($A65,Ligands!$A:$G,5,FALSE))</f>
        <v/>
      </c>
      <c r="E65" s="37" t="str">
        <f>IF(VLOOKUP($A65,Ligands!$A:$G,6,FALSE)="","",VLOOKUP($A65,Ligands!$A:$G,6,FALSE))</f>
        <v/>
      </c>
      <c r="F65" s="37" t="str">
        <f>IF(VLOOKUP($A65,Ligands!$A:$G,7,FALSE)="","",VLOOKUP($A65,Ligands!$A:$G,7,FALSE))</f>
        <v>Physiological</v>
      </c>
      <c r="G65" s="92">
        <f t="shared" si="0"/>
        <v>9.2424912766377876</v>
      </c>
      <c r="H65" s="93">
        <f t="shared" si="1"/>
        <v>4.6528514516330359</v>
      </c>
      <c r="I65" s="93">
        <f t="shared" si="2"/>
        <v>5.4902529887933111</v>
      </c>
      <c r="J65" s="93">
        <f t="shared" si="3"/>
        <v>0</v>
      </c>
      <c r="K65" s="93">
        <f t="shared" si="4"/>
        <v>5.6608504662825672</v>
      </c>
      <c r="L65" s="92">
        <f t="shared" si="5"/>
        <v>9.4550000000000001</v>
      </c>
      <c r="M65" s="93">
        <f t="shared" si="6"/>
        <v>6.4279999999999999</v>
      </c>
      <c r="N65" s="93">
        <f t="shared" si="7"/>
        <v>6.6219999999999999</v>
      </c>
      <c r="O65" s="93">
        <f t="shared" si="8"/>
        <v>0</v>
      </c>
      <c r="P65" s="93">
        <f t="shared" si="9"/>
        <v>7.2629999999999999</v>
      </c>
      <c r="Q65" s="94">
        <f t="shared" si="10"/>
        <v>61.304347826086968</v>
      </c>
      <c r="R65" s="91">
        <f t="shared" si="11"/>
        <v>1.6782298893680858</v>
      </c>
      <c r="S65" s="91">
        <f t="shared" si="12"/>
        <v>7.3833420539409191</v>
      </c>
      <c r="T65" s="91">
        <f t="shared" si="13"/>
        <v>0</v>
      </c>
      <c r="U65" s="91">
        <f t="shared" si="14"/>
        <v>2.9270676023807414</v>
      </c>
      <c r="V65" s="81" cm="1">
        <f t="array" ref="V65">_xlfn.IFS(AM65="na","na",AM65="0","0",AM65&gt;0,(LOG(0.01*BD65/10^-AM65)))</f>
        <v>9.2424912766377876</v>
      </c>
      <c r="W65" s="82" t="str" cm="1">
        <f t="array" ref="W65">_xlfn.IFS(AN65="na","na",AN65="0","0",AN65&gt;0,(LOG(0.01*BE65/10^-AN65)))</f>
        <v>0</v>
      </c>
      <c r="X65" s="82" t="str" cm="1">
        <f t="array" ref="X65">_xlfn.IFS(AO65="na","na",AO65="0","0",AO65&gt;0,(LOG(0.01*BF65/10^-AO65)))</f>
        <v>0</v>
      </c>
      <c r="Y65" s="82" t="str" cm="1">
        <f t="array" ref="Y65">_xlfn.IFS(AP65="na","na",AP65="0","0",AP65&gt;0,(LOG(0.01*BG65/10^-AP65)))</f>
        <v>0</v>
      </c>
      <c r="Z65" s="82" t="str" cm="1">
        <f t="array" ref="Z65">_xlfn.IFS(AQ65="na","na",AQ65="0","0",AQ65&gt;0,(LOG(0.01*BH65/10^-AQ65)))</f>
        <v>0</v>
      </c>
      <c r="AA65" s="82" t="str" cm="1">
        <f t="array" ref="AA65">_xlfn.IFS(AR65="na","na",AR65="0","0",AR65&gt;0,(LOG(0.01*BI65/10^-AR65)))</f>
        <v>0</v>
      </c>
      <c r="AB65" s="82" t="str" cm="1">
        <f t="array" ref="AB65">_xlfn.IFS(AS65="na","na",AS65="0","0",AS65&gt;0,(LOG(0.01*BJ65/10^-AS65)))</f>
        <v>0</v>
      </c>
      <c r="AC65" s="82" cm="1">
        <f t="array" ref="AC65">_xlfn.IFS(AT65="na","na",AT65="0","0",AT65&gt;0,(LOG(0.01*BK65/10^-AT65)))</f>
        <v>4.6528514516330359</v>
      </c>
      <c r="AD65" s="82" t="str" cm="1">
        <f t="array" ref="AD65">_xlfn.IFS(AU65="na","na",AU65="0","0",AU65&gt;0,(LOG(0.01*BL65/10^-AU65)))</f>
        <v>0</v>
      </c>
      <c r="AE65" s="82" t="str" cm="1">
        <f t="array" ref="AE65">_xlfn.IFS(AV65="na","na",AV65="0","0",AV65&gt;0,(LOG(0.01*BM65/10^-AV65)))</f>
        <v>0</v>
      </c>
      <c r="AF65" s="82" t="str" cm="1">
        <f t="array" ref="AF65">_xlfn.IFS(AW65="na","na",AW65="0","0",AW65&gt;0,(LOG(0.01*BN65/10^-AW65)))</f>
        <v>0</v>
      </c>
      <c r="AG65" s="82" cm="1">
        <f t="array" ref="AG65">_xlfn.IFS(AX65="na","na",AX65="0","0",AX65&gt;0,(LOG(0.01*BO65/10^-AX65)))</f>
        <v>5.4902529887933111</v>
      </c>
      <c r="AH65" s="82" t="str" cm="1">
        <f t="array" ref="AH65">_xlfn.IFS(AY65="na","na",AY65="0","0",AY65&gt;0,(LOG(0.01*BP65/10^-AY65)))</f>
        <v>0</v>
      </c>
      <c r="AI65" s="82" t="str" cm="1">
        <f t="array" ref="AI65">_xlfn.IFS(AZ65="na","na",AZ65="0","0",AZ65&gt;0,(LOG(0.01*BQ65/10^-AZ65)))</f>
        <v>0</v>
      </c>
      <c r="AJ65" s="82" cm="1">
        <f t="array" ref="AJ65">_xlfn.IFS(BA65="na","na",BA65="0","0",BA65&gt;0,(LOG(0.01*BR65/10^-BA65)))</f>
        <v>5.6608504662825672</v>
      </c>
      <c r="AK65" s="82" cm="1">
        <f t="array" ref="AK65">_xlfn.IFS(BB65="na","na",BB65="0","0",BB65&gt;0,(LOG(0.01*BS65/10^-BB65)))</f>
        <v>4.9438442822159576</v>
      </c>
      <c r="AL65" s="82" cm="1">
        <f t="array" ref="AL65">_xlfn.IFS(BC65="na","na",BC65="0","0",BC65&gt;0,(LOG(0.01*BT65/10^-BC65)))</f>
        <v>5.3914327528409949</v>
      </c>
      <c r="AM65" s="81">
        <f>VLOOKUP($A65,'pEC50'!$B:$AA,MATCH(AM$1,'pEC50'!$B$1:$AA$1,0),FALSE)</f>
        <v>9.4550000000000001</v>
      </c>
      <c r="AN65" s="82" t="str">
        <f>VLOOKUP($A65,'pEC50'!$B:$AA,MATCH(AN$1,'pEC50'!$B$1:$AA$1,0),FALSE)</f>
        <v>0</v>
      </c>
      <c r="AO65" s="82" t="str">
        <f>VLOOKUP($A65,'pEC50'!$B:$AA,MATCH(AO$1,'pEC50'!$B$1:$AA$1,0),FALSE)</f>
        <v>0</v>
      </c>
      <c r="AP65" s="82" t="str">
        <f>VLOOKUP($A65,'pEC50'!$B:$AA,MATCH(AP$1,'pEC50'!$B$1:$AA$1,0),FALSE)</f>
        <v>0</v>
      </c>
      <c r="AQ65" s="82" t="str">
        <f>VLOOKUP($A65,'pEC50'!$B:$AA,MATCH(AQ$1,'pEC50'!$B$1:$AA$1,0),FALSE)</f>
        <v>0</v>
      </c>
      <c r="AR65" s="82" t="str">
        <f>VLOOKUP($A65,'pEC50'!$B:$AA,MATCH(AR$1,'pEC50'!$B$1:$AA$1,0),FALSE)</f>
        <v>0</v>
      </c>
      <c r="AS65" s="82" t="str">
        <f>VLOOKUP($A65,'pEC50'!$B:$AA,MATCH(AS$1,'pEC50'!$B$1:$AA$1,0),FALSE)</f>
        <v>0</v>
      </c>
      <c r="AT65" s="82">
        <f>VLOOKUP($A65,'pEC50'!$B:$AA,MATCH(AT$1,'pEC50'!$B$1:$AA$1,0),FALSE)</f>
        <v>6.4279999999999999</v>
      </c>
      <c r="AU65" s="82" t="str">
        <f>VLOOKUP($A65,'pEC50'!$B:$AA,MATCH(AU$1,'pEC50'!$B$1:$AA$1,0),FALSE)</f>
        <v>0</v>
      </c>
      <c r="AV65" s="82" t="str">
        <f>VLOOKUP($A65,'pEC50'!$B:$AA,MATCH(AV$1,'pEC50'!$B$1:$AA$1,0),FALSE)</f>
        <v>0</v>
      </c>
      <c r="AW65" s="82" t="str">
        <f>VLOOKUP($A65,'pEC50'!$B:$AA,MATCH(AW$1,'pEC50'!$B$1:$AA$1,0),FALSE)</f>
        <v>0</v>
      </c>
      <c r="AX65" s="82">
        <f>VLOOKUP($A65,'pEC50'!$B:$AA,MATCH(AX$1,'pEC50'!$B$1:$AA$1,0),FALSE)</f>
        <v>6.6219999999999999</v>
      </c>
      <c r="AY65" s="82" t="str">
        <f>VLOOKUP($A65,'pEC50'!$B:$AA,MATCH(AY$1,'pEC50'!$B$1:$AA$1,0),FALSE)</f>
        <v>0</v>
      </c>
      <c r="AZ65" s="82" t="str">
        <f>VLOOKUP($A65,'pEC50'!$B:$AA,MATCH(AZ$1,'pEC50'!$B$1:$AA$1,0),FALSE)</f>
        <v>0</v>
      </c>
      <c r="BA65" s="82">
        <f>VLOOKUP($A65,'pEC50'!$B:$AA,MATCH(BA$1,'pEC50'!$B$1:$AA$1,0),FALSE)</f>
        <v>7.2629999999999999</v>
      </c>
      <c r="BB65" s="82">
        <f>VLOOKUP($A65,'pEC50'!$B:$AA,MATCH(BB$1,'pEC50'!$B$1:$AA$1,0),FALSE)</f>
        <v>6.5149999999999997</v>
      </c>
      <c r="BC65" s="82">
        <f>VLOOKUP($A65,'pEC50'!$B:$AA,MATCH(BC$1,'pEC50'!$B$1:$AA$1,0),FALSE)</f>
        <v>6.9249999999999998</v>
      </c>
      <c r="BD65" s="95">
        <f>VLOOKUP($A65,Emax!$B:$Z,MATCH(BD$1,Emax!$B$1:$Z$1,0),FALSE)</f>
        <v>61.304347826086968</v>
      </c>
      <c r="BE65" s="96" t="str">
        <f>VLOOKUP($A65,Emax!$B:$Z,MATCH(BE$1,Emax!$B$1:$Z$1,0),FALSE)</f>
        <v>na</v>
      </c>
      <c r="BF65" s="96">
        <f>VLOOKUP($A65,Emax!$B:$Z,MATCH(BF$1,Emax!$B$1:$Z$1,0),FALSE)</f>
        <v>0</v>
      </c>
      <c r="BG65" s="96">
        <f>VLOOKUP($A65,Emax!$B:$Z,MATCH(BG$1,Emax!$B$1:$Z$1,0),FALSE)</f>
        <v>0</v>
      </c>
      <c r="BH65" s="96" t="str">
        <f>VLOOKUP($A65,Emax!$B:$Z,MATCH(BH$1,Emax!$B$1:$Z$1,0),FALSE)</f>
        <v>na</v>
      </c>
      <c r="BI65" s="96">
        <f>VLOOKUP($A65,Emax!$B:$Z,MATCH(BI$1,Emax!$B$1:$Z$1,0),FALSE)</f>
        <v>0</v>
      </c>
      <c r="BJ65" s="96">
        <f>VLOOKUP($A65,Emax!$B:$Z,MATCH(BJ$1,Emax!$B$1:$Z$1,0),FALSE)</f>
        <v>0</v>
      </c>
      <c r="BK65" s="96">
        <f>VLOOKUP($A65,Emax!$B:$Z,MATCH(BK$1,Emax!$B$1:$Z$1,0),FALSE)</f>
        <v>1.6782298893680858</v>
      </c>
      <c r="BL65" s="96">
        <f>VLOOKUP($A65,Emax!$B:$Z,MATCH(BL$1,Emax!$B$1:$Z$1,0),FALSE)</f>
        <v>0</v>
      </c>
      <c r="BM65" s="96">
        <f>VLOOKUP($A65,Emax!$B:$Z,MATCH(BM$1,Emax!$B$1:$Z$1,0),FALSE)</f>
        <v>0</v>
      </c>
      <c r="BN65" s="96">
        <f>VLOOKUP($A65,Emax!$B:$Z,MATCH(BN$1,Emax!$B$1:$Z$1,0),FALSE)</f>
        <v>0</v>
      </c>
      <c r="BO65" s="96">
        <f>VLOOKUP($A65,Emax!$B:$Z,MATCH(BO$1,Emax!$B$1:$Z$1,0),FALSE)</f>
        <v>7.3833420539409191</v>
      </c>
      <c r="BP65" s="96">
        <f>VLOOKUP($A65,Emax!$B:$Z,MATCH(BP$1,Emax!$B$1:$Z$1,0),FALSE)</f>
        <v>0</v>
      </c>
      <c r="BQ65" s="96">
        <f>VLOOKUP($A65,Emax!$B:$Z,MATCH(BQ$1,Emax!$B$1:$Z$1,0),FALSE)</f>
        <v>0</v>
      </c>
      <c r="BR65" s="96">
        <f>VLOOKUP($A65,Emax!$B:$Z,MATCH(BR$1,Emax!$B$1:$Z$1,0),FALSE)</f>
        <v>2.4994846057055922</v>
      </c>
      <c r="BS65" s="96">
        <f>VLOOKUP($A65,Emax!$B:$Z,MATCH(BS$1,Emax!$B$1:$Z$1,0),FALSE)</f>
        <v>2.6843817787418649</v>
      </c>
      <c r="BT65" s="96">
        <f>VLOOKUP($A65,Emax!$B:$Z,MATCH(BT$1,Emax!$B$1:$Z$1,0),FALSE)</f>
        <v>2.9270676023807414</v>
      </c>
      <c r="BU65" s="98"/>
      <c r="BV65" s="98"/>
      <c r="BW65" s="98"/>
    </row>
    <row r="66" spans="1:75" x14ac:dyDescent="0.2">
      <c r="A66" t="s">
        <v>636</v>
      </c>
      <c r="B66" s="6" t="str">
        <f>IF(VLOOKUP($A66,Ligands!$A:$G,3,FALSE)="","",VLOOKUP($A66,Ligands!$A:$G,3,FALSE))</f>
        <v>PGE2</v>
      </c>
      <c r="C66" s="5" t="str">
        <f>IF(VLOOKUP($A66,Ligands!$A:$G,4,FALSE)="","",VLOOKUP($A66,Ligands!$A:$G,4,FALSE))</f>
        <v>Prostaglandin E4</v>
      </c>
      <c r="D66" s="37" t="str">
        <f>IF(VLOOKUP($A66,Ligands!$A:$G,5,FALSE)="","",VLOOKUP($A66,Ligands!$A:$G,5,FALSE))</f>
        <v/>
      </c>
      <c r="E66" s="37" t="str">
        <f>IF(VLOOKUP($A66,Ligands!$A:$G,6,FALSE)="","",VLOOKUP($A66,Ligands!$A:$G,6,FALSE))</f>
        <v/>
      </c>
      <c r="F66" s="37" t="str">
        <f>IF(VLOOKUP($A66,Ligands!$A:$G,7,FALSE)="","",VLOOKUP($A66,Ligands!$A:$G,7,FALSE))</f>
        <v>Physiological</v>
      </c>
      <c r="G66" s="92">
        <f t="shared" si="0"/>
        <v>0</v>
      </c>
      <c r="H66" s="93">
        <f t="shared" si="1"/>
        <v>9.7821412677042439</v>
      </c>
      <c r="I66" s="93">
        <f t="shared" si="2"/>
        <v>7.445645409237307</v>
      </c>
      <c r="J66" s="93">
        <f t="shared" si="3"/>
        <v>7.3453203536179181</v>
      </c>
      <c r="K66" s="93">
        <f t="shared" si="4"/>
        <v>0</v>
      </c>
      <c r="L66" s="92">
        <f t="shared" si="5"/>
        <v>0</v>
      </c>
      <c r="M66" s="93">
        <f t="shared" si="6"/>
        <v>10.44</v>
      </c>
      <c r="N66" s="93">
        <f t="shared" si="7"/>
        <v>7.7130000000000001</v>
      </c>
      <c r="O66" s="93">
        <f t="shared" si="8"/>
        <v>7.95</v>
      </c>
      <c r="P66" s="93">
        <f t="shared" si="9"/>
        <v>0</v>
      </c>
      <c r="Q66" s="94">
        <f t="shared" si="10"/>
        <v>0</v>
      </c>
      <c r="R66" s="91">
        <f t="shared" si="11"/>
        <v>61.680634329411092</v>
      </c>
      <c r="S66" s="91">
        <f t="shared" si="12"/>
        <v>54.031299053417676</v>
      </c>
      <c r="T66" s="91">
        <f t="shared" si="13"/>
        <v>24.849654429584412</v>
      </c>
      <c r="U66" s="91">
        <f t="shared" si="14"/>
        <v>0</v>
      </c>
      <c r="V66" s="81" t="str" cm="1">
        <f t="array" ref="V66">_xlfn.IFS(AM66="na","na",AM66="0","0",AM66&gt;0,(LOG(0.01*BD66/10^-AM66)))</f>
        <v>0</v>
      </c>
      <c r="W66" s="82" t="str" cm="1">
        <f t="array" ref="W66">_xlfn.IFS(AN66="na","na",AN66="0","0",AN66&gt;0,(LOG(0.01*BE66/10^-AN66)))</f>
        <v>0</v>
      </c>
      <c r="X66" s="82" cm="1">
        <f t="array" ref="X66">_xlfn.IFS(AO66="na","na",AO66="0","0",AO66&gt;0,(LOG(0.01*BF66/10^-AO66)))</f>
        <v>9.4287325632067258</v>
      </c>
      <c r="Y66" s="82" cm="1">
        <f t="array" ref="Y66">_xlfn.IFS(AP66="na","na",AP66="0","0",AP66&gt;0,(LOG(0.01*BG66/10^-AP66)))</f>
        <v>9.2337272871252178</v>
      </c>
      <c r="Z66" s="82" t="str" cm="1">
        <f t="array" ref="Z66">_xlfn.IFS(AQ66="na","na",AQ66="0","0",AQ66&gt;0,(LOG(0.01*BH66/10^-AQ66)))</f>
        <v>0</v>
      </c>
      <c r="AA66" s="82" cm="1">
        <f t="array" ref="AA66">_xlfn.IFS(AR66="na","na",AR66="0","0",AR66&gt;0,(LOG(0.01*BI66/10^-AR66)))</f>
        <v>9.5311488313909294</v>
      </c>
      <c r="AB66" s="82" cm="1">
        <f t="array" ref="AB66">_xlfn.IFS(AS66="na","na",AS66="0","0",AS66&gt;0,(LOG(0.01*BJ66/10^-AS66)))</f>
        <v>9.3789590875308573</v>
      </c>
      <c r="AC66" s="82" cm="1">
        <f t="array" ref="AC66">_xlfn.IFS(AT66="na","na",AT66="0","0",AT66&gt;0,(LOG(0.01*BK66/10^-AT66)))</f>
        <v>9.7821412677042439</v>
      </c>
      <c r="AD66" s="82" t="str" cm="1">
        <f t="array" ref="AD66">_xlfn.IFS(AU66="na","na",AU66="0","0",AU66&gt;0,(LOG(0.01*BL66/10^-AU66)))</f>
        <v>0</v>
      </c>
      <c r="AE66" s="82" t="str" cm="1">
        <f t="array" ref="AE66">_xlfn.IFS(AV66="na","na",AV66="0","0",AV66&gt;0,(LOG(0.01*BM66/10^-AV66)))</f>
        <v>0</v>
      </c>
      <c r="AF66" s="82" t="str" cm="1">
        <f t="array" ref="AF66">_xlfn.IFS(AW66="na","na",AW66="0","0",AW66&gt;0,(LOG(0.01*BN66/10^-AW66)))</f>
        <v>0</v>
      </c>
      <c r="AG66" s="82" cm="1">
        <f t="array" ref="AG66">_xlfn.IFS(AX66="na","na",AX66="0","0",AX66&gt;0,(LOG(0.01*BO66/10^-AX66)))</f>
        <v>7.445645409237307</v>
      </c>
      <c r="AH66" s="82" t="str" cm="1">
        <f t="array" ref="AH66">_xlfn.IFS(AY66="na","na",AY66="0","0",AY66&gt;0,(LOG(0.01*BP66/10^-AY66)))</f>
        <v>0</v>
      </c>
      <c r="AI66" s="82" cm="1">
        <f t="array" ref="AI66">_xlfn.IFS(AZ66="na","na",AZ66="0","0",AZ66&gt;0,(LOG(0.01*BQ66/10^-AZ66)))</f>
        <v>7.3453203536179181</v>
      </c>
      <c r="AJ66" s="82" t="str" cm="1">
        <f t="array" ref="AJ66">_xlfn.IFS(BA66="na","na",BA66="0","0",BA66&gt;0,(LOG(0.01*BR66/10^-BA66)))</f>
        <v>0</v>
      </c>
      <c r="AK66" s="82" t="str" cm="1">
        <f t="array" ref="AK66">_xlfn.IFS(BB66="na","na",BB66="0","0",BB66&gt;0,(LOG(0.01*BS66/10^-BB66)))</f>
        <v>0</v>
      </c>
      <c r="AL66" s="82" t="str" cm="1">
        <f t="array" ref="AL66">_xlfn.IFS(BC66="na","na",BC66="0","0",BC66&gt;0,(LOG(0.01*BT66/10^-BC66)))</f>
        <v>0</v>
      </c>
      <c r="AM66" s="81" t="str">
        <f>VLOOKUP($A66,'pEC50'!$B:$AA,MATCH(AM$1,'pEC50'!$B$1:$AA$1,0),FALSE)</f>
        <v>0</v>
      </c>
      <c r="AN66" s="82" t="str">
        <f>VLOOKUP($A66,'pEC50'!$B:$AA,MATCH(AN$1,'pEC50'!$B$1:$AA$1,0),FALSE)</f>
        <v>0</v>
      </c>
      <c r="AO66" s="82">
        <f>VLOOKUP($A66,'pEC50'!$B:$AA,MATCH(AO$1,'pEC50'!$B$1:$AA$1,0),FALSE)</f>
        <v>9.7080000000000002</v>
      </c>
      <c r="AP66" s="82">
        <f>VLOOKUP($A66,'pEC50'!$B:$AA,MATCH(AP$1,'pEC50'!$B$1:$AA$1,0),FALSE)</f>
        <v>9.6460000000000008</v>
      </c>
      <c r="AQ66" s="82" t="str">
        <f>VLOOKUP($A66,'pEC50'!$B:$AA,MATCH(AQ$1,'pEC50'!$B$1:$AA$1,0),FALSE)</f>
        <v>0</v>
      </c>
      <c r="AR66" s="82">
        <f>VLOOKUP($A66,'pEC50'!$B:$AA,MATCH(AR$1,'pEC50'!$B$1:$AA$1,0),FALSE)</f>
        <v>9.7409999999999997</v>
      </c>
      <c r="AS66" s="82">
        <f>VLOOKUP($A66,'pEC50'!$B:$AA,MATCH(AS$1,'pEC50'!$B$1:$AA$1,0),FALSE)</f>
        <v>9.5980000000000008</v>
      </c>
      <c r="AT66" s="82">
        <f>VLOOKUP($A66,'pEC50'!$B:$AA,MATCH(AT$1,'pEC50'!$B$1:$AA$1,0),FALSE)</f>
        <v>10.44</v>
      </c>
      <c r="AU66" s="82" t="str">
        <f>VLOOKUP($A66,'pEC50'!$B:$AA,MATCH(AU$1,'pEC50'!$B$1:$AA$1,0),FALSE)</f>
        <v>0</v>
      </c>
      <c r="AV66" s="82" t="str">
        <f>VLOOKUP($A66,'pEC50'!$B:$AA,MATCH(AV$1,'pEC50'!$B$1:$AA$1,0),FALSE)</f>
        <v>0</v>
      </c>
      <c r="AW66" s="82" t="str">
        <f>VLOOKUP($A66,'pEC50'!$B:$AA,MATCH(AW$1,'pEC50'!$B$1:$AA$1,0),FALSE)</f>
        <v>0</v>
      </c>
      <c r="AX66" s="82">
        <f>VLOOKUP($A66,'pEC50'!$B:$AA,MATCH(AX$1,'pEC50'!$B$1:$AA$1,0),FALSE)</f>
        <v>7.7130000000000001</v>
      </c>
      <c r="AY66" s="82" t="str">
        <f>VLOOKUP($A66,'pEC50'!$B:$AA,MATCH(AY$1,'pEC50'!$B$1:$AA$1,0),FALSE)</f>
        <v>0</v>
      </c>
      <c r="AZ66" s="82">
        <f>VLOOKUP($A66,'pEC50'!$B:$AA,MATCH(AZ$1,'pEC50'!$B$1:$AA$1,0),FALSE)</f>
        <v>7.95</v>
      </c>
      <c r="BA66" s="82" t="str">
        <f>VLOOKUP($A66,'pEC50'!$B:$AA,MATCH(BA$1,'pEC50'!$B$1:$AA$1,0),FALSE)</f>
        <v>0</v>
      </c>
      <c r="BB66" s="82" t="str">
        <f>VLOOKUP($A66,'pEC50'!$B:$AA,MATCH(BB$1,'pEC50'!$B$1:$AA$1,0),FALSE)</f>
        <v>0</v>
      </c>
      <c r="BC66" s="82" t="str">
        <f>VLOOKUP($A66,'pEC50'!$B:$AA,MATCH(BC$1,'pEC50'!$B$1:$AA$1,0),FALSE)</f>
        <v>0</v>
      </c>
      <c r="BD66" s="95">
        <f>VLOOKUP($A66,Emax!$B:$Z,MATCH(BD$1,Emax!$B$1:$Z$1,0),FALSE)</f>
        <v>0</v>
      </c>
      <c r="BE66" s="96" t="str">
        <f>VLOOKUP($A66,Emax!$B:$Z,MATCH(BE$1,Emax!$B$1:$Z$1,0),FALSE)</f>
        <v>na</v>
      </c>
      <c r="BF66" s="96">
        <f>VLOOKUP($A66,Emax!$B:$Z,MATCH(BF$1,Emax!$B$1:$Z$1,0),FALSE)</f>
        <v>52.569344678970054</v>
      </c>
      <c r="BG66" s="96">
        <f>VLOOKUP($A66,Emax!$B:$Z,MATCH(BG$1,Emax!$B$1:$Z$1,0),FALSE)</f>
        <v>38.701454490928185</v>
      </c>
      <c r="BH66" s="96" t="str">
        <f>VLOOKUP($A66,Emax!$B:$Z,MATCH(BH$1,Emax!$B$1:$Z$1,0),FALSE)</f>
        <v>na</v>
      </c>
      <c r="BI66" s="96">
        <f>VLOOKUP($A66,Emax!$B:$Z,MATCH(BI$1,Emax!$B$1:$Z$1,0),FALSE)</f>
        <v>61.680634329411092</v>
      </c>
      <c r="BJ66" s="96">
        <f>VLOOKUP($A66,Emax!$B:$Z,MATCH(BJ$1,Emax!$B$1:$Z$1,0),FALSE)</f>
        <v>60.389173741279315</v>
      </c>
      <c r="BK66" s="96">
        <f>VLOOKUP($A66,Emax!$B:$Z,MATCH(BK$1,Emax!$B$1:$Z$1,0),FALSE)</f>
        <v>21.985749109319329</v>
      </c>
      <c r="BL66" s="96">
        <f>VLOOKUP($A66,Emax!$B:$Z,MATCH(BL$1,Emax!$B$1:$Z$1,0),FALSE)</f>
        <v>0</v>
      </c>
      <c r="BM66" s="96">
        <f>VLOOKUP($A66,Emax!$B:$Z,MATCH(BM$1,Emax!$B$1:$Z$1,0),FALSE)</f>
        <v>0</v>
      </c>
      <c r="BN66" s="96">
        <f>VLOOKUP($A66,Emax!$B:$Z,MATCH(BN$1,Emax!$B$1:$Z$1,0),FALSE)</f>
        <v>0</v>
      </c>
      <c r="BO66" s="96">
        <f>VLOOKUP($A66,Emax!$B:$Z,MATCH(BO$1,Emax!$B$1:$Z$1,0),FALSE)</f>
        <v>54.031299053417676</v>
      </c>
      <c r="BP66" s="96">
        <f>VLOOKUP($A66,Emax!$B:$Z,MATCH(BP$1,Emax!$B$1:$Z$1,0),FALSE)</f>
        <v>0</v>
      </c>
      <c r="BQ66" s="96">
        <f>VLOOKUP($A66,Emax!$B:$Z,MATCH(BQ$1,Emax!$B$1:$Z$1,0),FALSE)</f>
        <v>24.849654429584412</v>
      </c>
      <c r="BR66" s="96">
        <f>VLOOKUP($A66,Emax!$B:$Z,MATCH(BR$1,Emax!$B$1:$Z$1,0),FALSE)</f>
        <v>0</v>
      </c>
      <c r="BS66" s="96">
        <f>VLOOKUP($A66,Emax!$B:$Z,MATCH(BS$1,Emax!$B$1:$Z$1,0),FALSE)</f>
        <v>0</v>
      </c>
      <c r="BT66" s="96">
        <f>VLOOKUP($A66,Emax!$B:$Z,MATCH(BT$1,Emax!$B$1:$Z$1,0),FALSE)</f>
        <v>0</v>
      </c>
      <c r="BU66" s="98"/>
      <c r="BV66" s="98"/>
      <c r="BW66" s="98"/>
    </row>
    <row r="67" spans="1:75" x14ac:dyDescent="0.2">
      <c r="A67" t="s">
        <v>639</v>
      </c>
      <c r="B67" s="6" t="str">
        <f>IF(VLOOKUP($A67,Ligands!$A:$G,3,FALSE)="","",VLOOKUP($A67,Ligands!$A:$G,3,FALSE))</f>
        <v>PGE2</v>
      </c>
      <c r="C67" s="5" t="str">
        <f>IF(VLOOKUP($A67,Ligands!$A:$G,4,FALSE)="","",VLOOKUP($A67,Ligands!$A:$G,4,FALSE))</f>
        <v>Prostaglandin E5</v>
      </c>
      <c r="D67" s="37" t="str">
        <f>IF(VLOOKUP($A67,Ligands!$A:$G,5,FALSE)="","",VLOOKUP($A67,Ligands!$A:$G,5,FALSE))</f>
        <v/>
      </c>
      <c r="E67" s="37" t="str">
        <f>IF(VLOOKUP($A67,Ligands!$A:$G,6,FALSE)="","",VLOOKUP($A67,Ligands!$A:$G,6,FALSE))</f>
        <v/>
      </c>
      <c r="F67" s="37" t="str">
        <f>IF(VLOOKUP($A67,Ligands!$A:$G,7,FALSE)="","",VLOOKUP($A67,Ligands!$A:$G,7,FALSE))</f>
        <v>Physiological</v>
      </c>
      <c r="G67" s="92">
        <f t="shared" ref="G67:G101" si="15">MAX(V67:W67)</f>
        <v>10.404619364842333</v>
      </c>
      <c r="H67" s="93">
        <f t="shared" ref="H67:H101" si="16">MAX(X67:AC67)</f>
        <v>8.8960046107203912</v>
      </c>
      <c r="I67" s="93">
        <f t="shared" ref="I67:I101" si="17">MAX(AD67:AG67)</f>
        <v>8.6731548998807639</v>
      </c>
      <c r="J67" s="93">
        <f t="shared" ref="J67:J101" si="18">MAX(AH67:AI67)</f>
        <v>7.3964007363924731</v>
      </c>
      <c r="K67" s="93">
        <f t="shared" ref="K67:K101" si="19">MAX(AJ67:AL67)</f>
        <v>8.017324276870573</v>
      </c>
      <c r="L67" s="92">
        <f t="shared" ref="L67:L101" si="20">MAX(AM67:AN67)</f>
        <v>10.61</v>
      </c>
      <c r="M67" s="93">
        <f t="shared" ref="M67:M101" si="21">MAX(AO67:AT67)</f>
        <v>9.1579999999999995</v>
      </c>
      <c r="N67" s="93">
        <f t="shared" ref="N67:N101" si="22">MAX(AU67:AX67)</f>
        <v>8.8680000000000003</v>
      </c>
      <c r="O67" s="93">
        <f t="shared" ref="O67:O101" si="23">MAX(AY67:AZ67)</f>
        <v>8.9860000000000007</v>
      </c>
      <c r="P67" s="93">
        <f t="shared" ref="P67:P101" si="24">MAX(BA67:BC67)</f>
        <v>9.25</v>
      </c>
      <c r="Q67" s="94">
        <f t="shared" ref="Q67:Q101" si="25">MAX(BD67:BE67)</f>
        <v>62.318840579710148</v>
      </c>
      <c r="R67" s="91">
        <f t="shared" ref="R67:R101" si="26">MAX(BF67:BK67)</f>
        <v>54.70217703613659</v>
      </c>
      <c r="S67" s="91">
        <f t="shared" ref="S67:S101" si="27">MAX(BL67:BO67)</f>
        <v>63.849117633068538</v>
      </c>
      <c r="T67" s="91">
        <f t="shared" ref="T67:T101" si="28">MAX(BP67:BQ67)</f>
        <v>5.2127277623193597</v>
      </c>
      <c r="U67" s="91">
        <f t="shared" ref="U67:U101" si="29">MAX(BR67:BT67)</f>
        <v>26.75003021276898</v>
      </c>
      <c r="V67" s="81" cm="1">
        <f t="array" ref="V67">_xlfn.IFS(AM67="na","na",AM67="0","0",AM67&gt;0,(LOG(0.01*BD67/10^-AM67)))</f>
        <v>10.404619364842333</v>
      </c>
      <c r="W67" s="82" t="str" cm="1">
        <f t="array" ref="W67">_xlfn.IFS(AN67="na","na",AN67="0","0",AN67&gt;0,(LOG(0.01*BE67/10^-AN67)))</f>
        <v>0</v>
      </c>
      <c r="X67" s="82" cm="1">
        <f t="array" ref="X67">_xlfn.IFS(AO67="na","na",AO67="0","0",AO67&gt;0,(LOG(0.01*BF67/10^-AO67)))</f>
        <v>8.8960046107203912</v>
      </c>
      <c r="Y67" s="82" cm="1">
        <f t="array" ref="Y67">_xlfn.IFS(AP67="na","na",AP67="0","0",AP67&gt;0,(LOG(0.01*BG67/10^-AP67)))</f>
        <v>8.4207747649212354</v>
      </c>
      <c r="Z67" s="82" t="str" cm="1">
        <f t="array" ref="Z67">_xlfn.IFS(AQ67="na","na",AQ67="0","0",AQ67&gt;0,(LOG(0.01*BH67/10^-AQ67)))</f>
        <v>0</v>
      </c>
      <c r="AA67" s="82" t="str" cm="1">
        <f t="array" ref="AA67">_xlfn.IFS(AR67="na","na",AR67="0","0",AR67&gt;0,(LOG(0.01*BI67/10^-AR67)))</f>
        <v>0</v>
      </c>
      <c r="AB67" s="82" cm="1">
        <f t="array" ref="AB67">_xlfn.IFS(AS67="na","na",AS67="0","0",AS67&gt;0,(LOG(0.01*BJ67/10^-AS67)))</f>
        <v>7.1698287018903732</v>
      </c>
      <c r="AC67" s="82" cm="1">
        <f t="array" ref="AC67">_xlfn.IFS(AT67="na","na",AT67="0","0",AT67&gt;0,(LOG(0.01*BK67/10^-AT67)))</f>
        <v>7.5527659105558715</v>
      </c>
      <c r="AD67" s="82" t="str" cm="1">
        <f t="array" ref="AD67">_xlfn.IFS(AU67="na","na",AU67="0","0",AU67&gt;0,(LOG(0.01*BL67/10^-AU67)))</f>
        <v>0</v>
      </c>
      <c r="AE67" s="82" t="str" cm="1">
        <f t="array" ref="AE67">_xlfn.IFS(AV67="na","na",AV67="0","0",AV67&gt;0,(LOG(0.01*BM67/10^-AV67)))</f>
        <v>0</v>
      </c>
      <c r="AF67" s="82" t="str" cm="1">
        <f t="array" ref="AF67">_xlfn.IFS(AW67="na","na",AW67="0","0",AW67&gt;0,(LOG(0.01*BN67/10^-AW67)))</f>
        <v>0</v>
      </c>
      <c r="AG67" s="82" cm="1">
        <f t="array" ref="AG67">_xlfn.IFS(AX67="na","na",AX67="0","0",AX67&gt;0,(LOG(0.01*BO67/10^-AX67)))</f>
        <v>8.6731548998807639</v>
      </c>
      <c r="AH67" s="82" cm="1">
        <f t="array" ref="AH67">_xlfn.IFS(AY67="na","na",AY67="0","0",AY67&gt;0,(LOG(0.01*BP67/10^-AY67)))</f>
        <v>7.3964007363924731</v>
      </c>
      <c r="AI67" s="82" cm="1">
        <f t="array" ref="AI67">_xlfn.IFS(AZ67="na","na",AZ67="0","0",AZ67&gt;0,(LOG(0.01*BQ67/10^-AZ67)))</f>
        <v>7.3810650442422387</v>
      </c>
      <c r="AJ67" s="82" cm="1">
        <f t="array" ref="AJ67">_xlfn.IFS(BA67="na","na",BA67="0","0",BA67&gt;0,(LOG(0.01*BR67/10^-BA67)))</f>
        <v>8.017324276870573</v>
      </c>
      <c r="AK67" s="82" cm="1">
        <f t="array" ref="AK67">_xlfn.IFS(BB67="na","na",BB67="0","0",BB67&gt;0,(LOG(0.01*BS67/10^-BB67)))</f>
        <v>7.7992291691067024</v>
      </c>
      <c r="AL67" s="82" cm="1">
        <f t="array" ref="AL67">_xlfn.IFS(BC67="na","na",BC67="0","0",BC67&gt;0,(LOG(0.01*BT67/10^-BC67)))</f>
        <v>7.947540195167127</v>
      </c>
      <c r="AM67" s="81">
        <f>VLOOKUP($A67,'pEC50'!$B:$AA,MATCH(AM$1,'pEC50'!$B$1:$AA$1,0),FALSE)</f>
        <v>10.61</v>
      </c>
      <c r="AN67" s="82" t="str">
        <f>VLOOKUP($A67,'pEC50'!$B:$AA,MATCH(AN$1,'pEC50'!$B$1:$AA$1,0),FALSE)</f>
        <v>0</v>
      </c>
      <c r="AO67" s="82">
        <f>VLOOKUP($A67,'pEC50'!$B:$AA,MATCH(AO$1,'pEC50'!$B$1:$AA$1,0),FALSE)</f>
        <v>9.1579999999999995</v>
      </c>
      <c r="AP67" s="82">
        <f>VLOOKUP($A67,'pEC50'!$B:$AA,MATCH(AP$1,'pEC50'!$B$1:$AA$1,0),FALSE)</f>
        <v>8.8849999999999998</v>
      </c>
      <c r="AQ67" s="82" t="str">
        <f>VLOOKUP($A67,'pEC50'!$B:$AA,MATCH(AQ$1,'pEC50'!$B$1:$AA$1,0),FALSE)</f>
        <v>0</v>
      </c>
      <c r="AR67" s="82" t="str">
        <f>VLOOKUP($A67,'pEC50'!$B:$AA,MATCH(AR$1,'pEC50'!$B$1:$AA$1,0),FALSE)</f>
        <v>0</v>
      </c>
      <c r="AS67" s="82">
        <f>VLOOKUP($A67,'pEC50'!$B:$AA,MATCH(AS$1,'pEC50'!$B$1:$AA$1,0),FALSE)</f>
        <v>8.2170000000000005</v>
      </c>
      <c r="AT67" s="82">
        <f>VLOOKUP($A67,'pEC50'!$B:$AA,MATCH(AT$1,'pEC50'!$B$1:$AA$1,0),FALSE)</f>
        <v>8.2530000000000001</v>
      </c>
      <c r="AU67" s="82" t="str">
        <f>VLOOKUP($A67,'pEC50'!$B:$AA,MATCH(AU$1,'pEC50'!$B$1:$AA$1,0),FALSE)</f>
        <v>0</v>
      </c>
      <c r="AV67" s="82" t="str">
        <f>VLOOKUP($A67,'pEC50'!$B:$AA,MATCH(AV$1,'pEC50'!$B$1:$AA$1,0),FALSE)</f>
        <v>0</v>
      </c>
      <c r="AW67" s="82" t="str">
        <f>VLOOKUP($A67,'pEC50'!$B:$AA,MATCH(AW$1,'pEC50'!$B$1:$AA$1,0),FALSE)</f>
        <v>0</v>
      </c>
      <c r="AX67" s="82">
        <f>VLOOKUP($A67,'pEC50'!$B:$AA,MATCH(AX$1,'pEC50'!$B$1:$AA$1,0),FALSE)</f>
        <v>8.8680000000000003</v>
      </c>
      <c r="AY67" s="82">
        <f>VLOOKUP($A67,'pEC50'!$B:$AA,MATCH(AY$1,'pEC50'!$B$1:$AA$1,0),FALSE)</f>
        <v>8.9860000000000007</v>
      </c>
      <c r="AZ67" s="82">
        <f>VLOOKUP($A67,'pEC50'!$B:$AA,MATCH(AZ$1,'pEC50'!$B$1:$AA$1,0),FALSE)</f>
        <v>8.6639999999999997</v>
      </c>
      <c r="BA67" s="82">
        <f>VLOOKUP($A67,'pEC50'!$B:$AA,MATCH(BA$1,'pEC50'!$B$1:$AA$1,0),FALSE)</f>
        <v>8.59</v>
      </c>
      <c r="BB67" s="82">
        <f>VLOOKUP($A67,'pEC50'!$B:$AA,MATCH(BB$1,'pEC50'!$B$1:$AA$1,0),FALSE)</f>
        <v>8.9209999999999994</v>
      </c>
      <c r="BC67" s="82">
        <f>VLOOKUP($A67,'pEC50'!$B:$AA,MATCH(BC$1,'pEC50'!$B$1:$AA$1,0),FALSE)</f>
        <v>9.25</v>
      </c>
      <c r="BD67" s="95">
        <f>VLOOKUP($A67,Emax!$B:$Z,MATCH(BD$1,Emax!$B$1:$Z$1,0),FALSE)</f>
        <v>62.318840579710148</v>
      </c>
      <c r="BE67" s="96" t="str">
        <f>VLOOKUP($A67,Emax!$B:$Z,MATCH(BE$1,Emax!$B$1:$Z$1,0),FALSE)</f>
        <v>na</v>
      </c>
      <c r="BF67" s="96">
        <f>VLOOKUP($A67,Emax!$B:$Z,MATCH(BF$1,Emax!$B$1:$Z$1,0),FALSE)</f>
        <v>54.70217703613659</v>
      </c>
      <c r="BG67" s="96">
        <f>VLOOKUP($A67,Emax!$B:$Z,MATCH(BG$1,Emax!$B$1:$Z$1,0),FALSE)</f>
        <v>34.337981706402758</v>
      </c>
      <c r="BH67" s="96" t="str">
        <f>VLOOKUP($A67,Emax!$B:$Z,MATCH(BH$1,Emax!$B$1:$Z$1,0),FALSE)</f>
        <v>na</v>
      </c>
      <c r="BI67" s="96">
        <f>VLOOKUP($A67,Emax!$B:$Z,MATCH(BI$1,Emax!$B$1:$Z$1,0),FALSE)</f>
        <v>0</v>
      </c>
      <c r="BJ67" s="96">
        <f>VLOOKUP($A67,Emax!$B:$Z,MATCH(BJ$1,Emax!$B$1:$Z$1,0),FALSE)</f>
        <v>8.9707489283012531</v>
      </c>
      <c r="BK67" s="96">
        <f>VLOOKUP($A67,Emax!$B:$Z,MATCH(BK$1,Emax!$B$1:$Z$1,0),FALSE)</f>
        <v>19.941871366960431</v>
      </c>
      <c r="BL67" s="96">
        <f>VLOOKUP($A67,Emax!$B:$Z,MATCH(BL$1,Emax!$B$1:$Z$1,0),FALSE)</f>
        <v>0</v>
      </c>
      <c r="BM67" s="96">
        <f>VLOOKUP($A67,Emax!$B:$Z,MATCH(BM$1,Emax!$B$1:$Z$1,0),FALSE)</f>
        <v>0</v>
      </c>
      <c r="BN67" s="96">
        <f>VLOOKUP($A67,Emax!$B:$Z,MATCH(BN$1,Emax!$B$1:$Z$1,0),FALSE)</f>
        <v>0</v>
      </c>
      <c r="BO67" s="96">
        <f>VLOOKUP($A67,Emax!$B:$Z,MATCH(BO$1,Emax!$B$1:$Z$1,0),FALSE)</f>
        <v>63.849117633068538</v>
      </c>
      <c r="BP67" s="96">
        <f>VLOOKUP($A67,Emax!$B:$Z,MATCH(BP$1,Emax!$B$1:$Z$1,0),FALSE)</f>
        <v>2.5727686577458933</v>
      </c>
      <c r="BQ67" s="96">
        <f>VLOOKUP($A67,Emax!$B:$Z,MATCH(BQ$1,Emax!$B$1:$Z$1,0),FALSE)</f>
        <v>5.2127277623193597</v>
      </c>
      <c r="BR67" s="96">
        <f>VLOOKUP($A67,Emax!$B:$Z,MATCH(BR$1,Emax!$B$1:$Z$1,0),FALSE)</f>
        <v>26.75003021276898</v>
      </c>
      <c r="BS67" s="96">
        <f>VLOOKUP($A67,Emax!$B:$Z,MATCH(BS$1,Emax!$B$1:$Z$1,0),FALSE)</f>
        <v>7.5549078091106292</v>
      </c>
      <c r="BT67" s="96">
        <f>VLOOKUP($A67,Emax!$B:$Z,MATCH(BT$1,Emax!$B$1:$Z$1,0),FALSE)</f>
        <v>4.9835657812916416</v>
      </c>
      <c r="BU67" s="98"/>
      <c r="BV67" s="98"/>
      <c r="BW67" s="98"/>
    </row>
    <row r="68" spans="1:75" x14ac:dyDescent="0.2">
      <c r="A68" t="s">
        <v>413</v>
      </c>
      <c r="B68" s="6" t="str">
        <f>IF(VLOOKUP($A68,Ligands!$A:$G,3,FALSE)="","",VLOOKUP($A68,Ligands!$A:$G,3,FALSE))</f>
        <v>Propionate</v>
      </c>
      <c r="C68" s="5" t="str">
        <f>IF(VLOOKUP($A68,Ligands!$A:$G,4,FALSE)="","",VLOOKUP($A68,Ligands!$A:$G,4,FALSE))</f>
        <v>Propionic acid</v>
      </c>
      <c r="D68" s="37" t="str">
        <f>IF(VLOOKUP($A68,Ligands!$A:$G,5,FALSE)="","",VLOOKUP($A68,Ligands!$A:$G,5,FALSE))</f>
        <v/>
      </c>
      <c r="E68" s="37" t="str">
        <f>IF(VLOOKUP($A68,Ligands!$A:$G,6,FALSE)="","",VLOOKUP($A68,Ligands!$A:$G,6,FALSE))</f>
        <v/>
      </c>
      <c r="F68" s="37" t="str">
        <f>IF(VLOOKUP($A68,Ligands!$A:$G,7,FALSE)="","",VLOOKUP($A68,Ligands!$A:$G,7,FALSE))</f>
        <v>Physiological</v>
      </c>
      <c r="G68" s="92">
        <f t="shared" si="15"/>
        <v>0</v>
      </c>
      <c r="H68" s="93">
        <f t="shared" si="16"/>
        <v>4.2694570955382769</v>
      </c>
      <c r="I68" s="93">
        <f t="shared" si="17"/>
        <v>3.9657141646445799</v>
      </c>
      <c r="J68" s="93">
        <f t="shared" si="18"/>
        <v>0</v>
      </c>
      <c r="K68" s="93">
        <f t="shared" si="19"/>
        <v>0</v>
      </c>
      <c r="L68" s="92">
        <f t="shared" si="20"/>
        <v>0</v>
      </c>
      <c r="M68" s="93">
        <f t="shared" si="21"/>
        <v>4.6500000000000004</v>
      </c>
      <c r="N68" s="93">
        <f t="shared" si="22"/>
        <v>5.2009999999999996</v>
      </c>
      <c r="O68" s="93">
        <f t="shared" si="23"/>
        <v>0</v>
      </c>
      <c r="P68" s="93">
        <f t="shared" si="24"/>
        <v>0</v>
      </c>
      <c r="Q68" s="94">
        <f t="shared" si="25"/>
        <v>0</v>
      </c>
      <c r="R68" s="91">
        <f t="shared" si="26"/>
        <v>48.579953586031607</v>
      </c>
      <c r="S68" s="91">
        <f t="shared" si="27"/>
        <v>58.79063701072554</v>
      </c>
      <c r="T68" s="91">
        <f t="shared" si="28"/>
        <v>0</v>
      </c>
      <c r="U68" s="91">
        <f t="shared" si="29"/>
        <v>0</v>
      </c>
      <c r="V68" s="81" t="str" cm="1">
        <f t="array" ref="V68">_xlfn.IFS(AM68="na","na",AM68="0","0",AM68&gt;0,(LOG(0.01*BD68/10^-AM68)))</f>
        <v>0</v>
      </c>
      <c r="W68" s="82" t="str" cm="1">
        <f t="array" ref="W68">_xlfn.IFS(AN68="na","na",AN68="0","0",AN68&gt;0,(LOG(0.01*BE68/10^-AN68)))</f>
        <v>0</v>
      </c>
      <c r="X68" s="82" cm="1">
        <f t="array" ref="X68">_xlfn.IFS(AO68="na","na",AO68="0","0",AO68&gt;0,(LOG(0.01*BF68/10^-AO68)))</f>
        <v>4.2694570955382769</v>
      </c>
      <c r="Y68" s="82" cm="1">
        <f t="array" ref="Y68">_xlfn.IFS(AP68="na","na",AP68="0","0",AP68&gt;0,(LOG(0.01*BG68/10^-AP68)))</f>
        <v>4.1934815561019247</v>
      </c>
      <c r="Z68" s="82" t="str" cm="1">
        <f t="array" ref="Z68">_xlfn.IFS(AQ68="na","na",AQ68="0","0",AQ68&gt;0,(LOG(0.01*BH68/10^-AQ68)))</f>
        <v>0</v>
      </c>
      <c r="AA68" s="82" t="str" cm="1">
        <f t="array" ref="AA68">_xlfn.IFS(AR68="na","na",AR68="0","0",AR68&gt;0,(LOG(0.01*BI68/10^-AR68)))</f>
        <v>0</v>
      </c>
      <c r="AB68" s="82" t="str" cm="1">
        <f t="array" ref="AB68">_xlfn.IFS(AS68="na","na",AS68="0","0",AS68&gt;0,(LOG(0.01*BJ68/10^-AS68)))</f>
        <v>0</v>
      </c>
      <c r="AC68" s="82" t="str" cm="1">
        <f t="array" ref="AC68">_xlfn.IFS(AT68="na","na",AT68="0","0",AT68&gt;0,(LOG(0.01*BK68/10^-AT68)))</f>
        <v>0</v>
      </c>
      <c r="AD68" s="82" cm="1">
        <f t="array" ref="AD68">_xlfn.IFS(AU68="na","na",AU68="0","0",AU68&gt;0,(LOG(0.01*BL68/10^-AU68)))</f>
        <v>3.8643081658999887</v>
      </c>
      <c r="AE68" s="82" cm="1">
        <f t="array" ref="AE68">_xlfn.IFS(AV68="na","na",AV68="0","0",AV68&gt;0,(LOG(0.01*BM68/10^-AV68)))</f>
        <v>3.92084846104561</v>
      </c>
      <c r="AF68" s="82" cm="1">
        <f t="array" ref="AF68">_xlfn.IFS(AW68="na","na",AW68="0","0",AW68&gt;0,(LOG(0.01*BN68/10^-AW68)))</f>
        <v>3.9657141646445799</v>
      </c>
      <c r="AG68" s="82" t="str" cm="1">
        <f t="array" ref="AG68">_xlfn.IFS(AX68="na","na",AX68="0","0",AX68&gt;0,(LOG(0.01*BO68/10^-AX68)))</f>
        <v>0</v>
      </c>
      <c r="AH68" s="82" t="str" cm="1">
        <f t="array" ref="AH68">_xlfn.IFS(AY68="na","na",AY68="0","0",AY68&gt;0,(LOG(0.01*BP68/10^-AY68)))</f>
        <v>0</v>
      </c>
      <c r="AI68" s="82" t="str" cm="1">
        <f t="array" ref="AI68">_xlfn.IFS(AZ68="na","na",AZ68="0","0",AZ68&gt;0,(LOG(0.01*BQ68/10^-AZ68)))</f>
        <v>0</v>
      </c>
      <c r="AJ68" s="82" t="str" cm="1">
        <f t="array" ref="AJ68">_xlfn.IFS(BA68="na","na",BA68="0","0",BA68&gt;0,(LOG(0.01*BR68/10^-BA68)))</f>
        <v>0</v>
      </c>
      <c r="AK68" s="82" t="str" cm="1">
        <f t="array" ref="AK68">_xlfn.IFS(BB68="na","na",BB68="0","0",BB68&gt;0,(LOG(0.01*BS68/10^-BB68)))</f>
        <v>0</v>
      </c>
      <c r="AL68" s="82" t="str" cm="1">
        <f t="array" ref="AL68">_xlfn.IFS(BC68="na","na",BC68="0","0",BC68&gt;0,(LOG(0.01*BT68/10^-BC68)))</f>
        <v>0</v>
      </c>
      <c r="AM68" s="81" t="str">
        <f>VLOOKUP($A68,'pEC50'!$B:$AA,MATCH(AM$1,'pEC50'!$B$1:$AA$1,0),FALSE)</f>
        <v>0</v>
      </c>
      <c r="AN68" s="82" t="str">
        <f>VLOOKUP($A68,'pEC50'!$B:$AA,MATCH(AN$1,'pEC50'!$B$1:$AA$1,0),FALSE)</f>
        <v>0</v>
      </c>
      <c r="AO68" s="82">
        <f>VLOOKUP($A68,'pEC50'!$B:$AA,MATCH(AO$1,'pEC50'!$B$1:$AA$1,0),FALSE)</f>
        <v>4.5830000000000002</v>
      </c>
      <c r="AP68" s="82">
        <f>VLOOKUP($A68,'pEC50'!$B:$AA,MATCH(AP$1,'pEC50'!$B$1:$AA$1,0),FALSE)</f>
        <v>4.6500000000000004</v>
      </c>
      <c r="AQ68" s="82" t="str">
        <f>VLOOKUP($A68,'pEC50'!$B:$AA,MATCH(AQ$1,'pEC50'!$B$1:$AA$1,0),FALSE)</f>
        <v>0</v>
      </c>
      <c r="AR68" s="82" t="str">
        <f>VLOOKUP($A68,'pEC50'!$B:$AA,MATCH(AR$1,'pEC50'!$B$1:$AA$1,0),FALSE)</f>
        <v>0</v>
      </c>
      <c r="AS68" s="82" t="str">
        <f>VLOOKUP($A68,'pEC50'!$B:$AA,MATCH(AS$1,'pEC50'!$B$1:$AA$1,0),FALSE)</f>
        <v>0</v>
      </c>
      <c r="AT68" s="82" t="str">
        <f>VLOOKUP($A68,'pEC50'!$B:$AA,MATCH(AT$1,'pEC50'!$B$1:$AA$1,0),FALSE)</f>
        <v>0</v>
      </c>
      <c r="AU68" s="82">
        <f>VLOOKUP($A68,'pEC50'!$B:$AA,MATCH(AU$1,'pEC50'!$B$1:$AA$1,0),FALSE)</f>
        <v>4.0949999999999998</v>
      </c>
      <c r="AV68" s="82">
        <f>VLOOKUP($A68,'pEC50'!$B:$AA,MATCH(AV$1,'pEC50'!$B$1:$AA$1,0),FALSE)</f>
        <v>4.4729999999999999</v>
      </c>
      <c r="AW68" s="82">
        <f>VLOOKUP($A68,'pEC50'!$B:$AA,MATCH(AW$1,'pEC50'!$B$1:$AA$1,0),FALSE)</f>
        <v>5.2009999999999996</v>
      </c>
      <c r="AX68" s="82" t="str">
        <f>VLOOKUP($A68,'pEC50'!$B:$AA,MATCH(AX$1,'pEC50'!$B$1:$AA$1,0),FALSE)</f>
        <v>0</v>
      </c>
      <c r="AY68" s="82" t="str">
        <f>VLOOKUP($A68,'pEC50'!$B:$AA,MATCH(AY$1,'pEC50'!$B$1:$AA$1,0),FALSE)</f>
        <v>0</v>
      </c>
      <c r="AZ68" s="82" t="str">
        <f>VLOOKUP($A68,'pEC50'!$B:$AA,MATCH(AZ$1,'pEC50'!$B$1:$AA$1,0),FALSE)</f>
        <v>0</v>
      </c>
      <c r="BA68" s="82" t="str">
        <f>VLOOKUP($A68,'pEC50'!$B:$AA,MATCH(BA$1,'pEC50'!$B$1:$AA$1,0),FALSE)</f>
        <v>0</v>
      </c>
      <c r="BB68" s="82" t="str">
        <f>VLOOKUP($A68,'pEC50'!$B:$AA,MATCH(BB$1,'pEC50'!$B$1:$AA$1,0),FALSE)</f>
        <v>0</v>
      </c>
      <c r="BC68" s="82" t="str">
        <f>VLOOKUP($A68,'pEC50'!$B:$AA,MATCH(BC$1,'pEC50'!$B$1:$AA$1,0),FALSE)</f>
        <v>0</v>
      </c>
      <c r="BD68" s="95">
        <f>VLOOKUP($A68,Emax!$B:$Z,MATCH(BD$1,Emax!$B$1:$Z$1,0),FALSE)</f>
        <v>0</v>
      </c>
      <c r="BE68" s="96" t="str">
        <f>VLOOKUP($A68,Emax!$B:$Z,MATCH(BE$1,Emax!$B$1:$Z$1,0),FALSE)</f>
        <v>na</v>
      </c>
      <c r="BF68" s="96">
        <f>VLOOKUP($A68,Emax!$B:$Z,MATCH(BF$1,Emax!$B$1:$Z$1,0),FALSE)</f>
        <v>48.579953586031607</v>
      </c>
      <c r="BG68" s="96">
        <f>VLOOKUP($A68,Emax!$B:$Z,MATCH(BG$1,Emax!$B$1:$Z$1,0),FALSE)</f>
        <v>34.952766531713905</v>
      </c>
      <c r="BH68" s="96" t="str">
        <f>VLOOKUP($A68,Emax!$B:$Z,MATCH(BH$1,Emax!$B$1:$Z$1,0),FALSE)</f>
        <v>na</v>
      </c>
      <c r="BI68" s="96">
        <f>VLOOKUP($A68,Emax!$B:$Z,MATCH(BI$1,Emax!$B$1:$Z$1,0),FALSE)</f>
        <v>0</v>
      </c>
      <c r="BJ68" s="96">
        <f>VLOOKUP($A68,Emax!$B:$Z,MATCH(BJ$1,Emax!$B$1:$Z$1,0),FALSE)</f>
        <v>0</v>
      </c>
      <c r="BK68" s="96">
        <f>VLOOKUP($A68,Emax!$B:$Z,MATCH(BK$1,Emax!$B$1:$Z$1,0),FALSE)</f>
        <v>0</v>
      </c>
      <c r="BL68" s="96">
        <f>VLOOKUP($A68,Emax!$B:$Z,MATCH(BL$1,Emax!$B$1:$Z$1,0),FALSE)</f>
        <v>58.79063701072554</v>
      </c>
      <c r="BM68" s="96">
        <f>VLOOKUP($A68,Emax!$B:$Z,MATCH(BM$1,Emax!$B$1:$Z$1,0),FALSE)</f>
        <v>28.044549050057025</v>
      </c>
      <c r="BN68" s="96">
        <f>VLOOKUP($A68,Emax!$B:$Z,MATCH(BN$1,Emax!$B$1:$Z$1,0),FALSE)</f>
        <v>5.8172022663267908</v>
      </c>
      <c r="BO68" s="96">
        <f>VLOOKUP($A68,Emax!$B:$Z,MATCH(BO$1,Emax!$B$1:$Z$1,0),FALSE)</f>
        <v>0</v>
      </c>
      <c r="BP68" s="96">
        <f>VLOOKUP($A68,Emax!$B:$Z,MATCH(BP$1,Emax!$B$1:$Z$1,0),FALSE)</f>
        <v>0</v>
      </c>
      <c r="BQ68" s="96">
        <f>VLOOKUP($A68,Emax!$B:$Z,MATCH(BQ$1,Emax!$B$1:$Z$1,0),FALSE)</f>
        <v>0</v>
      </c>
      <c r="BR68" s="96">
        <f>VLOOKUP($A68,Emax!$B:$Z,MATCH(BR$1,Emax!$B$1:$Z$1,0),FALSE)</f>
        <v>0</v>
      </c>
      <c r="BS68" s="96">
        <f>VLOOKUP($A68,Emax!$B:$Z,MATCH(BS$1,Emax!$B$1:$Z$1,0),FALSE)</f>
        <v>0</v>
      </c>
      <c r="BT68" s="96">
        <f>VLOOKUP($A68,Emax!$B:$Z,MATCH(BT$1,Emax!$B$1:$Z$1,0),FALSE)</f>
        <v>0</v>
      </c>
      <c r="BU68" s="98"/>
      <c r="BV68" s="98"/>
      <c r="BW68" s="98"/>
    </row>
    <row r="69" spans="1:75" x14ac:dyDescent="0.2">
      <c r="A69" t="s">
        <v>415</v>
      </c>
      <c r="B69" s="6" t="str">
        <f>IF(VLOOKUP($A69,Ligands!$A:$G,3,FALSE)="","",VLOOKUP($A69,Ligands!$A:$G,3,FALSE))</f>
        <v>Propionate</v>
      </c>
      <c r="C69" s="5" t="str">
        <f>IF(VLOOKUP($A69,Ligands!$A:$G,4,FALSE)="","",VLOOKUP($A69,Ligands!$A:$G,4,FALSE))</f>
        <v>Propionic acid</v>
      </c>
      <c r="D69" s="37" t="str">
        <f>IF(VLOOKUP($A69,Ligands!$A:$G,5,FALSE)="","",VLOOKUP($A69,Ligands!$A:$G,5,FALSE))</f>
        <v/>
      </c>
      <c r="E69" s="37" t="str">
        <f>IF(VLOOKUP($A69,Ligands!$A:$G,6,FALSE)="","",VLOOKUP($A69,Ligands!$A:$G,6,FALSE))</f>
        <v/>
      </c>
      <c r="F69" s="37" t="str">
        <f>IF(VLOOKUP($A69,Ligands!$A:$G,7,FALSE)="","",VLOOKUP($A69,Ligands!$A:$G,7,FALSE))</f>
        <v>Physiological</v>
      </c>
      <c r="G69" s="92">
        <f t="shared" si="15"/>
        <v>0</v>
      </c>
      <c r="H69" s="93">
        <f t="shared" si="16"/>
        <v>5.2176871887373313</v>
      </c>
      <c r="I69" s="93">
        <f t="shared" si="17"/>
        <v>0</v>
      </c>
      <c r="J69" s="93">
        <f t="shared" si="18"/>
        <v>0</v>
      </c>
      <c r="K69" s="93">
        <f t="shared" si="19"/>
        <v>0</v>
      </c>
      <c r="L69" s="92">
        <f t="shared" si="20"/>
        <v>0</v>
      </c>
      <c r="M69" s="93">
        <f t="shared" si="21"/>
        <v>5.6550000000000002</v>
      </c>
      <c r="N69" s="93">
        <f t="shared" si="22"/>
        <v>0</v>
      </c>
      <c r="O69" s="93">
        <f t="shared" si="23"/>
        <v>0</v>
      </c>
      <c r="P69" s="93">
        <f t="shared" si="24"/>
        <v>0</v>
      </c>
      <c r="Q69" s="94">
        <f t="shared" si="25"/>
        <v>0</v>
      </c>
      <c r="R69" s="91">
        <f t="shared" si="26"/>
        <v>41.215075942246386</v>
      </c>
      <c r="S69" s="91">
        <f t="shared" si="27"/>
        <v>0</v>
      </c>
      <c r="T69" s="91">
        <f t="shared" si="28"/>
        <v>0</v>
      </c>
      <c r="U69" s="91">
        <f t="shared" si="29"/>
        <v>0</v>
      </c>
      <c r="V69" s="81" t="str" cm="1">
        <f t="array" ref="V69">_xlfn.IFS(AM69="na","na",AM69="0","0",AM69&gt;0,(LOG(0.01*BD69/10^-AM69)))</f>
        <v>0</v>
      </c>
      <c r="W69" s="82" t="str" cm="1">
        <f t="array" ref="W69">_xlfn.IFS(AN69="na","na",AN69="0","0",AN69&gt;0,(LOG(0.01*BE69/10^-AN69)))</f>
        <v>0</v>
      </c>
      <c r="X69" s="82" cm="1">
        <f t="array" ref="X69">_xlfn.IFS(AO69="na","na",AO69="0","0",AO69&gt;0,(LOG(0.01*BF69/10^-AO69)))</f>
        <v>4.8353528862450599</v>
      </c>
      <c r="Y69" s="82" cm="1">
        <f t="array" ref="Y69">_xlfn.IFS(AP69="na","na",AP69="0","0",AP69&gt;0,(LOG(0.01*BG69/10^-AP69)))</f>
        <v>5.0462692978982977</v>
      </c>
      <c r="Z69" s="82" t="str" cm="1">
        <f t="array" ref="Z69">_xlfn.IFS(AQ69="na","na",AQ69="0","0",AQ69&gt;0,(LOG(0.01*BH69/10^-AQ69)))</f>
        <v>0</v>
      </c>
      <c r="AA69" s="82" cm="1">
        <f t="array" ref="AA69">_xlfn.IFS(AR69="na","na",AR69="0","0",AR69&gt;0,(LOG(0.01*BI69/10^-AR69)))</f>
        <v>5.204127660617142</v>
      </c>
      <c r="AB69" s="82" cm="1">
        <f t="array" ref="AB69">_xlfn.IFS(AS69="na","na",AS69="0","0",AS69&gt;0,(LOG(0.01*BJ69/10^-AS69)))</f>
        <v>5.2176871887373313</v>
      </c>
      <c r="AC69" s="82" cm="1">
        <f t="array" ref="AC69">_xlfn.IFS(AT69="na","na",AT69="0","0",AT69&gt;0,(LOG(0.01*BK69/10^-AT69)))</f>
        <v>4.7880561044045953</v>
      </c>
      <c r="AD69" s="82" t="str" cm="1">
        <f t="array" ref="AD69">_xlfn.IFS(AU69="na","na",AU69="0","0",AU69&gt;0,(LOG(0.01*BL69/10^-AU69)))</f>
        <v>0</v>
      </c>
      <c r="AE69" s="82" t="str" cm="1">
        <f t="array" ref="AE69">_xlfn.IFS(AV69="na","na",AV69="0","0",AV69&gt;0,(LOG(0.01*BM69/10^-AV69)))</f>
        <v>0</v>
      </c>
      <c r="AF69" s="82" t="str" cm="1">
        <f t="array" ref="AF69">_xlfn.IFS(AW69="na","na",AW69="0","0",AW69&gt;0,(LOG(0.01*BN69/10^-AW69)))</f>
        <v>0</v>
      </c>
      <c r="AG69" s="82" t="str" cm="1">
        <f t="array" ref="AG69">_xlfn.IFS(AX69="na","na",AX69="0","0",AX69&gt;0,(LOG(0.01*BO69/10^-AX69)))</f>
        <v>0</v>
      </c>
      <c r="AH69" s="82" t="str" cm="1">
        <f t="array" ref="AH69">_xlfn.IFS(AY69="na","na",AY69="0","0",AY69&gt;0,(LOG(0.01*BP69/10^-AY69)))</f>
        <v>0</v>
      </c>
      <c r="AI69" s="82" t="str" cm="1">
        <f t="array" ref="AI69">_xlfn.IFS(AZ69="na","na",AZ69="0","0",AZ69&gt;0,(LOG(0.01*BQ69/10^-AZ69)))</f>
        <v>0</v>
      </c>
      <c r="AJ69" s="82" t="str" cm="1">
        <f t="array" ref="AJ69">_xlfn.IFS(BA69="na","na",BA69="0","0",BA69&gt;0,(LOG(0.01*BR69/10^-BA69)))</f>
        <v>0</v>
      </c>
      <c r="AK69" s="82" t="str" cm="1">
        <f t="array" ref="AK69">_xlfn.IFS(BB69="na","na",BB69="0","0",BB69&gt;0,(LOG(0.01*BS69/10^-BB69)))</f>
        <v>0</v>
      </c>
      <c r="AL69" s="82" t="str" cm="1">
        <f t="array" ref="AL69">_xlfn.IFS(BC69="na","na",BC69="0","0",BC69&gt;0,(LOG(0.01*BT69/10^-BC69)))</f>
        <v>0</v>
      </c>
      <c r="AM69" s="81" t="str">
        <f>VLOOKUP($A69,'pEC50'!$B:$AA,MATCH(AM$1,'pEC50'!$B$1:$AA$1,0),FALSE)</f>
        <v>0</v>
      </c>
      <c r="AN69" s="82" t="str">
        <f>VLOOKUP($A69,'pEC50'!$B:$AA,MATCH(AN$1,'pEC50'!$B$1:$AA$1,0),FALSE)</f>
        <v>0</v>
      </c>
      <c r="AO69" s="82">
        <f>VLOOKUP($A69,'pEC50'!$B:$AA,MATCH(AO$1,'pEC50'!$B$1:$AA$1,0),FALSE)</f>
        <v>5.25</v>
      </c>
      <c r="AP69" s="82">
        <f>VLOOKUP($A69,'pEC50'!$B:$AA,MATCH(AP$1,'pEC50'!$B$1:$AA$1,0),FALSE)</f>
        <v>5.5229999999999997</v>
      </c>
      <c r="AQ69" s="82" t="str">
        <f>VLOOKUP($A69,'pEC50'!$B:$AA,MATCH(AQ$1,'pEC50'!$B$1:$AA$1,0),FALSE)</f>
        <v>0</v>
      </c>
      <c r="AR69" s="82">
        <f>VLOOKUP($A69,'pEC50'!$B:$AA,MATCH(AR$1,'pEC50'!$B$1:$AA$1,0),FALSE)</f>
        <v>5.6550000000000002</v>
      </c>
      <c r="AS69" s="82">
        <f>VLOOKUP($A69,'pEC50'!$B:$AA,MATCH(AS$1,'pEC50'!$B$1:$AA$1,0),FALSE)</f>
        <v>5.6289999999999996</v>
      </c>
      <c r="AT69" s="82">
        <f>VLOOKUP($A69,'pEC50'!$B:$AA,MATCH(AT$1,'pEC50'!$B$1:$AA$1,0),FALSE)</f>
        <v>5.173</v>
      </c>
      <c r="AU69" s="82" t="str">
        <f>VLOOKUP($A69,'pEC50'!$B:$AA,MATCH(AU$1,'pEC50'!$B$1:$AA$1,0),FALSE)</f>
        <v>0</v>
      </c>
      <c r="AV69" s="82" t="str">
        <f>VLOOKUP($A69,'pEC50'!$B:$AA,MATCH(AV$1,'pEC50'!$B$1:$AA$1,0),FALSE)</f>
        <v>0</v>
      </c>
      <c r="AW69" s="82" t="str">
        <f>VLOOKUP($A69,'pEC50'!$B:$AA,MATCH(AW$1,'pEC50'!$B$1:$AA$1,0),FALSE)</f>
        <v>0</v>
      </c>
      <c r="AX69" s="82" t="str">
        <f>VLOOKUP($A69,'pEC50'!$B:$AA,MATCH(AX$1,'pEC50'!$B$1:$AA$1,0),FALSE)</f>
        <v>0</v>
      </c>
      <c r="AY69" s="82" t="str">
        <f>VLOOKUP($A69,'pEC50'!$B:$AA,MATCH(AY$1,'pEC50'!$B$1:$AA$1,0),FALSE)</f>
        <v>0</v>
      </c>
      <c r="AZ69" s="82" t="str">
        <f>VLOOKUP($A69,'pEC50'!$B:$AA,MATCH(AZ$1,'pEC50'!$B$1:$AA$1,0),FALSE)</f>
        <v>0</v>
      </c>
      <c r="BA69" s="82" t="str">
        <f>VLOOKUP($A69,'pEC50'!$B:$AA,MATCH(BA$1,'pEC50'!$B$1:$AA$1,0),FALSE)</f>
        <v>0</v>
      </c>
      <c r="BB69" s="82" t="str">
        <f>VLOOKUP($A69,'pEC50'!$B:$AA,MATCH(BB$1,'pEC50'!$B$1:$AA$1,0),FALSE)</f>
        <v>0</v>
      </c>
      <c r="BC69" s="82" t="str">
        <f>VLOOKUP($A69,'pEC50'!$B:$AA,MATCH(BC$1,'pEC50'!$B$1:$AA$1,0),FALSE)</f>
        <v>0</v>
      </c>
      <c r="BD69" s="95">
        <f>VLOOKUP($A69,Emax!$B:$Z,MATCH(BD$1,Emax!$B$1:$Z$1,0),FALSE)</f>
        <v>0</v>
      </c>
      <c r="BE69" s="96" t="str">
        <f>VLOOKUP($A69,Emax!$B:$Z,MATCH(BE$1,Emax!$B$1:$Z$1,0),FALSE)</f>
        <v>na</v>
      </c>
      <c r="BF69" s="96">
        <f>VLOOKUP($A69,Emax!$B:$Z,MATCH(BF$1,Emax!$B$1:$Z$1,0),FALSE)</f>
        <v>38.490440932699741</v>
      </c>
      <c r="BG69" s="96">
        <f>VLOOKUP($A69,Emax!$B:$Z,MATCH(BG$1,Emax!$B$1:$Z$1,0),FALSE)</f>
        <v>33.363322837007047</v>
      </c>
      <c r="BH69" s="96" t="str">
        <f>VLOOKUP($A69,Emax!$B:$Z,MATCH(BH$1,Emax!$B$1:$Z$1,0),FALSE)</f>
        <v>na</v>
      </c>
      <c r="BI69" s="96">
        <f>VLOOKUP($A69,Emax!$B:$Z,MATCH(BI$1,Emax!$B$1:$Z$1,0),FALSE)</f>
        <v>35.410141369677476</v>
      </c>
      <c r="BJ69" s="96">
        <f>VLOOKUP($A69,Emax!$B:$Z,MATCH(BJ$1,Emax!$B$1:$Z$1,0),FALSE)</f>
        <v>38.787089182146758</v>
      </c>
      <c r="BK69" s="96">
        <f>VLOOKUP($A69,Emax!$B:$Z,MATCH(BK$1,Emax!$B$1:$Z$1,0),FALSE)</f>
        <v>41.215075942246386</v>
      </c>
      <c r="BL69" s="96">
        <f>VLOOKUP($A69,Emax!$B:$Z,MATCH(BL$1,Emax!$B$1:$Z$1,0),FALSE)</f>
        <v>0</v>
      </c>
      <c r="BM69" s="96">
        <f>VLOOKUP($A69,Emax!$B:$Z,MATCH(BM$1,Emax!$B$1:$Z$1,0),FALSE)</f>
        <v>0</v>
      </c>
      <c r="BN69" s="96">
        <f>VLOOKUP($A69,Emax!$B:$Z,MATCH(BN$1,Emax!$B$1:$Z$1,0),FALSE)</f>
        <v>0</v>
      </c>
      <c r="BO69" s="96">
        <f>VLOOKUP($A69,Emax!$B:$Z,MATCH(BO$1,Emax!$B$1:$Z$1,0),FALSE)</f>
        <v>0</v>
      </c>
      <c r="BP69" s="96">
        <f>VLOOKUP($A69,Emax!$B:$Z,MATCH(BP$1,Emax!$B$1:$Z$1,0),FALSE)</f>
        <v>0</v>
      </c>
      <c r="BQ69" s="96">
        <f>VLOOKUP($A69,Emax!$B:$Z,MATCH(BQ$1,Emax!$B$1:$Z$1,0),FALSE)</f>
        <v>0</v>
      </c>
      <c r="BR69" s="96">
        <f>VLOOKUP($A69,Emax!$B:$Z,MATCH(BR$1,Emax!$B$1:$Z$1,0),FALSE)</f>
        <v>0</v>
      </c>
      <c r="BS69" s="96">
        <f>VLOOKUP($A69,Emax!$B:$Z,MATCH(BS$1,Emax!$B$1:$Z$1,0),FALSE)</f>
        <v>0</v>
      </c>
      <c r="BT69" s="96">
        <f>VLOOKUP($A69,Emax!$B:$Z,MATCH(BT$1,Emax!$B$1:$Z$1,0),FALSE)</f>
        <v>0</v>
      </c>
      <c r="BU69" s="98"/>
      <c r="BV69" s="98"/>
      <c r="BW69" s="98"/>
    </row>
    <row r="70" spans="1:75" x14ac:dyDescent="0.2">
      <c r="A70" t="s">
        <v>614</v>
      </c>
      <c r="B70" s="6" t="str">
        <f>IF(VLOOKUP($A70,Ligands!$A:$G,3,FALSE)="","",VLOOKUP($A70,Ligands!$A:$G,3,FALSE))</f>
        <v>PTH (1-34)</v>
      </c>
      <c r="C70" s="5" t="str">
        <f>IF(VLOOKUP($A70,Ligands!$A:$G,4,FALSE)="","",VLOOKUP($A70,Ligands!$A:$G,4,FALSE))</f>
        <v>Parathyroid Hormone</v>
      </c>
      <c r="D70" s="37" t="str">
        <f>IF(VLOOKUP($A70,Ligands!$A:$G,5,FALSE)="","",VLOOKUP($A70,Ligands!$A:$G,5,FALSE))</f>
        <v/>
      </c>
      <c r="E70" s="37" t="str">
        <f>IF(VLOOKUP($A70,Ligands!$A:$G,6,FALSE)="","",VLOOKUP($A70,Ligands!$A:$G,6,FALSE))</f>
        <v/>
      </c>
      <c r="F70" s="37" t="str">
        <f>IF(VLOOKUP($A70,Ligands!$A:$G,7,FALSE)="","",VLOOKUP($A70,Ligands!$A:$G,7,FALSE))</f>
        <v>Physiological</v>
      </c>
      <c r="G70" s="92">
        <f t="shared" si="15"/>
        <v>10.84396805575018</v>
      </c>
      <c r="H70" s="93">
        <f t="shared" si="16"/>
        <v>8.0577208532864155</v>
      </c>
      <c r="I70" s="93">
        <f t="shared" si="17"/>
        <v>9.0340001755797115</v>
      </c>
      <c r="J70" s="93">
        <f t="shared" si="18"/>
        <v>7.4572651248399042</v>
      </c>
      <c r="K70" s="93">
        <f t="shared" si="19"/>
        <v>8.697966330770722</v>
      </c>
      <c r="L70" s="92">
        <f t="shared" si="20"/>
        <v>11.18</v>
      </c>
      <c r="M70" s="93">
        <f t="shared" si="21"/>
        <v>8.2850000000000001</v>
      </c>
      <c r="N70" s="93">
        <f t="shared" si="22"/>
        <v>9.2789999999999999</v>
      </c>
      <c r="O70" s="93">
        <f t="shared" si="23"/>
        <v>8.4830000000000005</v>
      </c>
      <c r="P70" s="93">
        <f t="shared" si="24"/>
        <v>8.7550000000000008</v>
      </c>
      <c r="Q70" s="94">
        <f t="shared" si="25"/>
        <v>46.128364389233951</v>
      </c>
      <c r="R70" s="91">
        <f t="shared" si="26"/>
        <v>59.254433890896863</v>
      </c>
      <c r="S70" s="91">
        <f t="shared" si="27"/>
        <v>56.885316082385948</v>
      </c>
      <c r="T70" s="91">
        <f t="shared" si="28"/>
        <v>9.424647697693203</v>
      </c>
      <c r="U70" s="91">
        <f t="shared" si="29"/>
        <v>90.984273318872013</v>
      </c>
      <c r="V70" s="81" cm="1">
        <f t="array" ref="V70">_xlfn.IFS(AM70="na","na",AM70="0","0",AM70&gt;0,(LOG(0.01*BD70/10^-AM70)))</f>
        <v>10.84396805575018</v>
      </c>
      <c r="W70" s="82" t="str" cm="1">
        <f t="array" ref="W70">_xlfn.IFS(AN70="na","na",AN70="0","0",AN70&gt;0,(LOG(0.01*BE70/10^-AN70)))</f>
        <v>0</v>
      </c>
      <c r="X70" s="82" cm="1">
        <f t="array" ref="X70">_xlfn.IFS(AO70="na","na",AO70="0","0",AO70&gt;0,(LOG(0.01*BF70/10^-AO70)))</f>
        <v>7.595074184338622</v>
      </c>
      <c r="Y70" s="82" cm="1">
        <f t="array" ref="Y70">_xlfn.IFS(AP70="na","na",AP70="0","0",AP70&gt;0,(LOG(0.01*BG70/10^-AP70)))</f>
        <v>7.2992168739772483</v>
      </c>
      <c r="Z70" s="82" t="str" cm="1">
        <f t="array" ref="Z70">_xlfn.IFS(AQ70="na","na",AQ70="0","0",AQ70&gt;0,(LOG(0.01*BH70/10^-AQ70)))</f>
        <v>0</v>
      </c>
      <c r="AA70" s="82" cm="1">
        <f t="array" ref="AA70">_xlfn.IFS(AR70="na","na",AR70="0","0",AR70&gt;0,(LOG(0.01*BI70/10^-AR70)))</f>
        <v>7.7208071865825607</v>
      </c>
      <c r="AB70" s="82" cm="1">
        <f t="array" ref="AB70">_xlfn.IFS(AS70="na","na",AS70="0","0",AS70&gt;0,(LOG(0.01*BJ70/10^-AS70)))</f>
        <v>8.0577208532864155</v>
      </c>
      <c r="AC70" s="82" cm="1">
        <f t="array" ref="AC70">_xlfn.IFS(AT70="na","na",AT70="0","0",AT70&gt;0,(LOG(0.01*BK70/10^-AT70)))</f>
        <v>6.6577555187908724</v>
      </c>
      <c r="AD70" s="82" cm="1">
        <f t="array" ref="AD70">_xlfn.IFS(AU70="na","na",AU70="0","0",AU70&gt;0,(LOG(0.01*BL70/10^-AU70)))</f>
        <v>7.8868391681148511</v>
      </c>
      <c r="AE70" s="82" cm="1">
        <f t="array" ref="AE70">_xlfn.IFS(AV70="na","na",AV70="0","0",AV70&gt;0,(LOG(0.01*BM70/10^-AV70)))</f>
        <v>7.116990150730933</v>
      </c>
      <c r="AF70" s="82" cm="1">
        <f t="array" ref="AF70">_xlfn.IFS(AW70="na","na",AW70="0","0",AW70&gt;0,(LOG(0.01*BN70/10^-AW70)))</f>
        <v>6.9031400930731559</v>
      </c>
      <c r="AG70" s="82" cm="1">
        <f t="array" ref="AG70">_xlfn.IFS(AX70="na","na",AX70="0","0",AX70&gt;0,(LOG(0.01*BO70/10^-AX70)))</f>
        <v>9.0340001755797115</v>
      </c>
      <c r="AH70" s="82" t="str" cm="1">
        <f t="array" ref="AH70">_xlfn.IFS(AY70="na","na",AY70="0","0",AY70&gt;0,(LOG(0.01*BP70/10^-AY70)))</f>
        <v>0</v>
      </c>
      <c r="AI70" s="82" cm="1">
        <f t="array" ref="AI70">_xlfn.IFS(AZ70="na","na",AZ70="0","0",AZ70&gt;0,(LOG(0.01*BQ70/10^-AZ70)))</f>
        <v>7.4572651248399042</v>
      </c>
      <c r="AJ70" s="82" cm="1">
        <f t="array" ref="AJ70">_xlfn.IFS(BA70="na","na",BA70="0","0",BA70&gt;0,(LOG(0.01*BR70/10^-BA70)))</f>
        <v>8.3548796053693337</v>
      </c>
      <c r="AK70" s="82" cm="1">
        <f t="array" ref="AK70">_xlfn.IFS(BB70="na","na",BB70="0","0",BB70&gt;0,(LOG(0.01*BS70/10^-BB70)))</f>
        <v>8.697966330770722</v>
      </c>
      <c r="AL70" s="82" cm="1">
        <f t="array" ref="AL70">_xlfn.IFS(BC70="na","na",BC70="0","0",BC70&gt;0,(LOG(0.01*BT70/10^-BC70)))</f>
        <v>8.5929910979536768</v>
      </c>
      <c r="AM70" s="81">
        <f>VLOOKUP($A70,'pEC50'!$B:$AA,MATCH(AM$1,'pEC50'!$B$1:$AA$1,0),FALSE)</f>
        <v>11.18</v>
      </c>
      <c r="AN70" s="82" t="str">
        <f>VLOOKUP($A70,'pEC50'!$B:$AA,MATCH(AN$1,'pEC50'!$B$1:$AA$1,0),FALSE)</f>
        <v>0</v>
      </c>
      <c r="AO70" s="82">
        <f>VLOOKUP($A70,'pEC50'!$B:$AA,MATCH(AO$1,'pEC50'!$B$1:$AA$1,0),FALSE)</f>
        <v>8.0820000000000007</v>
      </c>
      <c r="AP70" s="82">
        <f>VLOOKUP($A70,'pEC50'!$B:$AA,MATCH(AP$1,'pEC50'!$B$1:$AA$1,0),FALSE)</f>
        <v>8.0079999999999991</v>
      </c>
      <c r="AQ70" s="82" t="str">
        <f>VLOOKUP($A70,'pEC50'!$B:$AA,MATCH(AQ$1,'pEC50'!$B$1:$AA$1,0),FALSE)</f>
        <v>0</v>
      </c>
      <c r="AR70" s="82">
        <f>VLOOKUP($A70,'pEC50'!$B:$AA,MATCH(AR$1,'pEC50'!$B$1:$AA$1,0),FALSE)</f>
        <v>8.2040000000000006</v>
      </c>
      <c r="AS70" s="82">
        <f>VLOOKUP($A70,'pEC50'!$B:$AA,MATCH(AS$1,'pEC50'!$B$1:$AA$1,0),FALSE)</f>
        <v>8.2850000000000001</v>
      </c>
      <c r="AT70" s="82">
        <f>VLOOKUP($A70,'pEC50'!$B:$AA,MATCH(AT$1,'pEC50'!$B$1:$AA$1,0),FALSE)</f>
        <v>7.0970000000000004</v>
      </c>
      <c r="AU70" s="82">
        <f>VLOOKUP($A70,'pEC50'!$B:$AA,MATCH(AU$1,'pEC50'!$B$1:$AA$1,0),FALSE)</f>
        <v>8.2729999999999997</v>
      </c>
      <c r="AV70" s="82">
        <f>VLOOKUP($A70,'pEC50'!$B:$AA,MATCH(AV$1,'pEC50'!$B$1:$AA$1,0),FALSE)</f>
        <v>8.0009999999999994</v>
      </c>
      <c r="AW70" s="82">
        <f>VLOOKUP($A70,'pEC50'!$B:$AA,MATCH(AW$1,'pEC50'!$B$1:$AA$1,0),FALSE)</f>
        <v>7.9630000000000001</v>
      </c>
      <c r="AX70" s="82">
        <f>VLOOKUP($A70,'pEC50'!$B:$AA,MATCH(AX$1,'pEC50'!$B$1:$AA$1,0),FALSE)</f>
        <v>9.2789999999999999</v>
      </c>
      <c r="AY70" s="82" t="str">
        <f>VLOOKUP($A70,'pEC50'!$B:$AA,MATCH(AY$1,'pEC50'!$B$1:$AA$1,0),FALSE)</f>
        <v>0</v>
      </c>
      <c r="AZ70" s="82">
        <f>VLOOKUP($A70,'pEC50'!$B:$AA,MATCH(AZ$1,'pEC50'!$B$1:$AA$1,0),FALSE)</f>
        <v>8.4830000000000005</v>
      </c>
      <c r="BA70" s="82">
        <f>VLOOKUP($A70,'pEC50'!$B:$AA,MATCH(BA$1,'pEC50'!$B$1:$AA$1,0),FALSE)</f>
        <v>8.5500000000000007</v>
      </c>
      <c r="BB70" s="82">
        <f>VLOOKUP($A70,'pEC50'!$B:$AA,MATCH(BB$1,'pEC50'!$B$1:$AA$1,0),FALSE)</f>
        <v>8.7390000000000008</v>
      </c>
      <c r="BC70" s="82">
        <f>VLOOKUP($A70,'pEC50'!$B:$AA,MATCH(BC$1,'pEC50'!$B$1:$AA$1,0),FALSE)</f>
        <v>8.7550000000000008</v>
      </c>
      <c r="BD70" s="95">
        <f>VLOOKUP($A70,Emax!$B:$Z,MATCH(BD$1,Emax!$B$1:$Z$1,0),FALSE)</f>
        <v>46.128364389233951</v>
      </c>
      <c r="BE70" s="96" t="str">
        <f>VLOOKUP($A70,Emax!$B:$Z,MATCH(BE$1,Emax!$B$1:$Z$1,0),FALSE)</f>
        <v>na</v>
      </c>
      <c r="BF70" s="96">
        <f>VLOOKUP($A70,Emax!$B:$Z,MATCH(BF$1,Emax!$B$1:$Z$1,0),FALSE)</f>
        <v>32.589236379710464</v>
      </c>
      <c r="BG70" s="96">
        <f>VLOOKUP($A70,Emax!$B:$Z,MATCH(BG$1,Emax!$B$1:$Z$1,0),FALSE)</f>
        <v>19.553156395261659</v>
      </c>
      <c r="BH70" s="96" t="str">
        <f>VLOOKUP($A70,Emax!$B:$Z,MATCH(BH$1,Emax!$B$1:$Z$1,0),FALSE)</f>
        <v>na</v>
      </c>
      <c r="BI70" s="96">
        <f>VLOOKUP($A70,Emax!$B:$Z,MATCH(BI$1,Emax!$B$1:$Z$1,0),FALSE)</f>
        <v>32.870566325234911</v>
      </c>
      <c r="BJ70" s="96">
        <f>VLOOKUP($A70,Emax!$B:$Z,MATCH(BJ$1,Emax!$B$1:$Z$1,0),FALSE)</f>
        <v>59.254433890896863</v>
      </c>
      <c r="BK70" s="96">
        <f>VLOOKUP($A70,Emax!$B:$Z,MATCH(BK$1,Emax!$B$1:$Z$1,0),FALSE)</f>
        <v>36.371023188949309</v>
      </c>
      <c r="BL70" s="96">
        <f>VLOOKUP($A70,Emax!$B:$Z,MATCH(BL$1,Emax!$B$1:$Z$1,0),FALSE)</f>
        <v>41.099748858764272</v>
      </c>
      <c r="BM70" s="96">
        <f>VLOOKUP($A70,Emax!$B:$Z,MATCH(BM$1,Emax!$B$1:$Z$1,0),FALSE)</f>
        <v>13.061412661053554</v>
      </c>
      <c r="BN70" s="96">
        <f>VLOOKUP($A70,Emax!$B:$Z,MATCH(BN$1,Emax!$B$1:$Z$1,0),FALSE)</f>
        <v>8.7124458741943744</v>
      </c>
      <c r="BO70" s="96">
        <f>VLOOKUP($A70,Emax!$B:$Z,MATCH(BO$1,Emax!$B$1:$Z$1,0),FALSE)</f>
        <v>56.885316082385948</v>
      </c>
      <c r="BP70" s="96">
        <f>VLOOKUP($A70,Emax!$B:$Z,MATCH(BP$1,Emax!$B$1:$Z$1,0),FALSE)</f>
        <v>0</v>
      </c>
      <c r="BQ70" s="96">
        <f>VLOOKUP($A70,Emax!$B:$Z,MATCH(BQ$1,Emax!$B$1:$Z$1,0),FALSE)</f>
        <v>9.424647697693203</v>
      </c>
      <c r="BR70" s="96">
        <f>VLOOKUP($A70,Emax!$B:$Z,MATCH(BR$1,Emax!$B$1:$Z$1,0),FALSE)</f>
        <v>63.808657202368678</v>
      </c>
      <c r="BS70" s="96">
        <f>VLOOKUP($A70,Emax!$B:$Z,MATCH(BS$1,Emax!$B$1:$Z$1,0),FALSE)</f>
        <v>90.984273318872013</v>
      </c>
      <c r="BT70" s="96">
        <f>VLOOKUP($A70,Emax!$B:$Z,MATCH(BT$1,Emax!$B$1:$Z$1,0),FALSE)</f>
        <v>68.863818068757212</v>
      </c>
      <c r="BU70" s="98"/>
      <c r="BV70" s="98"/>
      <c r="BW70" s="98"/>
    </row>
    <row r="71" spans="1:75" x14ac:dyDescent="0.2">
      <c r="A71" t="s">
        <v>543</v>
      </c>
      <c r="B71" s="6" t="str">
        <f>IF(VLOOKUP($A71,Ligands!$A:$G,3,FALSE)="","",VLOOKUP($A71,Ligands!$A:$G,3,FALSE))</f>
        <v>RFRP-3</v>
      </c>
      <c r="C71" s="5" t="str">
        <f>IF(VLOOKUP($A71,Ligands!$A:$G,4,FALSE)="","",VLOOKUP($A71,Ligands!$A:$G,4,FALSE))</f>
        <v>Neuropeptide RFRP-3</v>
      </c>
      <c r="D71" s="37" t="str">
        <f>IF(VLOOKUP($A71,Ligands!$A:$G,5,FALSE)="","",VLOOKUP($A71,Ligands!$A:$G,5,FALSE))</f>
        <v/>
      </c>
      <c r="E71" s="37" t="str">
        <f>IF(VLOOKUP($A71,Ligands!$A:$G,6,FALSE)="","",VLOOKUP($A71,Ligands!$A:$G,6,FALSE))</f>
        <v/>
      </c>
      <c r="F71" s="37" t="str">
        <f>IF(VLOOKUP($A71,Ligands!$A:$G,7,FALSE)="","",VLOOKUP($A71,Ligands!$A:$G,7,FALSE))</f>
        <v>Physiological</v>
      </c>
      <c r="G71" s="92">
        <f t="shared" si="15"/>
        <v>0</v>
      </c>
      <c r="H71" s="93">
        <f t="shared" si="16"/>
        <v>9.7385789507390292</v>
      </c>
      <c r="I71" s="93">
        <f t="shared" si="17"/>
        <v>7.0894251454976391</v>
      </c>
      <c r="J71" s="93">
        <f t="shared" si="18"/>
        <v>6.6727607130344646</v>
      </c>
      <c r="K71" s="93">
        <f t="shared" si="19"/>
        <v>7.1811745228085675</v>
      </c>
      <c r="L71" s="92">
        <f t="shared" si="20"/>
        <v>0</v>
      </c>
      <c r="M71" s="93">
        <f t="shared" si="21"/>
        <v>10.15</v>
      </c>
      <c r="N71" s="93">
        <f t="shared" si="22"/>
        <v>7.4</v>
      </c>
      <c r="O71" s="93">
        <f t="shared" si="23"/>
        <v>7.5780000000000003</v>
      </c>
      <c r="P71" s="93">
        <f t="shared" si="24"/>
        <v>7.9829999999999997</v>
      </c>
      <c r="Q71" s="94">
        <f t="shared" si="25"/>
        <v>0</v>
      </c>
      <c r="R71" s="91">
        <f t="shared" si="26"/>
        <v>93.149533495839293</v>
      </c>
      <c r="S71" s="91">
        <f t="shared" si="27"/>
        <v>48.913095181467909</v>
      </c>
      <c r="T71" s="91">
        <f t="shared" si="28"/>
        <v>12.438290997217484</v>
      </c>
      <c r="U71" s="91">
        <f t="shared" si="29"/>
        <v>25.655147907968374</v>
      </c>
      <c r="V71" s="81" t="str" cm="1">
        <f t="array" ref="V71">_xlfn.IFS(AM71="na","na",AM71="0","0",AM71&gt;0,(LOG(0.01*BD71/10^-AM71)))</f>
        <v>0</v>
      </c>
      <c r="W71" s="82" t="str" cm="1">
        <f t="array" ref="W71">_xlfn.IFS(AN71="na","na",AN71="0","0",AN71&gt;0,(LOG(0.01*BE71/10^-AN71)))</f>
        <v>0</v>
      </c>
      <c r="X71" s="82" cm="1">
        <f t="array" ref="X71">_xlfn.IFS(AO71="na","na",AO71="0","0",AO71&gt;0,(LOG(0.01*BF71/10^-AO71)))</f>
        <v>7.9215650456962674</v>
      </c>
      <c r="Y71" s="82" cm="1">
        <f t="array" ref="Y71">_xlfn.IFS(AP71="na","na",AP71="0","0",AP71&gt;0,(LOG(0.01*BG71/10^-AP71)))</f>
        <v>7.9009209121887789</v>
      </c>
      <c r="Z71" s="82" t="str" cm="1">
        <f t="array" ref="Z71">_xlfn.IFS(AQ71="na","na",AQ71="0","0",AQ71&gt;0,(LOG(0.01*BH71/10^-AQ71)))</f>
        <v>0</v>
      </c>
      <c r="AA71" s="82" cm="1">
        <f t="array" ref="AA71">_xlfn.IFS(AR71="na","na",AR71="0","0",AR71&gt;0,(LOG(0.01*BI71/10^-AR71)))</f>
        <v>8.6057165117627665</v>
      </c>
      <c r="AB71" s="82" cm="1">
        <f t="array" ref="AB71">_xlfn.IFS(AS71="na","na",AS71="0","0",AS71&gt;0,(LOG(0.01*BJ71/10^-AS71)))</f>
        <v>9.1051806842382721</v>
      </c>
      <c r="AC71" s="82" cm="1">
        <f t="array" ref="AC71">_xlfn.IFS(AT71="na","na",AT71="0","0",AT71&gt;0,(LOG(0.01*BK71/10^-AT71)))</f>
        <v>9.7385789507390292</v>
      </c>
      <c r="AD71" s="82" t="str" cm="1">
        <f t="array" ref="AD71">_xlfn.IFS(AU71="na","na",AU71="0","0",AU71&gt;0,(LOG(0.01*BL71/10^-AU71)))</f>
        <v>0</v>
      </c>
      <c r="AE71" s="82" t="str" cm="1">
        <f t="array" ref="AE71">_xlfn.IFS(AV71="na","na",AV71="0","0",AV71&gt;0,(LOG(0.01*BM71/10^-AV71)))</f>
        <v>0</v>
      </c>
      <c r="AF71" s="82" t="str" cm="1">
        <f t="array" ref="AF71">_xlfn.IFS(AW71="na","na",AW71="0","0",AW71&gt;0,(LOG(0.01*BN71/10^-AW71)))</f>
        <v>0</v>
      </c>
      <c r="AG71" s="82" cm="1">
        <f t="array" ref="AG71">_xlfn.IFS(AX71="na","na",AX71="0","0",AX71&gt;0,(LOG(0.01*BO71/10^-AX71)))</f>
        <v>7.0894251454976391</v>
      </c>
      <c r="AH71" s="82" t="str" cm="1">
        <f t="array" ref="AH71">_xlfn.IFS(AY71="na","na",AY71="0","0",AY71&gt;0,(LOG(0.01*BP71/10^-AY71)))</f>
        <v>0</v>
      </c>
      <c r="AI71" s="82" cm="1">
        <f t="array" ref="AI71">_xlfn.IFS(AZ71="na","na",AZ71="0","0",AZ71&gt;0,(LOG(0.01*BQ71/10^-AZ71)))</f>
        <v>6.6727607130344646</v>
      </c>
      <c r="AJ71" s="82" cm="1">
        <f t="array" ref="AJ71">_xlfn.IFS(BA71="na","na",BA71="0","0",BA71&gt;0,(LOG(0.01*BR71/10^-BA71)))</f>
        <v>6.4495721425269572</v>
      </c>
      <c r="AK71" s="82" cm="1">
        <f t="array" ref="AK71">_xlfn.IFS(BB71="na","na",BB71="0","0",BB71&gt;0,(LOG(0.01*BS71/10^-BB71)))</f>
        <v>6.9807272062100978</v>
      </c>
      <c r="AL71" s="82" cm="1">
        <f t="array" ref="AL71">_xlfn.IFS(BC71="na","na",BC71="0","0",BC71&gt;0,(LOG(0.01*BT71/10^-BC71)))</f>
        <v>7.1811745228085675</v>
      </c>
      <c r="AM71" s="81" t="str">
        <f>VLOOKUP($A71,'pEC50'!$B:$AA,MATCH(AM$1,'pEC50'!$B$1:$AA$1,0),FALSE)</f>
        <v>0</v>
      </c>
      <c r="AN71" s="82" t="str">
        <f>VLOOKUP($A71,'pEC50'!$B:$AA,MATCH(AN$1,'pEC50'!$B$1:$AA$1,0),FALSE)</f>
        <v>0</v>
      </c>
      <c r="AO71" s="82">
        <f>VLOOKUP($A71,'pEC50'!$B:$AA,MATCH(AO$1,'pEC50'!$B$1:$AA$1,0),FALSE)</f>
        <v>8.0470000000000006</v>
      </c>
      <c r="AP71" s="82">
        <f>VLOOKUP($A71,'pEC50'!$B:$AA,MATCH(AP$1,'pEC50'!$B$1:$AA$1,0),FALSE)</f>
        <v>8.1199999999999992</v>
      </c>
      <c r="AQ71" s="82" t="str">
        <f>VLOOKUP($A71,'pEC50'!$B:$AA,MATCH(AQ$1,'pEC50'!$B$1:$AA$1,0),FALSE)</f>
        <v>0</v>
      </c>
      <c r="AR71" s="82">
        <f>VLOOKUP($A71,'pEC50'!$B:$AA,MATCH(AR$1,'pEC50'!$B$1:$AA$1,0),FALSE)</f>
        <v>8.7769999999999992</v>
      </c>
      <c r="AS71" s="82">
        <f>VLOOKUP($A71,'pEC50'!$B:$AA,MATCH(AS$1,'pEC50'!$B$1:$AA$1,0),FALSE)</f>
        <v>9.1359999999999992</v>
      </c>
      <c r="AT71" s="82">
        <f>VLOOKUP($A71,'pEC50'!$B:$AA,MATCH(AT$1,'pEC50'!$B$1:$AA$1,0),FALSE)</f>
        <v>10.15</v>
      </c>
      <c r="AU71" s="82" t="str">
        <f>VLOOKUP($A71,'pEC50'!$B:$AA,MATCH(AU$1,'pEC50'!$B$1:$AA$1,0),FALSE)</f>
        <v>0</v>
      </c>
      <c r="AV71" s="82" t="str">
        <f>VLOOKUP($A71,'pEC50'!$B:$AA,MATCH(AV$1,'pEC50'!$B$1:$AA$1,0),FALSE)</f>
        <v>0</v>
      </c>
      <c r="AW71" s="82" t="str">
        <f>VLOOKUP($A71,'pEC50'!$B:$AA,MATCH(AW$1,'pEC50'!$B$1:$AA$1,0),FALSE)</f>
        <v>0</v>
      </c>
      <c r="AX71" s="82">
        <f>VLOOKUP($A71,'pEC50'!$B:$AA,MATCH(AX$1,'pEC50'!$B$1:$AA$1,0),FALSE)</f>
        <v>7.4</v>
      </c>
      <c r="AY71" s="82" t="str">
        <f>VLOOKUP($A71,'pEC50'!$B:$AA,MATCH(AY$1,'pEC50'!$B$1:$AA$1,0),FALSE)</f>
        <v>0</v>
      </c>
      <c r="AZ71" s="82">
        <f>VLOOKUP($A71,'pEC50'!$B:$AA,MATCH(AZ$1,'pEC50'!$B$1:$AA$1,0),FALSE)</f>
        <v>7.5780000000000003</v>
      </c>
      <c r="BA71" s="82">
        <f>VLOOKUP($A71,'pEC50'!$B:$AA,MATCH(BA$1,'pEC50'!$B$1:$AA$1,0),FALSE)</f>
        <v>7.3559999999999999</v>
      </c>
      <c r="BB71" s="82">
        <f>VLOOKUP($A71,'pEC50'!$B:$AA,MATCH(BB$1,'pEC50'!$B$1:$AA$1,0),FALSE)</f>
        <v>7.9829999999999997</v>
      </c>
      <c r="BC71" s="82">
        <f>VLOOKUP($A71,'pEC50'!$B:$AA,MATCH(BC$1,'pEC50'!$B$1:$AA$1,0),FALSE)</f>
        <v>7.7720000000000002</v>
      </c>
      <c r="BD71" s="95">
        <f>VLOOKUP($A71,Emax!$B:$Z,MATCH(BD$1,Emax!$B$1:$Z$1,0),FALSE)</f>
        <v>0</v>
      </c>
      <c r="BE71" s="96" t="str">
        <f>VLOOKUP($A71,Emax!$B:$Z,MATCH(BE$1,Emax!$B$1:$Z$1,0),FALSE)</f>
        <v>na</v>
      </c>
      <c r="BF71" s="96">
        <f>VLOOKUP($A71,Emax!$B:$Z,MATCH(BF$1,Emax!$B$1:$Z$1,0),FALSE)</f>
        <v>74.914355177367668</v>
      </c>
      <c r="BG71" s="96">
        <f>VLOOKUP($A71,Emax!$B:$Z,MATCH(BG$1,Emax!$B$1:$Z$1,0),FALSE)</f>
        <v>60.383865647023541</v>
      </c>
      <c r="BH71" s="96" t="str">
        <f>VLOOKUP($A71,Emax!$B:$Z,MATCH(BH$1,Emax!$B$1:$Z$1,0),FALSE)</f>
        <v>na</v>
      </c>
      <c r="BI71" s="96">
        <f>VLOOKUP($A71,Emax!$B:$Z,MATCH(BI$1,Emax!$B$1:$Z$1,0),FALSE)</f>
        <v>67.408786929653772</v>
      </c>
      <c r="BJ71" s="96">
        <f>VLOOKUP($A71,Emax!$B:$Z,MATCH(BJ$1,Emax!$B$1:$Z$1,0),FALSE)</f>
        <v>93.149533495839293</v>
      </c>
      <c r="BK71" s="96">
        <f>VLOOKUP($A71,Emax!$B:$Z,MATCH(BK$1,Emax!$B$1:$Z$1,0),FALSE)</f>
        <v>38.777423588974315</v>
      </c>
      <c r="BL71" s="96">
        <f>VLOOKUP($A71,Emax!$B:$Z,MATCH(BL$1,Emax!$B$1:$Z$1,0),FALSE)</f>
        <v>0</v>
      </c>
      <c r="BM71" s="96">
        <f>VLOOKUP($A71,Emax!$B:$Z,MATCH(BM$1,Emax!$B$1:$Z$1,0),FALSE)</f>
        <v>0</v>
      </c>
      <c r="BN71" s="96">
        <f>VLOOKUP($A71,Emax!$B:$Z,MATCH(BN$1,Emax!$B$1:$Z$1,0),FALSE)</f>
        <v>0</v>
      </c>
      <c r="BO71" s="96">
        <f>VLOOKUP($A71,Emax!$B:$Z,MATCH(BO$1,Emax!$B$1:$Z$1,0),FALSE)</f>
        <v>48.913095181467909</v>
      </c>
      <c r="BP71" s="96">
        <f>VLOOKUP($A71,Emax!$B:$Z,MATCH(BP$1,Emax!$B$1:$Z$1,0),FALSE)</f>
        <v>0</v>
      </c>
      <c r="BQ71" s="96">
        <f>VLOOKUP($A71,Emax!$B:$Z,MATCH(BQ$1,Emax!$B$1:$Z$1,0),FALSE)</f>
        <v>12.438290997217484</v>
      </c>
      <c r="BR71" s="96">
        <f>VLOOKUP($A71,Emax!$B:$Z,MATCH(BR$1,Emax!$B$1:$Z$1,0),FALSE)</f>
        <v>12.404296611193653</v>
      </c>
      <c r="BS71" s="96">
        <f>VLOOKUP($A71,Emax!$B:$Z,MATCH(BS$1,Emax!$B$1:$Z$1,0),FALSE)</f>
        <v>9.9478036876355738</v>
      </c>
      <c r="BT71" s="96">
        <f>VLOOKUP($A71,Emax!$B:$Z,MATCH(BT$1,Emax!$B$1:$Z$1,0),FALSE)</f>
        <v>25.655147907968374</v>
      </c>
      <c r="BU71" s="98"/>
      <c r="BV71" s="98"/>
      <c r="BW71" s="98"/>
    </row>
    <row r="72" spans="1:75" x14ac:dyDescent="0.2">
      <c r="A72" t="s">
        <v>563</v>
      </c>
      <c r="B72" s="6" t="str">
        <f>IF(VLOOKUP($A72,Ligands!$A:$G,3,FALSE)="","",VLOOKUP($A72,Ligands!$A:$G,3,FALSE))</f>
        <v>SNC-8</v>
      </c>
      <c r="C72" s="5" t="str">
        <f>IF(VLOOKUP($A72,Ligands!$A:$G,4,FALSE)="","",VLOOKUP($A72,Ligands!$A:$G,4,FALSE))</f>
        <v>NSC77484</v>
      </c>
      <c r="D72" s="37" t="str">
        <f>IF(VLOOKUP($A72,Ligands!$A:$G,5,FALSE)="","",VLOOKUP($A72,Ligands!$A:$G,5,FALSE))</f>
        <v/>
      </c>
      <c r="E72" s="37" t="str">
        <f>IF(VLOOKUP($A72,Ligands!$A:$G,6,FALSE)="","",VLOOKUP($A72,Ligands!$A:$G,6,FALSE))</f>
        <v/>
      </c>
      <c r="F72" s="37" t="str">
        <f>IF(VLOOKUP($A72,Ligands!$A:$G,7,FALSE)="","",VLOOKUP($A72,Ligands!$A:$G,7,FALSE))</f>
        <v>Surrogate</v>
      </c>
      <c r="G72" s="92">
        <f t="shared" si="15"/>
        <v>0</v>
      </c>
      <c r="H72" s="93">
        <f t="shared" si="16"/>
        <v>9.6563518347906498</v>
      </c>
      <c r="I72" s="93">
        <f t="shared" si="17"/>
        <v>6.6675822248471173</v>
      </c>
      <c r="J72" s="93">
        <f t="shared" si="18"/>
        <v>0</v>
      </c>
      <c r="K72" s="93">
        <f t="shared" si="19"/>
        <v>7.114367662599669</v>
      </c>
      <c r="L72" s="92">
        <f t="shared" si="20"/>
        <v>0</v>
      </c>
      <c r="M72" s="93">
        <f t="shared" si="21"/>
        <v>10.3</v>
      </c>
      <c r="N72" s="93">
        <f t="shared" si="22"/>
        <v>7.24</v>
      </c>
      <c r="O72" s="93">
        <f t="shared" si="23"/>
        <v>0</v>
      </c>
      <c r="P72" s="93">
        <f t="shared" si="24"/>
        <v>7.4930000000000003</v>
      </c>
      <c r="Q72" s="94">
        <f t="shared" si="25"/>
        <v>0</v>
      </c>
      <c r="R72" s="91">
        <f t="shared" si="26"/>
        <v>59.874019228644045</v>
      </c>
      <c r="S72" s="91">
        <f t="shared" si="27"/>
        <v>26.765923036674113</v>
      </c>
      <c r="T72" s="91">
        <f t="shared" si="28"/>
        <v>0</v>
      </c>
      <c r="U72" s="91">
        <f t="shared" si="29"/>
        <v>41.818424091676292</v>
      </c>
      <c r="V72" s="81" t="str" cm="1">
        <f t="array" ref="V72">_xlfn.IFS(AM72="na","na",AM72="0","0",AM72&gt;0,(LOG(0.01*BD72/10^-AM72)))</f>
        <v>0</v>
      </c>
      <c r="W72" s="82" t="str" cm="1">
        <f t="array" ref="W72">_xlfn.IFS(AN72="na","na",AN72="0","0",AN72&gt;0,(LOG(0.01*BE72/10^-AN72)))</f>
        <v>0</v>
      </c>
      <c r="X72" s="82" cm="1">
        <f t="array" ref="X72">_xlfn.IFS(AO72="na","na",AO72="0","0",AO72&gt;0,(LOG(0.01*BF72/10^-AO72)))</f>
        <v>8.948238412483974</v>
      </c>
      <c r="Y72" s="82" cm="1">
        <f t="array" ref="Y72">_xlfn.IFS(AP72="na","na",AP72="0","0",AP72&gt;0,(LOG(0.01*BG72/10^-AP72)))</f>
        <v>8.7024066955671717</v>
      </c>
      <c r="Z72" s="82" t="str" cm="1">
        <f t="array" ref="Z72">_xlfn.IFS(AQ72="na","na",AQ72="0","0",AQ72&gt;0,(LOG(0.01*BH72/10^-AQ72)))</f>
        <v>0</v>
      </c>
      <c r="AA72" s="82" cm="1">
        <f t="array" ref="AA72">_xlfn.IFS(AR72="na","na",AR72="0","0",AR72&gt;0,(LOG(0.01*BI72/10^-AR72)))</f>
        <v>9.1931498463065537</v>
      </c>
      <c r="AB72" s="82" cm="1">
        <f t="array" ref="AB72">_xlfn.IFS(AS72="na","na",AS72="0","0",AS72&gt;0,(LOG(0.01*BJ72/10^-AS72)))</f>
        <v>9.5285785056148882</v>
      </c>
      <c r="AC72" s="82" cm="1">
        <f t="array" ref="AC72">_xlfn.IFS(AT72="na","na",AT72="0","0",AT72&gt;0,(LOG(0.01*BK72/10^-AT72)))</f>
        <v>9.6563518347906498</v>
      </c>
      <c r="AD72" s="82" t="str" cm="1">
        <f t="array" ref="AD72">_xlfn.IFS(AU72="na","na",AU72="0","0",AU72&gt;0,(LOG(0.01*BL72/10^-AU72)))</f>
        <v>0</v>
      </c>
      <c r="AE72" s="82" t="str" cm="1">
        <f t="array" ref="AE72">_xlfn.IFS(AV72="na","na",AV72="0","0",AV72&gt;0,(LOG(0.01*BM72/10^-AV72)))</f>
        <v>0</v>
      </c>
      <c r="AF72" s="82" cm="1">
        <f t="array" ref="AF72">_xlfn.IFS(AW72="na","na",AW72="0","0",AW72&gt;0,(LOG(0.01*BN72/10^-AW72)))</f>
        <v>4.7807735288858764</v>
      </c>
      <c r="AG72" s="82" cm="1">
        <f t="array" ref="AG72">_xlfn.IFS(AX72="na","na",AX72="0","0",AX72&gt;0,(LOG(0.01*BO72/10^-AX72)))</f>
        <v>6.6675822248471173</v>
      </c>
      <c r="AH72" s="82" t="str" cm="1">
        <f t="array" ref="AH72">_xlfn.IFS(AY72="na","na",AY72="0","0",AY72&gt;0,(LOG(0.01*BP72/10^-AY72)))</f>
        <v>0</v>
      </c>
      <c r="AI72" s="82" t="str" cm="1">
        <f t="array" ref="AI72">_xlfn.IFS(AZ72="na","na",AZ72="0","0",AZ72&gt;0,(LOG(0.01*BQ72/10^-AZ72)))</f>
        <v>0</v>
      </c>
      <c r="AJ72" s="82" cm="1">
        <f t="array" ref="AJ72">_xlfn.IFS(BA72="na","na",BA72="0","0",BA72&gt;0,(LOG(0.01*BR72/10^-BA72)))</f>
        <v>6.4035281700186442</v>
      </c>
      <c r="AK72" s="82" cm="1">
        <f t="array" ref="AK72">_xlfn.IFS(BB72="na","na",BB72="0","0",BB72&gt;0,(LOG(0.01*BS72/10^-BB72)))</f>
        <v>6.4789324894662235</v>
      </c>
      <c r="AL72" s="82" cm="1">
        <f t="array" ref="AL72">_xlfn.IFS(BC72="na","na",BC72="0","0",BC72&gt;0,(LOG(0.01*BT72/10^-BC72)))</f>
        <v>7.114367662599669</v>
      </c>
      <c r="AM72" s="81" t="str">
        <f>VLOOKUP($A72,'pEC50'!$B:$AA,MATCH(AM$1,'pEC50'!$B$1:$AA$1,0),FALSE)</f>
        <v>0</v>
      </c>
      <c r="AN72" s="82" t="str">
        <f>VLOOKUP($A72,'pEC50'!$B:$AA,MATCH(AN$1,'pEC50'!$B$1:$AA$1,0),FALSE)</f>
        <v>0</v>
      </c>
      <c r="AO72" s="82">
        <f>VLOOKUP($A72,'pEC50'!$B:$AA,MATCH(AO$1,'pEC50'!$B$1:$AA$1,0),FALSE)</f>
        <v>9.1709999999999994</v>
      </c>
      <c r="AP72" s="82">
        <f>VLOOKUP($A72,'pEC50'!$B:$AA,MATCH(AP$1,'pEC50'!$B$1:$AA$1,0),FALSE)</f>
        <v>9.1129999999999995</v>
      </c>
      <c r="AQ72" s="82" t="str">
        <f>VLOOKUP($A72,'pEC50'!$B:$AA,MATCH(AQ$1,'pEC50'!$B$1:$AA$1,0),FALSE)</f>
        <v>0</v>
      </c>
      <c r="AR72" s="82">
        <f>VLOOKUP($A72,'pEC50'!$B:$AA,MATCH(AR$1,'pEC50'!$B$1:$AA$1,0),FALSE)</f>
        <v>9.5139999999999993</v>
      </c>
      <c r="AS72" s="82">
        <f>VLOOKUP($A72,'pEC50'!$B:$AA,MATCH(AS$1,'pEC50'!$B$1:$AA$1,0),FALSE)</f>
        <v>9.8409999999999993</v>
      </c>
      <c r="AT72" s="82">
        <f>VLOOKUP($A72,'pEC50'!$B:$AA,MATCH(AT$1,'pEC50'!$B$1:$AA$1,0),FALSE)</f>
        <v>10.3</v>
      </c>
      <c r="AU72" s="82" t="str">
        <f>VLOOKUP($A72,'pEC50'!$B:$AA,MATCH(AU$1,'pEC50'!$B$1:$AA$1,0),FALSE)</f>
        <v>0</v>
      </c>
      <c r="AV72" s="82" t="str">
        <f>VLOOKUP($A72,'pEC50'!$B:$AA,MATCH(AV$1,'pEC50'!$B$1:$AA$1,0),FALSE)</f>
        <v>0</v>
      </c>
      <c r="AW72" s="82">
        <f>VLOOKUP($A72,'pEC50'!$B:$AA,MATCH(AW$1,'pEC50'!$B$1:$AA$1,0),FALSE)</f>
        <v>6.85</v>
      </c>
      <c r="AX72" s="82">
        <f>VLOOKUP($A72,'pEC50'!$B:$AA,MATCH(AX$1,'pEC50'!$B$1:$AA$1,0),FALSE)</f>
        <v>7.24</v>
      </c>
      <c r="AY72" s="82" t="str">
        <f>VLOOKUP($A72,'pEC50'!$B:$AA,MATCH(AY$1,'pEC50'!$B$1:$AA$1,0),FALSE)</f>
        <v>0</v>
      </c>
      <c r="AZ72" s="82" t="str">
        <f>VLOOKUP($A72,'pEC50'!$B:$AA,MATCH(AZ$1,'pEC50'!$B$1:$AA$1,0),FALSE)</f>
        <v>0</v>
      </c>
      <c r="BA72" s="82">
        <f>VLOOKUP($A72,'pEC50'!$B:$AA,MATCH(BA$1,'pEC50'!$B$1:$AA$1,0),FALSE)</f>
        <v>6.8869999999999996</v>
      </c>
      <c r="BB72" s="82">
        <f>VLOOKUP($A72,'pEC50'!$B:$AA,MATCH(BB$1,'pEC50'!$B$1:$AA$1,0),FALSE)</f>
        <v>7.0730000000000004</v>
      </c>
      <c r="BC72" s="82">
        <f>VLOOKUP($A72,'pEC50'!$B:$AA,MATCH(BC$1,'pEC50'!$B$1:$AA$1,0),FALSE)</f>
        <v>7.4930000000000003</v>
      </c>
      <c r="BD72" s="95">
        <f>VLOOKUP($A72,Emax!$B:$Z,MATCH(BD$1,Emax!$B$1:$Z$1,0),FALSE)</f>
        <v>0</v>
      </c>
      <c r="BE72" s="96" t="str">
        <f>VLOOKUP($A72,Emax!$B:$Z,MATCH(BE$1,Emax!$B$1:$Z$1,0),FALSE)</f>
        <v>na</v>
      </c>
      <c r="BF72" s="96">
        <f>VLOOKUP($A72,Emax!$B:$Z,MATCH(BF$1,Emax!$B$1:$Z$1,0),FALSE)</f>
        <v>59.874019228644045</v>
      </c>
      <c r="BG72" s="96">
        <f>VLOOKUP($A72,Emax!$B:$Z,MATCH(BG$1,Emax!$B$1:$Z$1,0),FALSE)</f>
        <v>38.851402009296756</v>
      </c>
      <c r="BH72" s="96" t="str">
        <f>VLOOKUP($A72,Emax!$B:$Z,MATCH(BH$1,Emax!$B$1:$Z$1,0),FALSE)</f>
        <v>na</v>
      </c>
      <c r="BI72" s="96">
        <f>VLOOKUP($A72,Emax!$B:$Z,MATCH(BI$1,Emax!$B$1:$Z$1,0),FALSE)</f>
        <v>47.769406585964624</v>
      </c>
      <c r="BJ72" s="96">
        <f>VLOOKUP($A72,Emax!$B:$Z,MATCH(BJ$1,Emax!$B$1:$Z$1,0),FALSE)</f>
        <v>48.705556022526686</v>
      </c>
      <c r="BK72" s="96">
        <f>VLOOKUP($A72,Emax!$B:$Z,MATCH(BK$1,Emax!$B$1:$Z$1,0),FALSE)</f>
        <v>22.717044815300955</v>
      </c>
      <c r="BL72" s="96">
        <f>VLOOKUP($A72,Emax!$B:$Z,MATCH(BL$1,Emax!$B$1:$Z$1,0),FALSE)</f>
        <v>0</v>
      </c>
      <c r="BM72" s="96">
        <f>VLOOKUP($A72,Emax!$B:$Z,MATCH(BM$1,Emax!$B$1:$Z$1,0),FALSE)</f>
        <v>0</v>
      </c>
      <c r="BN72" s="96">
        <f>VLOOKUP($A72,Emax!$B:$Z,MATCH(BN$1,Emax!$B$1:$Z$1,0),FALSE)</f>
        <v>0.85265536471609693</v>
      </c>
      <c r="BO72" s="96">
        <f>VLOOKUP($A72,Emax!$B:$Z,MATCH(BO$1,Emax!$B$1:$Z$1,0),FALSE)</f>
        <v>26.765923036674113</v>
      </c>
      <c r="BP72" s="96">
        <f>VLOOKUP($A72,Emax!$B:$Z,MATCH(BP$1,Emax!$B$1:$Z$1,0),FALSE)</f>
        <v>0</v>
      </c>
      <c r="BQ72" s="96">
        <f>VLOOKUP($A72,Emax!$B:$Z,MATCH(BQ$1,Emax!$B$1:$Z$1,0),FALSE)</f>
        <v>0</v>
      </c>
      <c r="BR72" s="96">
        <f>VLOOKUP($A72,Emax!$B:$Z,MATCH(BR$1,Emax!$B$1:$Z$1,0),FALSE)</f>
        <v>32.849455103825292</v>
      </c>
      <c r="BS72" s="96">
        <f>VLOOKUP($A72,Emax!$B:$Z,MATCH(BS$1,Emax!$B$1:$Z$1,0),FALSE)</f>
        <v>25.46434381778742</v>
      </c>
      <c r="BT72" s="96">
        <f>VLOOKUP($A72,Emax!$B:$Z,MATCH(BT$1,Emax!$B$1:$Z$1,0),FALSE)</f>
        <v>41.818424091676292</v>
      </c>
      <c r="BU72" s="98"/>
      <c r="BV72" s="98"/>
      <c r="BW72" s="98"/>
    </row>
    <row r="73" spans="1:75" x14ac:dyDescent="0.2">
      <c r="A73" t="s">
        <v>343</v>
      </c>
      <c r="B73" s="6" t="str">
        <f>IF(VLOOKUP($A73,Ligands!$A:$G,3,FALSE)="","",VLOOKUP($A73,Ligands!$A:$G,3,FALSE))</f>
        <v>Undecanoic acid</v>
      </c>
      <c r="C73" s="5" t="str">
        <f>IF(VLOOKUP($A73,Ligands!$A:$G,4,FALSE)="","",VLOOKUP($A73,Ligands!$A:$G,4,FALSE))</f>
        <v>Decanoic Acid</v>
      </c>
      <c r="D73" s="37" t="str">
        <f>IF(VLOOKUP($A73,Ligands!$A:$G,5,FALSE)="","",VLOOKUP($A73,Ligands!$A:$G,5,FALSE))</f>
        <v/>
      </c>
      <c r="E73" s="37" t="str">
        <f>IF(VLOOKUP($A73,Ligands!$A:$G,6,FALSE)="","",VLOOKUP($A73,Ligands!$A:$G,6,FALSE))</f>
        <v/>
      </c>
      <c r="F73" s="37" t="str">
        <f>IF(VLOOKUP($A73,Ligands!$A:$G,7,FALSE)="","",VLOOKUP($A73,Ligands!$A:$G,7,FALSE))</f>
        <v>Physiological</v>
      </c>
      <c r="G73" s="92">
        <f t="shared" si="15"/>
        <v>0</v>
      </c>
      <c r="H73" s="93">
        <f t="shared" si="16"/>
        <v>3.8212470161809402</v>
      </c>
      <c r="I73" s="93">
        <f t="shared" si="17"/>
        <v>0</v>
      </c>
      <c r="J73" s="93">
        <f t="shared" si="18"/>
        <v>3.4098914681541639</v>
      </c>
      <c r="K73" s="93">
        <f t="shared" si="19"/>
        <v>0</v>
      </c>
      <c r="L73" s="92">
        <f t="shared" si="20"/>
        <v>0</v>
      </c>
      <c r="M73" s="93">
        <f t="shared" si="21"/>
        <v>5.1749999999999998</v>
      </c>
      <c r="N73" s="93">
        <f t="shared" si="22"/>
        <v>0</v>
      </c>
      <c r="O73" s="93">
        <f t="shared" si="23"/>
        <v>5.0490000000000004</v>
      </c>
      <c r="P73" s="93">
        <f t="shared" si="24"/>
        <v>0</v>
      </c>
      <c r="Q73" s="94">
        <f t="shared" si="25"/>
        <v>0</v>
      </c>
      <c r="R73" s="91">
        <f t="shared" si="26"/>
        <v>14.432533981655432</v>
      </c>
      <c r="S73" s="91">
        <f t="shared" si="27"/>
        <v>0</v>
      </c>
      <c r="T73" s="91">
        <f t="shared" si="28"/>
        <v>2.2955749035095585</v>
      </c>
      <c r="U73" s="91">
        <f t="shared" si="29"/>
        <v>0</v>
      </c>
      <c r="V73" s="81" t="str" cm="1">
        <f t="array" ref="V73">_xlfn.IFS(AM73="na","na",AM73="0","0",AM73&gt;0,(LOG(0.01*BD73/10^-AM73)))</f>
        <v>0</v>
      </c>
      <c r="W73" s="82" t="str" cm="1">
        <f t="array" ref="W73">_xlfn.IFS(AN73="na","na",AN73="0","0",AN73&gt;0,(LOG(0.01*BE73/10^-AN73)))</f>
        <v>0</v>
      </c>
      <c r="X73" s="82" cm="1">
        <f t="array" ref="X73">_xlfn.IFS(AO73="na","na",AO73="0","0",AO73&gt;0,(LOG(0.01*BF73/10^-AO73)))</f>
        <v>3.2853425887258796</v>
      </c>
      <c r="Y73" s="82" cm="1">
        <f t="array" ref="Y73">_xlfn.IFS(AP73="na","na",AP73="0","0",AP73&gt;0,(LOG(0.01*BG73/10^-AP73)))</f>
        <v>3.1404078677131673</v>
      </c>
      <c r="Z73" s="82" t="str" cm="1">
        <f t="array" ref="Z73">_xlfn.IFS(AQ73="na","na",AQ73="0","0",AQ73&gt;0,(LOG(0.01*BH73/10^-AQ73)))</f>
        <v>0</v>
      </c>
      <c r="AA73" s="82" t="str" cm="1">
        <f t="array" ref="AA73">_xlfn.IFS(AR73="na","na",AR73="0","0",AR73&gt;0,(LOG(0.01*BI73/10^-AR73)))</f>
        <v>0</v>
      </c>
      <c r="AB73" s="82" t="str" cm="1">
        <f t="array" ref="AB73">_xlfn.IFS(AS73="na","na",AS73="0","0",AS73&gt;0,(LOG(0.01*BJ73/10^-AS73)))</f>
        <v>0</v>
      </c>
      <c r="AC73" s="82" cm="1">
        <f t="array" ref="AC73">_xlfn.IFS(AT73="na","na",AT73="0","0",AT73&gt;0,(LOG(0.01*BK73/10^-AT73)))</f>
        <v>3.8212470161809402</v>
      </c>
      <c r="AD73" s="82" t="str" cm="1">
        <f t="array" ref="AD73">_xlfn.IFS(AU73="na","na",AU73="0","0",AU73&gt;0,(LOG(0.01*BL73/10^-AU73)))</f>
        <v>0</v>
      </c>
      <c r="AE73" s="82" t="str" cm="1">
        <f t="array" ref="AE73">_xlfn.IFS(AV73="na","na",AV73="0","0",AV73&gt;0,(LOG(0.01*BM73/10^-AV73)))</f>
        <v>0</v>
      </c>
      <c r="AF73" s="82" t="str" cm="1">
        <f t="array" ref="AF73">_xlfn.IFS(AW73="na","na",AW73="0","0",AW73&gt;0,(LOG(0.01*BN73/10^-AW73)))</f>
        <v>0</v>
      </c>
      <c r="AG73" s="82" t="str" cm="1">
        <f t="array" ref="AG73">_xlfn.IFS(AX73="na","na",AX73="0","0",AX73&gt;0,(LOG(0.01*BO73/10^-AX73)))</f>
        <v>0</v>
      </c>
      <c r="AH73" s="82" t="str" cm="1">
        <f t="array" ref="AH73">_xlfn.IFS(AY73="na","na",AY73="0","0",AY73&gt;0,(LOG(0.01*BP73/10^-AY73)))</f>
        <v>0</v>
      </c>
      <c r="AI73" s="82" cm="1">
        <f t="array" ref="AI73">_xlfn.IFS(AZ73="na","na",AZ73="0","0",AZ73&gt;0,(LOG(0.01*BQ73/10^-AZ73)))</f>
        <v>3.4098914681541639</v>
      </c>
      <c r="AJ73" s="82" t="str" cm="1">
        <f t="array" ref="AJ73">_xlfn.IFS(BA73="na","na",BA73="0","0",BA73&gt;0,(LOG(0.01*BR73/10^-BA73)))</f>
        <v>0</v>
      </c>
      <c r="AK73" s="82" t="str" cm="1">
        <f t="array" ref="AK73">_xlfn.IFS(BB73="na","na",BB73="0","0",BB73&gt;0,(LOG(0.01*BS73/10^-BB73)))</f>
        <v>0</v>
      </c>
      <c r="AL73" s="82" t="str" cm="1">
        <f t="array" ref="AL73">_xlfn.IFS(BC73="na","na",BC73="0","0",BC73&gt;0,(LOG(0.01*BT73/10^-BC73)))</f>
        <v>0</v>
      </c>
      <c r="AM73" s="81" t="str">
        <f>VLOOKUP($A73,'pEC50'!$B:$AA,MATCH(AM$1,'pEC50'!$B$1:$AA$1,0),FALSE)</f>
        <v>0</v>
      </c>
      <c r="AN73" s="82" t="str">
        <f>VLOOKUP($A73,'pEC50'!$B:$AA,MATCH(AN$1,'pEC50'!$B$1:$AA$1,0),FALSE)</f>
        <v>0</v>
      </c>
      <c r="AO73" s="82">
        <f>VLOOKUP($A73,'pEC50'!$B:$AA,MATCH(AO$1,'pEC50'!$B$1:$AA$1,0),FALSE)</f>
        <v>4.1260000000000003</v>
      </c>
      <c r="AP73" s="82">
        <f>VLOOKUP($A73,'pEC50'!$B:$AA,MATCH(AP$1,'pEC50'!$B$1:$AA$1,0),FALSE)</f>
        <v>4.0190000000000001</v>
      </c>
      <c r="AQ73" s="82" t="str">
        <f>VLOOKUP($A73,'pEC50'!$B:$AA,MATCH(AQ$1,'pEC50'!$B$1:$AA$1,0),FALSE)</f>
        <v>0</v>
      </c>
      <c r="AR73" s="82" t="str">
        <f>VLOOKUP($A73,'pEC50'!$B:$AA,MATCH(AR$1,'pEC50'!$B$1:$AA$1,0),FALSE)</f>
        <v>0</v>
      </c>
      <c r="AS73" s="82" t="str">
        <f>VLOOKUP($A73,'pEC50'!$B:$AA,MATCH(AS$1,'pEC50'!$B$1:$AA$1,0),FALSE)</f>
        <v>0</v>
      </c>
      <c r="AT73" s="82">
        <f>VLOOKUP($A73,'pEC50'!$B:$AA,MATCH(AT$1,'pEC50'!$B$1:$AA$1,0),FALSE)</f>
        <v>5.1749999999999998</v>
      </c>
      <c r="AU73" s="82" t="str">
        <f>VLOOKUP($A73,'pEC50'!$B:$AA,MATCH(AU$1,'pEC50'!$B$1:$AA$1,0),FALSE)</f>
        <v>0</v>
      </c>
      <c r="AV73" s="82" t="str">
        <f>VLOOKUP($A73,'pEC50'!$B:$AA,MATCH(AV$1,'pEC50'!$B$1:$AA$1,0),FALSE)</f>
        <v>0</v>
      </c>
      <c r="AW73" s="82" t="str">
        <f>VLOOKUP($A73,'pEC50'!$B:$AA,MATCH(AW$1,'pEC50'!$B$1:$AA$1,0),FALSE)</f>
        <v>0</v>
      </c>
      <c r="AX73" s="82" t="str">
        <f>VLOOKUP($A73,'pEC50'!$B:$AA,MATCH(AX$1,'pEC50'!$B$1:$AA$1,0),FALSE)</f>
        <v>0</v>
      </c>
      <c r="AY73" s="82" t="str">
        <f>VLOOKUP($A73,'pEC50'!$B:$AA,MATCH(AY$1,'pEC50'!$B$1:$AA$1,0),FALSE)</f>
        <v>0</v>
      </c>
      <c r="AZ73" s="82">
        <f>VLOOKUP($A73,'pEC50'!$B:$AA,MATCH(AZ$1,'pEC50'!$B$1:$AA$1,0),FALSE)</f>
        <v>5.0490000000000004</v>
      </c>
      <c r="BA73" s="82" t="str">
        <f>VLOOKUP($A73,'pEC50'!$B:$AA,MATCH(BA$1,'pEC50'!$B$1:$AA$1,0),FALSE)</f>
        <v>0</v>
      </c>
      <c r="BB73" s="82" t="str">
        <f>VLOOKUP($A73,'pEC50'!$B:$AA,MATCH(BB$1,'pEC50'!$B$1:$AA$1,0),FALSE)</f>
        <v>0</v>
      </c>
      <c r="BC73" s="82" t="str">
        <f>VLOOKUP($A73,'pEC50'!$B:$AA,MATCH(BC$1,'pEC50'!$B$1:$AA$1,0),FALSE)</f>
        <v>0</v>
      </c>
      <c r="BD73" s="95">
        <f>VLOOKUP($A73,Emax!$B:$Z,MATCH(BD$1,Emax!$B$1:$Z$1,0),FALSE)</f>
        <v>0</v>
      </c>
      <c r="BE73" s="96" t="str">
        <f>VLOOKUP($A73,Emax!$B:$Z,MATCH(BE$1,Emax!$B$1:$Z$1,0),FALSE)</f>
        <v>na</v>
      </c>
      <c r="BF73" s="96">
        <f>VLOOKUP($A73,Emax!$B:$Z,MATCH(BF$1,Emax!$B$1:$Z$1,0),FALSE)</f>
        <v>14.432533981655432</v>
      </c>
      <c r="BG73" s="96">
        <f>VLOOKUP($A73,Emax!$B:$Z,MATCH(BG$1,Emax!$B$1:$Z$1,0),FALSE)</f>
        <v>13.225371120107962</v>
      </c>
      <c r="BH73" s="96" t="str">
        <f>VLOOKUP($A73,Emax!$B:$Z,MATCH(BH$1,Emax!$B$1:$Z$1,0),FALSE)</f>
        <v>na</v>
      </c>
      <c r="BI73" s="96">
        <f>VLOOKUP($A73,Emax!$B:$Z,MATCH(BI$1,Emax!$B$1:$Z$1,0),FALSE)</f>
        <v>0</v>
      </c>
      <c r="BJ73" s="96">
        <f>VLOOKUP($A73,Emax!$B:$Z,MATCH(BJ$1,Emax!$B$1:$Z$1,0),FALSE)</f>
        <v>0</v>
      </c>
      <c r="BK73" s="96">
        <f>VLOOKUP($A73,Emax!$B:$Z,MATCH(BK$1,Emax!$B$1:$Z$1,0),FALSE)</f>
        <v>4.4284017751109452</v>
      </c>
      <c r="BL73" s="96">
        <f>VLOOKUP($A73,Emax!$B:$Z,MATCH(BL$1,Emax!$B$1:$Z$1,0),FALSE)</f>
        <v>0</v>
      </c>
      <c r="BM73" s="96">
        <f>VLOOKUP($A73,Emax!$B:$Z,MATCH(BM$1,Emax!$B$1:$Z$1,0),FALSE)</f>
        <v>0</v>
      </c>
      <c r="BN73" s="96">
        <f>VLOOKUP($A73,Emax!$B:$Z,MATCH(BN$1,Emax!$B$1:$Z$1,0),FALSE)</f>
        <v>0</v>
      </c>
      <c r="BO73" s="96">
        <f>VLOOKUP($A73,Emax!$B:$Z,MATCH(BO$1,Emax!$B$1:$Z$1,0),FALSE)</f>
        <v>0</v>
      </c>
      <c r="BP73" s="96">
        <f>VLOOKUP($A73,Emax!$B:$Z,MATCH(BP$1,Emax!$B$1:$Z$1,0),FALSE)</f>
        <v>0</v>
      </c>
      <c r="BQ73" s="96">
        <f>VLOOKUP($A73,Emax!$B:$Z,MATCH(BQ$1,Emax!$B$1:$Z$1,0),FALSE)</f>
        <v>2.2955749035095585</v>
      </c>
      <c r="BR73" s="96">
        <f>VLOOKUP($A73,Emax!$B:$Z,MATCH(BR$1,Emax!$B$1:$Z$1,0),FALSE)</f>
        <v>0</v>
      </c>
      <c r="BS73" s="96">
        <f>VLOOKUP($A73,Emax!$B:$Z,MATCH(BS$1,Emax!$B$1:$Z$1,0),FALSE)</f>
        <v>0</v>
      </c>
      <c r="BT73" s="96">
        <f>VLOOKUP($A73,Emax!$B:$Z,MATCH(BT$1,Emax!$B$1:$Z$1,0),FALSE)</f>
        <v>0</v>
      </c>
      <c r="BU73" s="98"/>
      <c r="BV73" s="98"/>
      <c r="BW73" s="98"/>
    </row>
    <row r="74" spans="1:75" x14ac:dyDescent="0.2">
      <c r="A74" t="s">
        <v>602</v>
      </c>
      <c r="B74" s="6" t="str">
        <f>IF(VLOOKUP($A74,Ligands!$A:$G,3,FALSE)="","",VLOOKUP($A74,Ligands!$A:$G,3,FALSE))</f>
        <v>UTP</v>
      </c>
      <c r="C74" s="5" t="str">
        <f>IF(VLOOKUP($A74,Ligands!$A:$G,4,FALSE)="","",VLOOKUP($A74,Ligands!$A:$G,4,FALSE))</f>
        <v>Uridine 5'-triphosphate</v>
      </c>
      <c r="D74" s="37" t="str">
        <f>IF(VLOOKUP($A74,Ligands!$A:$G,5,FALSE)="","",VLOOKUP($A74,Ligands!$A:$G,5,FALSE))</f>
        <v/>
      </c>
      <c r="E74" s="37" t="str">
        <f>IF(VLOOKUP($A74,Ligands!$A:$G,6,FALSE)="","",VLOOKUP($A74,Ligands!$A:$G,6,FALSE))</f>
        <v/>
      </c>
      <c r="F74" s="37" t="str">
        <f>IF(VLOOKUP($A74,Ligands!$A:$G,7,FALSE)="","",VLOOKUP($A74,Ligands!$A:$G,7,FALSE))</f>
        <v>Physiological</v>
      </c>
      <c r="G74" s="92">
        <f t="shared" si="15"/>
        <v>0</v>
      </c>
      <c r="H74" s="93">
        <f t="shared" si="16"/>
        <v>5.355692610918684</v>
      </c>
      <c r="I74" s="93">
        <f t="shared" si="17"/>
        <v>5.314048610747836</v>
      </c>
      <c r="J74" s="93">
        <f t="shared" si="18"/>
        <v>5.1686824577026877</v>
      </c>
      <c r="K74" s="93">
        <f t="shared" si="19"/>
        <v>4.3445636152781821</v>
      </c>
      <c r="L74" s="92">
        <f t="shared" si="20"/>
        <v>0</v>
      </c>
      <c r="M74" s="93">
        <f t="shared" si="21"/>
        <v>6.5380000000000003</v>
      </c>
      <c r="N74" s="93">
        <f t="shared" si="22"/>
        <v>6.4340000000000002</v>
      </c>
      <c r="O74" s="93">
        <f t="shared" si="23"/>
        <v>5.6840000000000002</v>
      </c>
      <c r="P74" s="93">
        <f t="shared" si="24"/>
        <v>5.36</v>
      </c>
      <c r="Q74" s="94">
        <f t="shared" si="25"/>
        <v>0</v>
      </c>
      <c r="R74" s="91">
        <f t="shared" si="26"/>
        <v>20.926307894243394</v>
      </c>
      <c r="S74" s="91">
        <f t="shared" si="27"/>
        <v>17.300099890596012</v>
      </c>
      <c r="T74" s="91">
        <f t="shared" si="28"/>
        <v>46.751276038074209</v>
      </c>
      <c r="U74" s="91">
        <f t="shared" si="29"/>
        <v>22.833033575272449</v>
      </c>
      <c r="V74" s="81" t="str" cm="1">
        <f t="array" ref="V74">_xlfn.IFS(AM74="na","na",AM74="0","0",AM74&gt;0,(LOG(0.01*BD74/10^-AM74)))</f>
        <v>0</v>
      </c>
      <c r="W74" s="82" t="str" cm="1">
        <f t="array" ref="W74">_xlfn.IFS(AN74="na","na",AN74="0","0",AN74&gt;0,(LOG(0.01*BE74/10^-AN74)))</f>
        <v>0</v>
      </c>
      <c r="X74" s="82" cm="1">
        <f t="array" ref="X74">_xlfn.IFS(AO74="na","na",AO74="0","0",AO74&gt;0,(LOG(0.01*BF74/10^-AO74)))</f>
        <v>4.9422412336628936</v>
      </c>
      <c r="Y74" s="82" cm="1">
        <f t="array" ref="Y74">_xlfn.IFS(AP74="na","na",AP74="0","0",AP74&gt;0,(LOG(0.01*BG74/10^-AP74)))</f>
        <v>4.6282824397007882</v>
      </c>
      <c r="Z74" s="82" t="str" cm="1">
        <f t="array" ref="Z74">_xlfn.IFS(AQ74="na","na",AQ74="0","0",AQ74&gt;0,(LOG(0.01*BH74/10^-AQ74)))</f>
        <v>0</v>
      </c>
      <c r="AA74" s="82" cm="1">
        <f t="array" ref="AA74">_xlfn.IFS(AR74="na","na",AR74="0","0",AR74&gt;0,(LOG(0.01*BI74/10^-AR74)))</f>
        <v>5.2266656532296345</v>
      </c>
      <c r="AB74" s="82" cm="1">
        <f t="array" ref="AB74">_xlfn.IFS(AS74="na","na",AS74="0","0",AS74&gt;0,(LOG(0.01*BJ74/10^-AS74)))</f>
        <v>5.2468050478537123</v>
      </c>
      <c r="AC74" s="82" cm="1">
        <f t="array" ref="AC74">_xlfn.IFS(AT74="na","na",AT74="0","0",AT74&gt;0,(LOG(0.01*BK74/10^-AT74)))</f>
        <v>5.355692610918684</v>
      </c>
      <c r="AD74" s="82" cm="1">
        <f t="array" ref="AD74">_xlfn.IFS(AU74="na","na",AU74="0","0",AU74&gt;0,(LOG(0.01*BL74/10^-AU74)))</f>
        <v>3.5442394519731808</v>
      </c>
      <c r="AE74" s="82" cm="1">
        <f t="array" ref="AE74">_xlfn.IFS(AV74="na","na",AV74="0","0",AV74&gt;0,(LOG(0.01*BM74/10^-AV74)))</f>
        <v>3.5179357752512654</v>
      </c>
      <c r="AF74" s="82" cm="1">
        <f t="array" ref="AF74">_xlfn.IFS(AW74="na","na",AW74="0","0",AW74&gt;0,(LOG(0.01*BN74/10^-AW74)))</f>
        <v>3.3325447592532731</v>
      </c>
      <c r="AG74" s="82" cm="1">
        <f t="array" ref="AG74">_xlfn.IFS(AX74="na","na",AX74="0","0",AX74&gt;0,(LOG(0.01*BO74/10^-AX74)))</f>
        <v>5.314048610747836</v>
      </c>
      <c r="AH74" s="82" cm="1">
        <f t="array" ref="AH74">_xlfn.IFS(AY74="na","na",AY74="0","0",AY74&gt;0,(LOG(0.01*BP74/10^-AY74)))</f>
        <v>5.0597934690851432</v>
      </c>
      <c r="AI74" s="82" cm="1">
        <f t="array" ref="AI74">_xlfn.IFS(AZ74="na","na",AZ74="0","0",AZ74&gt;0,(LOG(0.01*BQ74/10^-AZ74)))</f>
        <v>5.1686824577026877</v>
      </c>
      <c r="AJ74" s="82" cm="1">
        <f t="array" ref="AJ74">_xlfn.IFS(BA74="na","na",BA74="0","0",BA74&gt;0,(LOG(0.01*BR74/10^-BA74)))</f>
        <v>4.3445636152781821</v>
      </c>
      <c r="AK74" s="82" cm="1">
        <f t="array" ref="AK74">_xlfn.IFS(BB74="na","na",BB74="0","0",BB74&gt;0,(LOG(0.01*BS74/10^-BB74)))</f>
        <v>3.9585220036888829</v>
      </c>
      <c r="AL74" s="82" cm="1">
        <f t="array" ref="AL74">_xlfn.IFS(BC74="na","na",BC74="0","0",BC74&gt;0,(LOG(0.01*BT74/10^-BC74)))</f>
        <v>3.7862772622430971</v>
      </c>
      <c r="AM74" s="81" t="str">
        <f>VLOOKUP($A74,'pEC50'!$B:$AA,MATCH(AM$1,'pEC50'!$B$1:$AA$1,0),FALSE)</f>
        <v>0</v>
      </c>
      <c r="AN74" s="82" t="str">
        <f>VLOOKUP($A74,'pEC50'!$B:$AA,MATCH(AN$1,'pEC50'!$B$1:$AA$1,0),FALSE)</f>
        <v>0</v>
      </c>
      <c r="AO74" s="82">
        <f>VLOOKUP($A74,'pEC50'!$B:$AA,MATCH(AO$1,'pEC50'!$B$1:$AA$1,0),FALSE)</f>
        <v>6.2850000000000001</v>
      </c>
      <c r="AP74" s="82">
        <f>VLOOKUP($A74,'pEC50'!$B:$AA,MATCH(AP$1,'pEC50'!$B$1:$AA$1,0),FALSE)</f>
        <v>6.5380000000000003</v>
      </c>
      <c r="AQ74" s="82" t="str">
        <f>VLOOKUP($A74,'pEC50'!$B:$AA,MATCH(AQ$1,'pEC50'!$B$1:$AA$1,0),FALSE)</f>
        <v>0</v>
      </c>
      <c r="AR74" s="82">
        <f>VLOOKUP($A74,'pEC50'!$B:$AA,MATCH(AR$1,'pEC50'!$B$1:$AA$1,0),FALSE)</f>
        <v>5.9429999999999996</v>
      </c>
      <c r="AS74" s="82">
        <f>VLOOKUP($A74,'pEC50'!$B:$AA,MATCH(AS$1,'pEC50'!$B$1:$AA$1,0),FALSE)</f>
        <v>6.3680000000000003</v>
      </c>
      <c r="AT74" s="82">
        <f>VLOOKUP($A74,'pEC50'!$B:$AA,MATCH(AT$1,'pEC50'!$B$1:$AA$1,0),FALSE)</f>
        <v>6.0350000000000001</v>
      </c>
      <c r="AU74" s="82">
        <f>VLOOKUP($A74,'pEC50'!$B:$AA,MATCH(AU$1,'pEC50'!$B$1:$AA$1,0),FALSE)</f>
        <v>6.4020000000000001</v>
      </c>
      <c r="AV74" s="82">
        <f>VLOOKUP($A74,'pEC50'!$B:$AA,MATCH(AV$1,'pEC50'!$B$1:$AA$1,0),FALSE)</f>
        <v>6.4340000000000002</v>
      </c>
      <c r="AW74" s="82">
        <f>VLOOKUP($A74,'pEC50'!$B:$AA,MATCH(AW$1,'pEC50'!$B$1:$AA$1,0),FALSE)</f>
        <v>6.2859999999999996</v>
      </c>
      <c r="AX74" s="82">
        <f>VLOOKUP($A74,'pEC50'!$B:$AA,MATCH(AX$1,'pEC50'!$B$1:$AA$1,0),FALSE)</f>
        <v>6.0759999999999996</v>
      </c>
      <c r="AY74" s="82">
        <f>VLOOKUP($A74,'pEC50'!$B:$AA,MATCH(AY$1,'pEC50'!$B$1:$AA$1,0),FALSE)</f>
        <v>5.39</v>
      </c>
      <c r="AZ74" s="82">
        <f>VLOOKUP($A74,'pEC50'!$B:$AA,MATCH(AZ$1,'pEC50'!$B$1:$AA$1,0),FALSE)</f>
        <v>5.6840000000000002</v>
      </c>
      <c r="BA74" s="82">
        <f>VLOOKUP($A74,'pEC50'!$B:$AA,MATCH(BA$1,'pEC50'!$B$1:$AA$1,0),FALSE)</f>
        <v>4.9859999999999998</v>
      </c>
      <c r="BB74" s="82">
        <f>VLOOKUP($A74,'pEC50'!$B:$AA,MATCH(BB$1,'pEC50'!$B$1:$AA$1,0),FALSE)</f>
        <v>5.2350000000000003</v>
      </c>
      <c r="BC74" s="82">
        <f>VLOOKUP($A74,'pEC50'!$B:$AA,MATCH(BC$1,'pEC50'!$B$1:$AA$1,0),FALSE)</f>
        <v>5.36</v>
      </c>
      <c r="BD74" s="95">
        <f>VLOOKUP($A74,Emax!$B:$Z,MATCH(BD$1,Emax!$B$1:$Z$1,0),FALSE)</f>
        <v>0</v>
      </c>
      <c r="BE74" s="96" t="str">
        <f>VLOOKUP($A74,Emax!$B:$Z,MATCH(BE$1,Emax!$B$1:$Z$1,0),FALSE)</f>
        <v>na</v>
      </c>
      <c r="BF74" s="96">
        <f>VLOOKUP($A74,Emax!$B:$Z,MATCH(BF$1,Emax!$B$1:$Z$1,0),FALSE)</f>
        <v>4.5419383357277052</v>
      </c>
      <c r="BG74" s="96">
        <f>VLOOKUP($A74,Emax!$B:$Z,MATCH(BG$1,Emax!$B$1:$Z$1,0),FALSE)</f>
        <v>1.2310691258059681</v>
      </c>
      <c r="BH74" s="96" t="str">
        <f>VLOOKUP($A74,Emax!$B:$Z,MATCH(BH$1,Emax!$B$1:$Z$1,0),FALSE)</f>
        <v>na</v>
      </c>
      <c r="BI74" s="96">
        <f>VLOOKUP($A74,Emax!$B:$Z,MATCH(BI$1,Emax!$B$1:$Z$1,0),FALSE)</f>
        <v>19.216117836282059</v>
      </c>
      <c r="BJ74" s="96">
        <f>VLOOKUP($A74,Emax!$B:$Z,MATCH(BJ$1,Emax!$B$1:$Z$1,0),FALSE)</f>
        <v>7.5649323358829959</v>
      </c>
      <c r="BK74" s="96">
        <f>VLOOKUP($A74,Emax!$B:$Z,MATCH(BK$1,Emax!$B$1:$Z$1,0),FALSE)</f>
        <v>20.926307894243394</v>
      </c>
      <c r="BL74" s="96">
        <f>VLOOKUP($A74,Emax!$B:$Z,MATCH(BL$1,Emax!$B$1:$Z$1,0),FALSE)</f>
        <v>0.13875206393695108</v>
      </c>
      <c r="BM74" s="96">
        <f>VLOOKUP($A74,Emax!$B:$Z,MATCH(BM$1,Emax!$B$1:$Z$1,0),FALSE)</f>
        <v>0.12132094242108073</v>
      </c>
      <c r="BN74" s="96">
        <f>VLOOKUP($A74,Emax!$B:$Z,MATCH(BN$1,Emax!$B$1:$Z$1,0),FALSE)</f>
        <v>0.11131271079844607</v>
      </c>
      <c r="BO74" s="96">
        <f>VLOOKUP($A74,Emax!$B:$Z,MATCH(BO$1,Emax!$B$1:$Z$1,0),FALSE)</f>
        <v>17.300099890596012</v>
      </c>
      <c r="BP74" s="96">
        <f>VLOOKUP($A74,Emax!$B:$Z,MATCH(BP$1,Emax!$B$1:$Z$1,0),FALSE)</f>
        <v>46.751276038074209</v>
      </c>
      <c r="BQ74" s="96">
        <f>VLOOKUP($A74,Emax!$B:$Z,MATCH(BQ$1,Emax!$B$1:$Z$1,0),FALSE)</f>
        <v>30.526882685575799</v>
      </c>
      <c r="BR74" s="96">
        <f>VLOOKUP($A74,Emax!$B:$Z,MATCH(BR$1,Emax!$B$1:$Z$1,0),FALSE)</f>
        <v>22.833033575272449</v>
      </c>
      <c r="BS74" s="96">
        <f>VLOOKUP($A74,Emax!$B:$Z,MATCH(BS$1,Emax!$B$1:$Z$1,0),FALSE)</f>
        <v>5.2908080260303683</v>
      </c>
      <c r="BT74" s="96">
        <f>VLOOKUP($A74,Emax!$B:$Z,MATCH(BT$1,Emax!$B$1:$Z$1,0),FALSE)</f>
        <v>2.6685617837789821</v>
      </c>
      <c r="BU74" s="98"/>
      <c r="BV74" s="98"/>
      <c r="BW74" s="98"/>
    </row>
    <row r="75" spans="1:75" x14ac:dyDescent="0.2">
      <c r="A75" t="s">
        <v>742</v>
      </c>
      <c r="B75" s="6" t="str">
        <f>IF(VLOOKUP($A75,Ligands!$A:$G,3,FALSE)="","",VLOOKUP($A75,Ligands!$A:$G,3,FALSE))</f>
        <v>VIP</v>
      </c>
      <c r="C75" s="5" t="str">
        <f>IF(VLOOKUP($A75,Ligands!$A:$G,4,FALSE)="","",VLOOKUP($A75,Ligands!$A:$G,4,FALSE))</f>
        <v>Vasoactive intestinal polypeptide</v>
      </c>
      <c r="D75" s="37" t="str">
        <f>IF(VLOOKUP($A75,Ligands!$A:$G,5,FALSE)="","",VLOOKUP($A75,Ligands!$A:$G,5,FALSE))</f>
        <v/>
      </c>
      <c r="E75" s="37" t="str">
        <f>IF(VLOOKUP($A75,Ligands!$A:$G,6,FALSE)="","",VLOOKUP($A75,Ligands!$A:$G,6,FALSE))</f>
        <v/>
      </c>
      <c r="F75" s="37" t="str">
        <f>IF(VLOOKUP($A75,Ligands!$A:$G,7,FALSE)="","",VLOOKUP($A75,Ligands!$A:$G,7,FALSE))</f>
        <v>Physiological</v>
      </c>
      <c r="G75" s="92">
        <f t="shared" si="15"/>
        <v>11.128533879377365</v>
      </c>
      <c r="H75" s="93">
        <f t="shared" si="16"/>
        <v>8.1857086807327519</v>
      </c>
      <c r="I75" s="93">
        <f t="shared" si="17"/>
        <v>9.4767427712787384</v>
      </c>
      <c r="J75" s="93">
        <f t="shared" si="18"/>
        <v>0</v>
      </c>
      <c r="K75" s="93">
        <f t="shared" si="19"/>
        <v>8.9124406513513641</v>
      </c>
      <c r="L75" s="92">
        <f t="shared" si="20"/>
        <v>11.32</v>
      </c>
      <c r="M75" s="93">
        <f t="shared" si="21"/>
        <v>8.7040000000000006</v>
      </c>
      <c r="N75" s="93">
        <f t="shared" si="22"/>
        <v>9.7240000000000002</v>
      </c>
      <c r="O75" s="93">
        <f t="shared" si="23"/>
        <v>0</v>
      </c>
      <c r="P75" s="93">
        <f t="shared" si="24"/>
        <v>9.2539999999999996</v>
      </c>
      <c r="Q75" s="94">
        <f t="shared" si="25"/>
        <v>64.34782608695653</v>
      </c>
      <c r="R75" s="91">
        <f t="shared" si="26"/>
        <v>30.318567706144407</v>
      </c>
      <c r="S75" s="91">
        <f t="shared" si="27"/>
        <v>56.590400989392563</v>
      </c>
      <c r="T75" s="91">
        <f t="shared" si="28"/>
        <v>0</v>
      </c>
      <c r="U75" s="91">
        <f t="shared" si="29"/>
        <v>47.664375235481877</v>
      </c>
      <c r="V75" s="81" cm="1">
        <f t="array" ref="V75">_xlfn.IFS(AM75="na","na",AM75="0","0",AM75&gt;0,(LOG(0.01*BD75/10^-AM75)))</f>
        <v>11.128533879377365</v>
      </c>
      <c r="W75" s="82" t="str" cm="1">
        <f t="array" ref="W75">_xlfn.IFS(AN75="na","na",AN75="0","0",AN75&gt;0,(LOG(0.01*BE75/10^-AN75)))</f>
        <v>0</v>
      </c>
      <c r="X75" s="82" cm="1">
        <f t="array" ref="X75">_xlfn.IFS(AO75="na","na",AO75="0","0",AO75&gt;0,(LOG(0.01*BF75/10^-AO75)))</f>
        <v>7.5161414745075614</v>
      </c>
      <c r="Y75" s="82" cm="1">
        <f t="array" ref="Y75">_xlfn.IFS(AP75="na","na",AP75="0","0",AP75&gt;0,(LOG(0.01*BG75/10^-AP75)))</f>
        <v>7.6355903164586474</v>
      </c>
      <c r="Z75" s="82" t="str" cm="1">
        <f t="array" ref="Z75">_xlfn.IFS(AQ75="na","na",AQ75="0","0",AQ75&gt;0,(LOG(0.01*BH75/10^-AQ75)))</f>
        <v>0</v>
      </c>
      <c r="AA75" s="82" cm="1">
        <f t="array" ref="AA75">_xlfn.IFS(AR75="na","na",AR75="0","0",AR75&gt;0,(LOG(0.01*BI75/10^-AR75)))</f>
        <v>7.4105660383029335</v>
      </c>
      <c r="AB75" s="82" cm="1">
        <f t="array" ref="AB75">_xlfn.IFS(AS75="na","na",AS75="0","0",AS75&gt;0,(LOG(0.01*BJ75/10^-AS75)))</f>
        <v>8.1857086807327519</v>
      </c>
      <c r="AC75" s="82" cm="1">
        <f t="array" ref="AC75">_xlfn.IFS(AT75="na","na",AT75="0","0",AT75&gt;0,(LOG(0.01*BK75/10^-AT75)))</f>
        <v>7.499650891225456</v>
      </c>
      <c r="AD75" s="82" cm="1">
        <f t="array" ref="AD75">_xlfn.IFS(AU75="na","na",AU75="0","0",AU75&gt;0,(LOG(0.01*BL75/10^-AU75)))</f>
        <v>8.0591203704390608</v>
      </c>
      <c r="AE75" s="82" cm="1">
        <f t="array" ref="AE75">_xlfn.IFS(AV75="na","na",AV75="0","0",AV75&gt;0,(LOG(0.01*BM75/10^-AV75)))</f>
        <v>7.3003793223156128</v>
      </c>
      <c r="AF75" s="82" cm="1">
        <f t="array" ref="AF75">_xlfn.IFS(AW75="na","na",AW75="0","0",AW75&gt;0,(LOG(0.01*BN75/10^-AW75)))</f>
        <v>6.2412546826580799</v>
      </c>
      <c r="AG75" s="82" cm="1">
        <f t="array" ref="AG75">_xlfn.IFS(AX75="na","na",AX75="0","0",AX75&gt;0,(LOG(0.01*BO75/10^-AX75)))</f>
        <v>9.4767427712787384</v>
      </c>
      <c r="AH75" s="82" t="str" cm="1">
        <f t="array" ref="AH75">_xlfn.IFS(AY75="na","na",AY75="0","0",AY75&gt;0,(LOG(0.01*BP75/10^-AY75)))</f>
        <v>0</v>
      </c>
      <c r="AI75" s="82" t="str" cm="1">
        <f t="array" ref="AI75">_xlfn.IFS(AZ75="na","na",AZ75="0","0",AZ75&gt;0,(LOG(0.01*BQ75/10^-AZ75)))</f>
        <v>0</v>
      </c>
      <c r="AJ75" s="82" cm="1">
        <f t="array" ref="AJ75">_xlfn.IFS(BA75="na","na",BA75="0","0",BA75&gt;0,(LOG(0.01*BR75/10^-BA75)))</f>
        <v>8.7611939048466674</v>
      </c>
      <c r="AK75" s="82" cm="1">
        <f t="array" ref="AK75">_xlfn.IFS(BB75="na","na",BB75="0","0",BB75&gt;0,(LOG(0.01*BS75/10^-BB75)))</f>
        <v>8.765705028580804</v>
      </c>
      <c r="AL75" s="82" cm="1">
        <f t="array" ref="AL75">_xlfn.IFS(BC75="na","na",BC75="0","0",BC75&gt;0,(LOG(0.01*BT75/10^-BC75)))</f>
        <v>8.9124406513513641</v>
      </c>
      <c r="AM75" s="81">
        <f>VLOOKUP($A75,'pEC50'!$B:$AA,MATCH(AM$1,'pEC50'!$B$1:$AA$1,0),FALSE)</f>
        <v>11.32</v>
      </c>
      <c r="AN75" s="82" t="str">
        <f>VLOOKUP($A75,'pEC50'!$B:$AA,MATCH(AN$1,'pEC50'!$B$1:$AA$1,0),FALSE)</f>
        <v>0</v>
      </c>
      <c r="AO75" s="82">
        <f>VLOOKUP($A75,'pEC50'!$B:$AA,MATCH(AO$1,'pEC50'!$B$1:$AA$1,0),FALSE)</f>
        <v>8.24</v>
      </c>
      <c r="AP75" s="82">
        <f>VLOOKUP($A75,'pEC50'!$B:$AA,MATCH(AP$1,'pEC50'!$B$1:$AA$1,0),FALSE)</f>
        <v>8.5670000000000002</v>
      </c>
      <c r="AQ75" s="82" t="str">
        <f>VLOOKUP($A75,'pEC50'!$B:$AA,MATCH(AQ$1,'pEC50'!$B$1:$AA$1,0),FALSE)</f>
        <v>0</v>
      </c>
      <c r="AR75" s="82">
        <f>VLOOKUP($A75,'pEC50'!$B:$AA,MATCH(AR$1,'pEC50'!$B$1:$AA$1,0),FALSE)</f>
        <v>8.3719999999999999</v>
      </c>
      <c r="AS75" s="82">
        <f>VLOOKUP($A75,'pEC50'!$B:$AA,MATCH(AS$1,'pEC50'!$B$1:$AA$1,0),FALSE)</f>
        <v>8.7040000000000006</v>
      </c>
      <c r="AT75" s="82">
        <f>VLOOKUP($A75,'pEC50'!$B:$AA,MATCH(AT$1,'pEC50'!$B$1:$AA$1,0),FALSE)</f>
        <v>8.202</v>
      </c>
      <c r="AU75" s="82">
        <f>VLOOKUP($A75,'pEC50'!$B:$AA,MATCH(AU$1,'pEC50'!$B$1:$AA$1,0),FALSE)</f>
        <v>8.5510000000000002</v>
      </c>
      <c r="AV75" s="82">
        <f>VLOOKUP($A75,'pEC50'!$B:$AA,MATCH(AV$1,'pEC50'!$B$1:$AA$1,0),FALSE)</f>
        <v>8.1069999999999993</v>
      </c>
      <c r="AW75" s="82">
        <f>VLOOKUP($A75,'pEC50'!$B:$AA,MATCH(AW$1,'pEC50'!$B$1:$AA$1,0),FALSE)</f>
        <v>7.8869999999999996</v>
      </c>
      <c r="AX75" s="82">
        <f>VLOOKUP($A75,'pEC50'!$B:$AA,MATCH(AX$1,'pEC50'!$B$1:$AA$1,0),FALSE)</f>
        <v>9.7240000000000002</v>
      </c>
      <c r="AY75" s="82" t="str">
        <f>VLOOKUP($A75,'pEC50'!$B:$AA,MATCH(AY$1,'pEC50'!$B$1:$AA$1,0),FALSE)</f>
        <v>0</v>
      </c>
      <c r="AZ75" s="82" t="str">
        <f>VLOOKUP($A75,'pEC50'!$B:$AA,MATCH(AZ$1,'pEC50'!$B$1:$AA$1,0),FALSE)</f>
        <v>0</v>
      </c>
      <c r="BA75" s="82">
        <f>VLOOKUP($A75,'pEC50'!$B:$AA,MATCH(BA$1,'pEC50'!$B$1:$AA$1,0),FALSE)</f>
        <v>9.0830000000000002</v>
      </c>
      <c r="BB75" s="82">
        <f>VLOOKUP($A75,'pEC50'!$B:$AA,MATCH(BB$1,'pEC50'!$B$1:$AA$1,0),FALSE)</f>
        <v>9.109</v>
      </c>
      <c r="BC75" s="82">
        <f>VLOOKUP($A75,'pEC50'!$B:$AA,MATCH(BC$1,'pEC50'!$B$1:$AA$1,0),FALSE)</f>
        <v>9.2539999999999996</v>
      </c>
      <c r="BD75" s="95">
        <f>VLOOKUP($A75,Emax!$B:$Z,MATCH(BD$1,Emax!$B$1:$Z$1,0),FALSE)</f>
        <v>64.34782608695653</v>
      </c>
      <c r="BE75" s="96" t="str">
        <f>VLOOKUP($A75,Emax!$B:$Z,MATCH(BE$1,Emax!$B$1:$Z$1,0),FALSE)</f>
        <v>na</v>
      </c>
      <c r="BF75" s="96">
        <f>VLOOKUP($A75,Emax!$B:$Z,MATCH(BF$1,Emax!$B$1:$Z$1,0),FALSE)</f>
        <v>18.886064758536854</v>
      </c>
      <c r="BG75" s="96">
        <f>VLOOKUP($A75,Emax!$B:$Z,MATCH(BG$1,Emax!$B$1:$Z$1,0),FALSE)</f>
        <v>11.710901184585394</v>
      </c>
      <c r="BH75" s="96" t="str">
        <f>VLOOKUP($A75,Emax!$B:$Z,MATCH(BH$1,Emax!$B$1:$Z$1,0),FALSE)</f>
        <v>na</v>
      </c>
      <c r="BI75" s="96">
        <f>VLOOKUP($A75,Emax!$B:$Z,MATCH(BI$1,Emax!$B$1:$Z$1,0),FALSE)</f>
        <v>10.928637941251166</v>
      </c>
      <c r="BJ75" s="96">
        <f>VLOOKUP($A75,Emax!$B:$Z,MATCH(BJ$1,Emax!$B$1:$Z$1,0),FALSE)</f>
        <v>30.318567706144407</v>
      </c>
      <c r="BK75" s="96">
        <f>VLOOKUP($A75,Emax!$B:$Z,MATCH(BK$1,Emax!$B$1:$Z$1,0),FALSE)</f>
        <v>19.844990311894488</v>
      </c>
      <c r="BL75" s="96">
        <f>VLOOKUP($A75,Emax!$B:$Z,MATCH(BL$1,Emax!$B$1:$Z$1,0),FALSE)</f>
        <v>32.219616766799405</v>
      </c>
      <c r="BM75" s="96">
        <f>VLOOKUP($A75,Emax!$B:$Z,MATCH(BM$1,Emax!$B$1:$Z$1,0),FALSE)</f>
        <v>15.609152451896248</v>
      </c>
      <c r="BN75" s="96">
        <f>VLOOKUP($A75,Emax!$B:$Z,MATCH(BN$1,Emax!$B$1:$Z$1,0),FALSE)</f>
        <v>2.2607611563164394</v>
      </c>
      <c r="BO75" s="96">
        <f>VLOOKUP($A75,Emax!$B:$Z,MATCH(BO$1,Emax!$B$1:$Z$1,0),FALSE)</f>
        <v>56.590400989392563</v>
      </c>
      <c r="BP75" s="96">
        <f>VLOOKUP($A75,Emax!$B:$Z,MATCH(BP$1,Emax!$B$1:$Z$1,0),FALSE)</f>
        <v>0</v>
      </c>
      <c r="BQ75" s="96">
        <f>VLOOKUP($A75,Emax!$B:$Z,MATCH(BQ$1,Emax!$B$1:$Z$1,0),FALSE)</f>
        <v>0</v>
      </c>
      <c r="BR75" s="96">
        <f>VLOOKUP($A75,Emax!$B:$Z,MATCH(BR$1,Emax!$B$1:$Z$1,0),FALSE)</f>
        <v>47.664375235481877</v>
      </c>
      <c r="BS75" s="96">
        <f>VLOOKUP($A75,Emax!$B:$Z,MATCH(BS$1,Emax!$B$1:$Z$1,0),FALSE)</f>
        <v>45.363340563991322</v>
      </c>
      <c r="BT75" s="96">
        <f>VLOOKUP($A75,Emax!$B:$Z,MATCH(BT$1,Emax!$B$1:$Z$1,0),FALSE)</f>
        <v>45.544994225815053</v>
      </c>
      <c r="BU75" s="98"/>
      <c r="BV75" s="98"/>
      <c r="BW75" s="98"/>
    </row>
    <row r="76" spans="1:75" x14ac:dyDescent="0.2">
      <c r="A76" t="s">
        <v>251</v>
      </c>
      <c r="B76" s="6" t="str">
        <f>IF(VLOOKUP($A76,Ligands!$A:$G,3,FALSE)="","",VLOOKUP($A76,Ligands!$A:$G,3,FALSE))</f>
        <v>WIN55,212-2</v>
      </c>
      <c r="C76" s="5" t="str">
        <f>IF(VLOOKUP($A76,Ligands!$A:$G,4,FALSE)="","",VLOOKUP($A76,Ligands!$A:$G,4,FALSE))</f>
        <v>WIN55212-2</v>
      </c>
      <c r="D76" s="37" t="str">
        <f>IF(VLOOKUP($A76,Ligands!$A:$G,5,FALSE)="","",VLOOKUP($A76,Ligands!$A:$G,5,FALSE))</f>
        <v/>
      </c>
      <c r="E76" s="37" t="str">
        <f>IF(VLOOKUP($A76,Ligands!$A:$G,6,FALSE)="","",VLOOKUP($A76,Ligands!$A:$G,6,FALSE))</f>
        <v/>
      </c>
      <c r="F76" s="37" t="str">
        <f>IF(VLOOKUP($A76,Ligands!$A:$G,7,FALSE)="","",VLOOKUP($A76,Ligands!$A:$G,7,FALSE))</f>
        <v>Surrogate</v>
      </c>
      <c r="G76" s="92">
        <f t="shared" si="15"/>
        <v>0</v>
      </c>
      <c r="H76" s="93">
        <f t="shared" si="16"/>
        <v>8.8996195653762946</v>
      </c>
      <c r="I76" s="93">
        <f t="shared" si="17"/>
        <v>0</v>
      </c>
      <c r="J76" s="93">
        <f t="shared" si="18"/>
        <v>0</v>
      </c>
      <c r="K76" s="93">
        <f t="shared" si="19"/>
        <v>7.1298714539537373</v>
      </c>
      <c r="L76" s="92">
        <f t="shared" si="20"/>
        <v>0</v>
      </c>
      <c r="M76" s="93">
        <f t="shared" si="21"/>
        <v>9.5120000000000005</v>
      </c>
      <c r="N76" s="93">
        <f t="shared" si="22"/>
        <v>0</v>
      </c>
      <c r="O76" s="93">
        <f t="shared" si="23"/>
        <v>0</v>
      </c>
      <c r="P76" s="93">
        <f t="shared" si="24"/>
        <v>8.6460000000000008</v>
      </c>
      <c r="Q76" s="94">
        <f t="shared" si="25"/>
        <v>0</v>
      </c>
      <c r="R76" s="91">
        <f t="shared" si="26"/>
        <v>41.939144322098009</v>
      </c>
      <c r="S76" s="91">
        <f t="shared" si="27"/>
        <v>0</v>
      </c>
      <c r="T76" s="91">
        <f t="shared" si="28"/>
        <v>0</v>
      </c>
      <c r="U76" s="91">
        <f t="shared" si="29"/>
        <v>3.2571854663774404</v>
      </c>
      <c r="V76" s="81" t="str" cm="1">
        <f t="array" ref="V76">_xlfn.IFS(AM76="na","na",AM76="0","0",AM76&gt;0,(LOG(0.01*BD76/10^-AM76)))</f>
        <v>0</v>
      </c>
      <c r="W76" s="82" t="str" cm="1">
        <f t="array" ref="W76">_xlfn.IFS(AN76="na","na",AN76="0","0",AN76&gt;0,(LOG(0.01*BE76/10^-AN76)))</f>
        <v>0</v>
      </c>
      <c r="X76" s="82" cm="1">
        <f t="array" ref="X76">_xlfn.IFS(AO76="na","na",AO76="0","0",AO76&gt;0,(LOG(0.01*BF76/10^-AO76)))</f>
        <v>8.8689005360924504</v>
      </c>
      <c r="Y76" s="82" cm="1">
        <f t="array" ref="Y76">_xlfn.IFS(AP76="na","na",AP76="0","0",AP76&gt;0,(LOG(0.01*BG76/10^-AP76)))</f>
        <v>8.8002090509986193</v>
      </c>
      <c r="Z76" s="82" t="str" cm="1">
        <f t="array" ref="Z76">_xlfn.IFS(AQ76="na","na",AQ76="0","0",AQ76&gt;0,(LOG(0.01*BH76/10^-AQ76)))</f>
        <v>0</v>
      </c>
      <c r="AA76" s="82" cm="1">
        <f t="array" ref="AA76">_xlfn.IFS(AR76="na","na",AR76="0","0",AR76&gt;0,(LOG(0.01*BI76/10^-AR76)))</f>
        <v>8.454784238096881</v>
      </c>
      <c r="AB76" s="82" cm="1">
        <f t="array" ref="AB76">_xlfn.IFS(AS76="na","na",AS76="0","0",AS76&gt;0,(LOG(0.01*BJ76/10^-AS76)))</f>
        <v>8.8996195653762946</v>
      </c>
      <c r="AC76" s="82" cm="1">
        <f t="array" ref="AC76">_xlfn.IFS(AT76="na","na",AT76="0","0",AT76&gt;0,(LOG(0.01*BK76/10^-AT76)))</f>
        <v>8.4934934054525648</v>
      </c>
      <c r="AD76" s="82" t="str" cm="1">
        <f t="array" ref="AD76">_xlfn.IFS(AU76="na","na",AU76="0","0",AU76&gt;0,(LOG(0.01*BL76/10^-AU76)))</f>
        <v>0</v>
      </c>
      <c r="AE76" s="82" t="str" cm="1">
        <f t="array" ref="AE76">_xlfn.IFS(AV76="na","na",AV76="0","0",AV76&gt;0,(LOG(0.01*BM76/10^-AV76)))</f>
        <v>0</v>
      </c>
      <c r="AF76" s="82" t="str" cm="1">
        <f t="array" ref="AF76">_xlfn.IFS(AW76="na","na",AW76="0","0",AW76&gt;0,(LOG(0.01*BN76/10^-AW76)))</f>
        <v>0</v>
      </c>
      <c r="AG76" s="82" t="str" cm="1">
        <f t="array" ref="AG76">_xlfn.IFS(AX76="na","na",AX76="0","0",AX76&gt;0,(LOG(0.01*BO76/10^-AX76)))</f>
        <v>0</v>
      </c>
      <c r="AH76" s="82" t="str" cm="1">
        <f t="array" ref="AH76">_xlfn.IFS(AY76="na","na",AY76="0","0",AY76&gt;0,(LOG(0.01*BP76/10^-AY76)))</f>
        <v>0</v>
      </c>
      <c r="AI76" s="82" t="str" cm="1">
        <f t="array" ref="AI76">_xlfn.IFS(AZ76="na","na",AZ76="0","0",AZ76&gt;0,(LOG(0.01*BQ76/10^-AZ76)))</f>
        <v>0</v>
      </c>
      <c r="AJ76" s="82" cm="1">
        <f t="array" ref="AJ76">_xlfn.IFS(BA76="na","na",BA76="0","0",BA76&gt;0,(LOG(0.01*BR76/10^-BA76)))</f>
        <v>6.7616780223970663</v>
      </c>
      <c r="AK76" s="82" cm="1">
        <f t="array" ref="AK76">_xlfn.IFS(BB76="na","na",BB76="0","0",BB76&gt;0,(LOG(0.01*BS76/10^-BB76)))</f>
        <v>7.1228424882950101</v>
      </c>
      <c r="AL76" s="82" cm="1">
        <f t="array" ref="AL76">_xlfn.IFS(BC76="na","na",BC76="0","0",BC76&gt;0,(LOG(0.01*BT76/10^-BC76)))</f>
        <v>7.1298714539537373</v>
      </c>
      <c r="AM76" s="81" t="str">
        <f>VLOOKUP($A76,'pEC50'!$B:$AA,MATCH(AM$1,'pEC50'!$B$1:$AA$1,0),FALSE)</f>
        <v>0</v>
      </c>
      <c r="AN76" s="82" t="str">
        <f>VLOOKUP($A76,'pEC50'!$B:$AA,MATCH(AN$1,'pEC50'!$B$1:$AA$1,0),FALSE)</f>
        <v>0</v>
      </c>
      <c r="AO76" s="82">
        <f>VLOOKUP($A76,'pEC50'!$B:$AA,MATCH(AO$1,'pEC50'!$B$1:$AA$1,0),FALSE)</f>
        <v>9.43</v>
      </c>
      <c r="AP76" s="82">
        <f>VLOOKUP($A76,'pEC50'!$B:$AA,MATCH(AP$1,'pEC50'!$B$1:$AA$1,0),FALSE)</f>
        <v>9.5120000000000005</v>
      </c>
      <c r="AQ76" s="82" t="str">
        <f>VLOOKUP($A76,'pEC50'!$B:$AA,MATCH(AQ$1,'pEC50'!$B$1:$AA$1,0),FALSE)</f>
        <v>0</v>
      </c>
      <c r="AR76" s="82">
        <f>VLOOKUP($A76,'pEC50'!$B:$AA,MATCH(AR$1,'pEC50'!$B$1:$AA$1,0),FALSE)</f>
        <v>8.8729999999999993</v>
      </c>
      <c r="AS76" s="82">
        <f>VLOOKUP($A76,'pEC50'!$B:$AA,MATCH(AS$1,'pEC50'!$B$1:$AA$1,0),FALSE)</f>
        <v>9.2769999999999992</v>
      </c>
      <c r="AT76" s="82">
        <f>VLOOKUP($A76,'pEC50'!$B:$AA,MATCH(AT$1,'pEC50'!$B$1:$AA$1,0),FALSE)</f>
        <v>9.4489999999999998</v>
      </c>
      <c r="AU76" s="82" t="str">
        <f>VLOOKUP($A76,'pEC50'!$B:$AA,MATCH(AU$1,'pEC50'!$B$1:$AA$1,0),FALSE)</f>
        <v>0</v>
      </c>
      <c r="AV76" s="82" t="str">
        <f>VLOOKUP($A76,'pEC50'!$B:$AA,MATCH(AV$1,'pEC50'!$B$1:$AA$1,0),FALSE)</f>
        <v>0</v>
      </c>
      <c r="AW76" s="82" t="str">
        <f>VLOOKUP($A76,'pEC50'!$B:$AA,MATCH(AW$1,'pEC50'!$B$1:$AA$1,0),FALSE)</f>
        <v>0</v>
      </c>
      <c r="AX76" s="82" t="str">
        <f>VLOOKUP($A76,'pEC50'!$B:$AA,MATCH(AX$1,'pEC50'!$B$1:$AA$1,0),FALSE)</f>
        <v>0</v>
      </c>
      <c r="AY76" s="82" t="str">
        <f>VLOOKUP($A76,'pEC50'!$B:$AA,MATCH(AY$1,'pEC50'!$B$1:$AA$1,0),FALSE)</f>
        <v>0</v>
      </c>
      <c r="AZ76" s="82" t="str">
        <f>VLOOKUP($A76,'pEC50'!$B:$AA,MATCH(AZ$1,'pEC50'!$B$1:$AA$1,0),FALSE)</f>
        <v>0</v>
      </c>
      <c r="BA76" s="82">
        <f>VLOOKUP($A76,'pEC50'!$B:$AA,MATCH(BA$1,'pEC50'!$B$1:$AA$1,0),FALSE)</f>
        <v>8.5549999999999997</v>
      </c>
      <c r="BB76" s="82">
        <f>VLOOKUP($A76,'pEC50'!$B:$AA,MATCH(BB$1,'pEC50'!$B$1:$AA$1,0),FALSE)</f>
        <v>8.61</v>
      </c>
      <c r="BC76" s="82">
        <f>VLOOKUP($A76,'pEC50'!$B:$AA,MATCH(BC$1,'pEC50'!$B$1:$AA$1,0),FALSE)</f>
        <v>8.6460000000000008</v>
      </c>
      <c r="BD76" s="95">
        <f>VLOOKUP($A76,Emax!$B:$Z,MATCH(BD$1,Emax!$B$1:$Z$1,0),FALSE)</f>
        <v>0</v>
      </c>
      <c r="BE76" s="96" t="str">
        <f>VLOOKUP($A76,Emax!$B:$Z,MATCH(BE$1,Emax!$B$1:$Z$1,0),FALSE)</f>
        <v>na</v>
      </c>
      <c r="BF76" s="96">
        <f>VLOOKUP($A76,Emax!$B:$Z,MATCH(BF$1,Emax!$B$1:$Z$1,0),FALSE)</f>
        <v>27.472648911481933</v>
      </c>
      <c r="BG76" s="96">
        <f>VLOOKUP($A76,Emax!$B:$Z,MATCH(BG$1,Emax!$B$1:$Z$1,0),FALSE)</f>
        <v>19.418203628729945</v>
      </c>
      <c r="BH76" s="96" t="str">
        <f>VLOOKUP($A76,Emax!$B:$Z,MATCH(BH$1,Emax!$B$1:$Z$1,0),FALSE)</f>
        <v>na</v>
      </c>
      <c r="BI76" s="96">
        <f>VLOOKUP($A76,Emax!$B:$Z,MATCH(BI$1,Emax!$B$1:$Z$1,0),FALSE)</f>
        <v>38.175456418070496</v>
      </c>
      <c r="BJ76" s="96">
        <f>VLOOKUP($A76,Emax!$B:$Z,MATCH(BJ$1,Emax!$B$1:$Z$1,0),FALSE)</f>
        <v>41.939144322098009</v>
      </c>
      <c r="BK76" s="96">
        <f>VLOOKUP($A76,Emax!$B:$Z,MATCH(BK$1,Emax!$B$1:$Z$1,0),FALSE)</f>
        <v>11.078817426089131</v>
      </c>
      <c r="BL76" s="96">
        <f>VLOOKUP($A76,Emax!$B:$Z,MATCH(BL$1,Emax!$B$1:$Z$1,0),FALSE)</f>
        <v>0</v>
      </c>
      <c r="BM76" s="96">
        <f>VLOOKUP($A76,Emax!$B:$Z,MATCH(BM$1,Emax!$B$1:$Z$1,0),FALSE)</f>
        <v>0</v>
      </c>
      <c r="BN76" s="96">
        <f>VLOOKUP($A76,Emax!$B:$Z,MATCH(BN$1,Emax!$B$1:$Z$1,0),FALSE)</f>
        <v>0</v>
      </c>
      <c r="BO76" s="96">
        <f>VLOOKUP($A76,Emax!$B:$Z,MATCH(BO$1,Emax!$B$1:$Z$1,0),FALSE)</f>
        <v>0</v>
      </c>
      <c r="BP76" s="96">
        <f>VLOOKUP($A76,Emax!$B:$Z,MATCH(BP$1,Emax!$B$1:$Z$1,0),FALSE)</f>
        <v>0</v>
      </c>
      <c r="BQ76" s="96">
        <f>VLOOKUP($A76,Emax!$B:$Z,MATCH(BQ$1,Emax!$B$1:$Z$1,0),FALSE)</f>
        <v>0</v>
      </c>
      <c r="BR76" s="96">
        <f>VLOOKUP($A76,Emax!$B:$Z,MATCH(BR$1,Emax!$B$1:$Z$1,0),FALSE)</f>
        <v>1.6094519759150918</v>
      </c>
      <c r="BS76" s="96">
        <f>VLOOKUP($A76,Emax!$B:$Z,MATCH(BS$1,Emax!$B$1:$Z$1,0),FALSE)</f>
        <v>3.2571854663774404</v>
      </c>
      <c r="BT76" s="96">
        <f>VLOOKUP($A76,Emax!$B:$Z,MATCH(BT$1,Emax!$B$1:$Z$1,0),FALSE)</f>
        <v>3.046992982144443</v>
      </c>
      <c r="BU76" s="98"/>
      <c r="BV76" s="98"/>
      <c r="BW76" s="98"/>
    </row>
    <row r="77" spans="1:75" x14ac:dyDescent="0.2">
      <c r="A77" t="s">
        <v>331</v>
      </c>
      <c r="B77" s="6" t="str">
        <f>IF(VLOOKUP($A77,Ligands!$A:$G,3,FALSE)="","",VLOOKUP($A77,Ligands!$A:$G,3,FALSE))</f>
        <v>Zn2+</v>
      </c>
      <c r="C77" s="5" t="str">
        <f>IF(VLOOKUP($A77,Ligands!$A:$G,4,FALSE)="","",VLOOKUP($A77,Ligands!$A:$G,4,FALSE))</f>
        <v>Zinc ion</v>
      </c>
      <c r="D77" s="37" t="str">
        <f>IF(VLOOKUP($A77,Ligands!$A:$G,5,FALSE)="","",VLOOKUP($A77,Ligands!$A:$G,5,FALSE))</f>
        <v/>
      </c>
      <c r="E77" s="37" t="str">
        <f>IF(VLOOKUP($A77,Ligands!$A:$G,6,FALSE)="","",VLOOKUP($A77,Ligands!$A:$G,6,FALSE))</f>
        <v/>
      </c>
      <c r="F77" s="37" t="str">
        <f>IF(VLOOKUP($A77,Ligands!$A:$G,7,FALSE)="","",VLOOKUP($A77,Ligands!$A:$G,7,FALSE))</f>
        <v>Physiological</v>
      </c>
      <c r="G77" s="92">
        <f t="shared" si="15"/>
        <v>0</v>
      </c>
      <c r="H77" s="93">
        <f t="shared" si="16"/>
        <v>3.8206051725005636</v>
      </c>
      <c r="I77" s="93">
        <f t="shared" si="17"/>
        <v>3.5669993950964565</v>
      </c>
      <c r="J77" s="93">
        <f t="shared" si="18"/>
        <v>3.9782288999550279</v>
      </c>
      <c r="K77" s="93">
        <f t="shared" si="19"/>
        <v>2.4512084674388892</v>
      </c>
      <c r="L77" s="92">
        <f t="shared" si="20"/>
        <v>0</v>
      </c>
      <c r="M77" s="93">
        <f t="shared" si="21"/>
        <v>4.2469999999999999</v>
      </c>
      <c r="N77" s="93">
        <f t="shared" si="22"/>
        <v>4.476</v>
      </c>
      <c r="O77" s="93">
        <f t="shared" si="23"/>
        <v>4.8840000000000003</v>
      </c>
      <c r="P77" s="93">
        <f t="shared" si="24"/>
        <v>4.0270000000000001</v>
      </c>
      <c r="Q77" s="94">
        <f t="shared" si="25"/>
        <v>0</v>
      </c>
      <c r="R77" s="91">
        <f t="shared" si="26"/>
        <v>37.463226023367234</v>
      </c>
      <c r="S77" s="91">
        <f t="shared" si="27"/>
        <v>20.51159321882966</v>
      </c>
      <c r="T77" s="91">
        <f t="shared" si="28"/>
        <v>30.706399784579478</v>
      </c>
      <c r="U77" s="91">
        <f t="shared" si="29"/>
        <v>2.6558801157326775</v>
      </c>
      <c r="V77" s="81" t="str" cm="1">
        <f t="array" ref="V77">_xlfn.IFS(AM77="na","na",AM77="0","0",AM77&gt;0,(LOG(0.01*BD77/10^-AM77)))</f>
        <v>0</v>
      </c>
      <c r="W77" s="82" t="str" cm="1">
        <f t="array" ref="W77">_xlfn.IFS(AN77="na","na",AN77="0","0",AN77&gt;0,(LOG(0.01*BE77/10^-AN77)))</f>
        <v>0</v>
      </c>
      <c r="X77" s="82" cm="1">
        <f t="array" ref="X77">_xlfn.IFS(AO77="na","na",AO77="0","0",AO77&gt;0,(LOG(0.01*BF77/10^-AO77)))</f>
        <v>3.5129432125458941</v>
      </c>
      <c r="Y77" s="82" cm="1">
        <f t="array" ref="Y77">_xlfn.IFS(AP77="na","na",AP77="0","0",AP77&gt;0,(LOG(0.01*BG77/10^-AP77)))</f>
        <v>3.1704501594757151</v>
      </c>
      <c r="Z77" s="82" t="str" cm="1">
        <f t="array" ref="Z77">_xlfn.IFS(AQ77="na","na",AQ77="0","0",AQ77&gt;0,(LOG(0.01*BH77/10^-AQ77)))</f>
        <v>0</v>
      </c>
      <c r="AA77" s="82" cm="1">
        <f t="array" ref="AA77">_xlfn.IFS(AR77="na","na",AR77="0","0",AR77&gt;0,(LOG(0.01*BI77/10^-AR77)))</f>
        <v>3.6843938365766826</v>
      </c>
      <c r="AB77" s="82" cm="1">
        <f t="array" ref="AB77">_xlfn.IFS(AS77="na","na",AS77="0","0",AS77&gt;0,(LOG(0.01*BJ77/10^-AS77)))</f>
        <v>3.8206051725005636</v>
      </c>
      <c r="AC77" s="82" t="str" cm="1">
        <f t="array" ref="AC77">_xlfn.IFS(AT77="na","na",AT77="0","0",AT77&gt;0,(LOG(0.01*BK77/10^-AT77)))</f>
        <v>0</v>
      </c>
      <c r="AD77" s="82" cm="1">
        <f t="array" ref="AD77">_xlfn.IFS(AU77="na","na",AU77="0","0",AU77&gt;0,(LOG(0.01*BL77/10^-AU77)))</f>
        <v>3.5471982928540098</v>
      </c>
      <c r="AE77" s="82" cm="1">
        <f t="array" ref="AE77">_xlfn.IFS(AV77="na","na",AV77="0","0",AV77&gt;0,(LOG(0.01*BM77/10^-AV77)))</f>
        <v>3.3421408141389231</v>
      </c>
      <c r="AF77" s="82" cm="1">
        <f t="array" ref="AF77">_xlfn.IFS(AW77="na","na",AW77="0","0",AW77&gt;0,(LOG(0.01*BN77/10^-AW77)))</f>
        <v>3.5669993950964565</v>
      </c>
      <c r="AG77" s="82" cm="1">
        <f t="array" ref="AG77">_xlfn.IFS(AX77="na","na",AX77="0","0",AX77&gt;0,(LOG(0.01*BO77/10^-AX77)))</f>
        <v>2.6967917989617103</v>
      </c>
      <c r="AH77" s="82" cm="1">
        <f t="array" ref="AH77">_xlfn.IFS(AY77="na","na",AY77="0","0",AY77&gt;0,(LOG(0.01*BP77/10^-AY77)))</f>
        <v>3.9207989034571864</v>
      </c>
      <c r="AI77" s="82" cm="1">
        <f t="array" ref="AI77">_xlfn.IFS(AZ77="na","na",AZ77="0","0",AZ77&gt;0,(LOG(0.01*BQ77/10^-AZ77)))</f>
        <v>3.9782288999550279</v>
      </c>
      <c r="AJ77" s="82" cm="1">
        <f t="array" ref="AJ77">_xlfn.IFS(BA77="na","na",BA77="0","0",BA77&gt;0,(LOG(0.01*BR77/10^-BA77)))</f>
        <v>2.4512084674388892</v>
      </c>
      <c r="AK77" s="82" t="str" cm="1">
        <f t="array" ref="AK77">_xlfn.IFS(BB77="na","na",BB77="0","0",BB77&gt;0,(LOG(0.01*BS77/10^-BB77)))</f>
        <v>0</v>
      </c>
      <c r="AL77" s="82" cm="1">
        <f t="array" ref="AL77">_xlfn.IFS(BC77="na","na",BC77="0","0",BC77&gt;0,(LOG(0.01*BT77/10^-BC77)))</f>
        <v>1.5046034399671011</v>
      </c>
      <c r="AM77" s="81" t="str">
        <f>VLOOKUP($A77,'pEC50'!$B:$AA,MATCH(AM$1,'pEC50'!$B$1:$AA$1,0),FALSE)</f>
        <v>0</v>
      </c>
      <c r="AN77" s="82" t="str">
        <f>VLOOKUP($A77,'pEC50'!$B:$AA,MATCH(AN$1,'pEC50'!$B$1:$AA$1,0),FALSE)</f>
        <v>0</v>
      </c>
      <c r="AO77" s="82">
        <f>VLOOKUP($A77,'pEC50'!$B:$AA,MATCH(AO$1,'pEC50'!$B$1:$AA$1,0),FALSE)</f>
        <v>4.0970000000000004</v>
      </c>
      <c r="AP77" s="82">
        <f>VLOOKUP($A77,'pEC50'!$B:$AA,MATCH(AP$1,'pEC50'!$B$1:$AA$1,0),FALSE)</f>
        <v>4.194</v>
      </c>
      <c r="AQ77" s="82" t="str">
        <f>VLOOKUP($A77,'pEC50'!$B:$AA,MATCH(AQ$1,'pEC50'!$B$1:$AA$1,0),FALSE)</f>
        <v>0</v>
      </c>
      <c r="AR77" s="82">
        <f>VLOOKUP($A77,'pEC50'!$B:$AA,MATCH(AR$1,'pEC50'!$B$1:$AA$1,0),FALSE)</f>
        <v>4.1580000000000004</v>
      </c>
      <c r="AS77" s="82">
        <f>VLOOKUP($A77,'pEC50'!$B:$AA,MATCH(AS$1,'pEC50'!$B$1:$AA$1,0),FALSE)</f>
        <v>4.2469999999999999</v>
      </c>
      <c r="AT77" s="82" t="str">
        <f>VLOOKUP($A77,'pEC50'!$B:$AA,MATCH(AT$1,'pEC50'!$B$1:$AA$1,0),FALSE)</f>
        <v>0</v>
      </c>
      <c r="AU77" s="82">
        <f>VLOOKUP($A77,'pEC50'!$B:$AA,MATCH(AU$1,'pEC50'!$B$1:$AA$1,0),FALSE)</f>
        <v>4.476</v>
      </c>
      <c r="AV77" s="82">
        <f>VLOOKUP($A77,'pEC50'!$B:$AA,MATCH(AV$1,'pEC50'!$B$1:$AA$1,0),FALSE)</f>
        <v>4.2149999999999999</v>
      </c>
      <c r="AW77" s="82">
        <f>VLOOKUP($A77,'pEC50'!$B:$AA,MATCH(AW$1,'pEC50'!$B$1:$AA$1,0),FALSE)</f>
        <v>4.2549999999999999</v>
      </c>
      <c r="AX77" s="82">
        <f>VLOOKUP($A77,'pEC50'!$B:$AA,MATCH(AX$1,'pEC50'!$B$1:$AA$1,0),FALSE)</f>
        <v>4.38</v>
      </c>
      <c r="AY77" s="82">
        <f>VLOOKUP($A77,'pEC50'!$B:$AA,MATCH(AY$1,'pEC50'!$B$1:$AA$1,0),FALSE)</f>
        <v>4.8840000000000003</v>
      </c>
      <c r="AZ77" s="82">
        <f>VLOOKUP($A77,'pEC50'!$B:$AA,MATCH(AZ$1,'pEC50'!$B$1:$AA$1,0),FALSE)</f>
        <v>4.4909999999999997</v>
      </c>
      <c r="BA77" s="82">
        <f>VLOOKUP($A77,'pEC50'!$B:$AA,MATCH(BA$1,'pEC50'!$B$1:$AA$1,0),FALSE)</f>
        <v>4.0270000000000001</v>
      </c>
      <c r="BB77" s="82" t="str">
        <f>VLOOKUP($A77,'pEC50'!$B:$AA,MATCH(BB$1,'pEC50'!$B$1:$AA$1,0),FALSE)</f>
        <v>0</v>
      </c>
      <c r="BC77" s="82">
        <f>VLOOKUP($A77,'pEC50'!$B:$AA,MATCH(BC$1,'pEC50'!$B$1:$AA$1,0),FALSE)</f>
        <v>4.0220000000000002</v>
      </c>
      <c r="BD77" s="95">
        <f>VLOOKUP($A77,Emax!$B:$Z,MATCH(BD$1,Emax!$B$1:$Z$1,0),FALSE)</f>
        <v>0</v>
      </c>
      <c r="BE77" s="96" t="str">
        <f>VLOOKUP($A77,Emax!$B:$Z,MATCH(BE$1,Emax!$B$1:$Z$1,0),FALSE)</f>
        <v>na</v>
      </c>
      <c r="BF77" s="96">
        <f>VLOOKUP($A77,Emax!$B:$Z,MATCH(BF$1,Emax!$B$1:$Z$1,0),FALSE)</f>
        <v>26.058127969941431</v>
      </c>
      <c r="BG77" s="96">
        <f>VLOOKUP($A77,Emax!$B:$Z,MATCH(BG$1,Emax!$B$1:$Z$1,0),FALSE)</f>
        <v>9.4721847353426298</v>
      </c>
      <c r="BH77" s="96" t="str">
        <f>VLOOKUP($A77,Emax!$B:$Z,MATCH(BH$1,Emax!$B$1:$Z$1,0),FALSE)</f>
        <v>na</v>
      </c>
      <c r="BI77" s="96">
        <f>VLOOKUP($A77,Emax!$B:$Z,MATCH(BI$1,Emax!$B$1:$Z$1,0),FALSE)</f>
        <v>33.60422133807387</v>
      </c>
      <c r="BJ77" s="96">
        <f>VLOOKUP($A77,Emax!$B:$Z,MATCH(BJ$1,Emax!$B$1:$Z$1,0),FALSE)</f>
        <v>37.463226023367234</v>
      </c>
      <c r="BK77" s="96">
        <f>VLOOKUP($A77,Emax!$B:$Z,MATCH(BK$1,Emax!$B$1:$Z$1,0),FALSE)</f>
        <v>0</v>
      </c>
      <c r="BL77" s="96">
        <f>VLOOKUP($A77,Emax!$B:$Z,MATCH(BL$1,Emax!$B$1:$Z$1,0),FALSE)</f>
        <v>11.781437748886516</v>
      </c>
      <c r="BM77" s="96">
        <f>VLOOKUP($A77,Emax!$B:$Z,MATCH(BM$1,Emax!$B$1:$Z$1,0),FALSE)</f>
        <v>13.401111299832577</v>
      </c>
      <c r="BN77" s="96">
        <f>VLOOKUP($A77,Emax!$B:$Z,MATCH(BN$1,Emax!$B$1:$Z$1,0),FALSE)</f>
        <v>20.51159321882966</v>
      </c>
      <c r="BO77" s="96">
        <f>VLOOKUP($A77,Emax!$B:$Z,MATCH(BO$1,Emax!$B$1:$Z$1,0),FALSE)</f>
        <v>2.0739190410502775</v>
      </c>
      <c r="BP77" s="96">
        <f>VLOOKUP($A77,Emax!$B:$Z,MATCH(BP$1,Emax!$B$1:$Z$1,0),FALSE)</f>
        <v>10.884259897916953</v>
      </c>
      <c r="BQ77" s="96">
        <f>VLOOKUP($A77,Emax!$B:$Z,MATCH(BQ$1,Emax!$B$1:$Z$1,0),FALSE)</f>
        <v>30.706399784579478</v>
      </c>
      <c r="BR77" s="96">
        <f>VLOOKUP($A77,Emax!$B:$Z,MATCH(BR$1,Emax!$B$1:$Z$1,0),FALSE)</f>
        <v>2.6558801157326775</v>
      </c>
      <c r="BS77" s="96">
        <f>VLOOKUP($A77,Emax!$B:$Z,MATCH(BS$1,Emax!$B$1:$Z$1,0),FALSE)</f>
        <v>0</v>
      </c>
      <c r="BT77" s="96">
        <f>VLOOKUP($A77,Emax!$B:$Z,MATCH(BT$1,Emax!$B$1:$Z$1,0),FALSE)</f>
        <v>0.30381096206804636</v>
      </c>
      <c r="BU77" s="98"/>
      <c r="BV77" s="98"/>
      <c r="BW77" s="98"/>
    </row>
    <row r="78" spans="1:75" x14ac:dyDescent="0.2">
      <c r="A78" t="s">
        <v>513</v>
      </c>
      <c r="B78" s="6" t="str">
        <f>IF(VLOOKUP($A78,Ligands!$A:$G,3,FALSE)="","",VLOOKUP($A78,Ligands!$A:$G,3,FALSE))</f>
        <v>α-MSH</v>
      </c>
      <c r="C78" s="5" t="str">
        <f>IF(VLOOKUP($A78,Ligands!$A:$G,4,FALSE)="","",VLOOKUP($A78,Ligands!$A:$G,4,FALSE))</f>
        <v>α-melanocyte stimulating hormone</v>
      </c>
      <c r="D78" s="37" t="str">
        <f>IF(VLOOKUP($A78,Ligands!$A:$G,5,FALSE)="","",VLOOKUP($A78,Ligands!$A:$G,5,FALSE))</f>
        <v/>
      </c>
      <c r="E78" s="37" t="str">
        <f>IF(VLOOKUP($A78,Ligands!$A:$G,6,FALSE)="","",VLOOKUP($A78,Ligands!$A:$G,6,FALSE))</f>
        <v/>
      </c>
      <c r="F78" s="37" t="str">
        <f>IF(VLOOKUP($A78,Ligands!$A:$G,7,FALSE)="","",VLOOKUP($A78,Ligands!$A:$G,7,FALSE))</f>
        <v>Physiological</v>
      </c>
      <c r="G78" s="92">
        <f t="shared" si="15"/>
        <v>7.7966749821265511</v>
      </c>
      <c r="H78" s="93">
        <f t="shared" si="16"/>
        <v>0</v>
      </c>
      <c r="I78" s="93">
        <f t="shared" si="17"/>
        <v>8.0550792595440104</v>
      </c>
      <c r="J78" s="93">
        <f t="shared" si="18"/>
        <v>0</v>
      </c>
      <c r="K78" s="93">
        <f t="shared" si="19"/>
        <v>5.7181390141062032</v>
      </c>
      <c r="L78" s="92">
        <f t="shared" si="20"/>
        <v>8.1980000000000004</v>
      </c>
      <c r="M78" s="93">
        <f t="shared" si="21"/>
        <v>0</v>
      </c>
      <c r="N78" s="93">
        <f t="shared" si="22"/>
        <v>8.2520000000000007</v>
      </c>
      <c r="O78" s="93">
        <f t="shared" si="23"/>
        <v>0</v>
      </c>
      <c r="P78" s="93">
        <f t="shared" si="24"/>
        <v>7.4489999999999998</v>
      </c>
      <c r="Q78" s="94">
        <f t="shared" si="25"/>
        <v>39.689440993788814</v>
      </c>
      <c r="R78" s="91">
        <f t="shared" si="26"/>
        <v>0</v>
      </c>
      <c r="S78" s="91">
        <f t="shared" si="27"/>
        <v>63.544689149978588</v>
      </c>
      <c r="T78" s="91">
        <f t="shared" si="28"/>
        <v>0</v>
      </c>
      <c r="U78" s="91">
        <f t="shared" si="29"/>
        <v>1.8583992182641911</v>
      </c>
      <c r="V78" s="81" cm="1">
        <f t="array" ref="V78">_xlfn.IFS(AM78="na","na",AM78="0","0",AM78&gt;0,(LOG(0.01*BD78/10^-AM78)))</f>
        <v>7.7966749821265511</v>
      </c>
      <c r="W78" s="82" t="str" cm="1">
        <f t="array" ref="W78">_xlfn.IFS(AN78="na","na",AN78="0","0",AN78&gt;0,(LOG(0.01*BE78/10^-AN78)))</f>
        <v>0</v>
      </c>
      <c r="X78" s="82" t="str" cm="1">
        <f t="array" ref="X78">_xlfn.IFS(AO78="na","na",AO78="0","0",AO78&gt;0,(LOG(0.01*BF78/10^-AO78)))</f>
        <v>0</v>
      </c>
      <c r="Y78" s="82" t="str" cm="1">
        <f t="array" ref="Y78">_xlfn.IFS(AP78="na","na",AP78="0","0",AP78&gt;0,(LOG(0.01*BG78/10^-AP78)))</f>
        <v>0</v>
      </c>
      <c r="Z78" s="82" t="str" cm="1">
        <f t="array" ref="Z78">_xlfn.IFS(AQ78="na","na",AQ78="0","0",AQ78&gt;0,(LOG(0.01*BH78/10^-AQ78)))</f>
        <v>0</v>
      </c>
      <c r="AA78" s="82" t="str" cm="1">
        <f t="array" ref="AA78">_xlfn.IFS(AR78="na","na",AR78="0","0",AR78&gt;0,(LOG(0.01*BI78/10^-AR78)))</f>
        <v>0</v>
      </c>
      <c r="AB78" s="82" t="str" cm="1">
        <f t="array" ref="AB78">_xlfn.IFS(AS78="na","na",AS78="0","0",AS78&gt;0,(LOG(0.01*BJ78/10^-AS78)))</f>
        <v>0</v>
      </c>
      <c r="AC78" s="82" t="str" cm="1">
        <f t="array" ref="AC78">_xlfn.IFS(AT78="na","na",AT78="0","0",AT78&gt;0,(LOG(0.01*BK78/10^-AT78)))</f>
        <v>0</v>
      </c>
      <c r="AD78" s="82" t="str" cm="1">
        <f t="array" ref="AD78">_xlfn.IFS(AU78="na","na",AU78="0","0",AU78&gt;0,(LOG(0.01*BL78/10^-AU78)))</f>
        <v>0</v>
      </c>
      <c r="AE78" s="82" t="str" cm="1">
        <f t="array" ref="AE78">_xlfn.IFS(AV78="na","na",AV78="0","0",AV78&gt;0,(LOG(0.01*BM78/10^-AV78)))</f>
        <v>0</v>
      </c>
      <c r="AF78" s="82" t="str" cm="1">
        <f t="array" ref="AF78">_xlfn.IFS(AW78="na","na",AW78="0","0",AW78&gt;0,(LOG(0.01*BN78/10^-AW78)))</f>
        <v>0</v>
      </c>
      <c r="AG78" s="82" cm="1">
        <f t="array" ref="AG78">_xlfn.IFS(AX78="na","na",AX78="0","0",AX78&gt;0,(LOG(0.01*BO78/10^-AX78)))</f>
        <v>8.0550792595440104</v>
      </c>
      <c r="AH78" s="82" t="str" cm="1">
        <f t="array" ref="AH78">_xlfn.IFS(AY78="na","na",AY78="0","0",AY78&gt;0,(LOG(0.01*BP78/10^-AY78)))</f>
        <v>0</v>
      </c>
      <c r="AI78" s="82" t="str" cm="1">
        <f t="array" ref="AI78">_xlfn.IFS(AZ78="na","na",AZ78="0","0",AZ78&gt;0,(LOG(0.01*BQ78/10^-AZ78)))</f>
        <v>0</v>
      </c>
      <c r="AJ78" s="82" cm="1">
        <f t="array" ref="AJ78">_xlfn.IFS(BA78="na","na",BA78="0","0",BA78&gt;0,(LOG(0.01*BR78/10^-BA78)))</f>
        <v>5.2113648600681115</v>
      </c>
      <c r="AK78" s="82" t="str" cm="1">
        <f t="array" ref="AK78">_xlfn.IFS(BB78="na","na",BB78="0","0",BB78&gt;0,(LOG(0.01*BS78/10^-BB78)))</f>
        <v>0</v>
      </c>
      <c r="AL78" s="82" cm="1">
        <f t="array" ref="AL78">_xlfn.IFS(BC78="na","na",BC78="0","0",BC78&gt;0,(LOG(0.01*BT78/10^-BC78)))</f>
        <v>5.7181390141062032</v>
      </c>
      <c r="AM78" s="81">
        <f>VLOOKUP($A78,'pEC50'!$B:$AA,MATCH(AM$1,'pEC50'!$B$1:$AA$1,0),FALSE)</f>
        <v>8.1980000000000004</v>
      </c>
      <c r="AN78" s="82" t="str">
        <f>VLOOKUP($A78,'pEC50'!$B:$AA,MATCH(AN$1,'pEC50'!$B$1:$AA$1,0),FALSE)</f>
        <v>0</v>
      </c>
      <c r="AO78" s="82" t="str">
        <f>VLOOKUP($A78,'pEC50'!$B:$AA,MATCH(AO$1,'pEC50'!$B$1:$AA$1,0),FALSE)</f>
        <v>0</v>
      </c>
      <c r="AP78" s="82" t="str">
        <f>VLOOKUP($A78,'pEC50'!$B:$AA,MATCH(AP$1,'pEC50'!$B$1:$AA$1,0),FALSE)</f>
        <v>0</v>
      </c>
      <c r="AQ78" s="82" t="str">
        <f>VLOOKUP($A78,'pEC50'!$B:$AA,MATCH(AQ$1,'pEC50'!$B$1:$AA$1,0),FALSE)</f>
        <v>0</v>
      </c>
      <c r="AR78" s="82" t="str">
        <f>VLOOKUP($A78,'pEC50'!$B:$AA,MATCH(AR$1,'pEC50'!$B$1:$AA$1,0),FALSE)</f>
        <v>0</v>
      </c>
      <c r="AS78" s="82" t="str">
        <f>VLOOKUP($A78,'pEC50'!$B:$AA,MATCH(AS$1,'pEC50'!$B$1:$AA$1,0),FALSE)</f>
        <v>0</v>
      </c>
      <c r="AT78" s="82" t="str">
        <f>VLOOKUP($A78,'pEC50'!$B:$AA,MATCH(AT$1,'pEC50'!$B$1:$AA$1,0),FALSE)</f>
        <v>0</v>
      </c>
      <c r="AU78" s="82" t="str">
        <f>VLOOKUP($A78,'pEC50'!$B:$AA,MATCH(AU$1,'pEC50'!$B$1:$AA$1,0),FALSE)</f>
        <v>0</v>
      </c>
      <c r="AV78" s="82" t="str">
        <f>VLOOKUP($A78,'pEC50'!$B:$AA,MATCH(AV$1,'pEC50'!$B$1:$AA$1,0),FALSE)</f>
        <v>0</v>
      </c>
      <c r="AW78" s="82" t="str">
        <f>VLOOKUP($A78,'pEC50'!$B:$AA,MATCH(AW$1,'pEC50'!$B$1:$AA$1,0),FALSE)</f>
        <v>0</v>
      </c>
      <c r="AX78" s="82">
        <f>VLOOKUP($A78,'pEC50'!$B:$AA,MATCH(AX$1,'pEC50'!$B$1:$AA$1,0),FALSE)</f>
        <v>8.2520000000000007</v>
      </c>
      <c r="AY78" s="82" t="str">
        <f>VLOOKUP($A78,'pEC50'!$B:$AA,MATCH(AY$1,'pEC50'!$B$1:$AA$1,0),FALSE)</f>
        <v>0</v>
      </c>
      <c r="AZ78" s="82" t="str">
        <f>VLOOKUP($A78,'pEC50'!$B:$AA,MATCH(AZ$1,'pEC50'!$B$1:$AA$1,0),FALSE)</f>
        <v>0</v>
      </c>
      <c r="BA78" s="82">
        <f>VLOOKUP($A78,'pEC50'!$B:$AA,MATCH(BA$1,'pEC50'!$B$1:$AA$1,0),FALSE)</f>
        <v>7.032</v>
      </c>
      <c r="BB78" s="82" t="str">
        <f>VLOOKUP($A78,'pEC50'!$B:$AA,MATCH(BB$1,'pEC50'!$B$1:$AA$1,0),FALSE)</f>
        <v>0</v>
      </c>
      <c r="BC78" s="82">
        <f>VLOOKUP($A78,'pEC50'!$B:$AA,MATCH(BC$1,'pEC50'!$B$1:$AA$1,0),FALSE)</f>
        <v>7.4489999999999998</v>
      </c>
      <c r="BD78" s="95">
        <f>VLOOKUP($A78,Emax!$B:$Z,MATCH(BD$1,Emax!$B$1:$Z$1,0),FALSE)</f>
        <v>39.689440993788814</v>
      </c>
      <c r="BE78" s="96" t="str">
        <f>VLOOKUP($A78,Emax!$B:$Z,MATCH(BE$1,Emax!$B$1:$Z$1,0),FALSE)</f>
        <v>na</v>
      </c>
      <c r="BF78" s="96">
        <f>VLOOKUP($A78,Emax!$B:$Z,MATCH(BF$1,Emax!$B$1:$Z$1,0),FALSE)</f>
        <v>0</v>
      </c>
      <c r="BG78" s="96">
        <f>VLOOKUP($A78,Emax!$B:$Z,MATCH(BG$1,Emax!$B$1:$Z$1,0),FALSE)</f>
        <v>0</v>
      </c>
      <c r="BH78" s="96" t="str">
        <f>VLOOKUP($A78,Emax!$B:$Z,MATCH(BH$1,Emax!$B$1:$Z$1,0),FALSE)</f>
        <v>na</v>
      </c>
      <c r="BI78" s="96">
        <f>VLOOKUP($A78,Emax!$B:$Z,MATCH(BI$1,Emax!$B$1:$Z$1,0),FALSE)</f>
        <v>0</v>
      </c>
      <c r="BJ78" s="96">
        <f>VLOOKUP($A78,Emax!$B:$Z,MATCH(BJ$1,Emax!$B$1:$Z$1,0),FALSE)</f>
        <v>0</v>
      </c>
      <c r="BK78" s="96">
        <f>VLOOKUP($A78,Emax!$B:$Z,MATCH(BK$1,Emax!$B$1:$Z$1,0),FALSE)</f>
        <v>0</v>
      </c>
      <c r="BL78" s="96">
        <f>VLOOKUP($A78,Emax!$B:$Z,MATCH(BL$1,Emax!$B$1:$Z$1,0),FALSE)</f>
        <v>0</v>
      </c>
      <c r="BM78" s="96">
        <f>VLOOKUP($A78,Emax!$B:$Z,MATCH(BM$1,Emax!$B$1:$Z$1,0),FALSE)</f>
        <v>0</v>
      </c>
      <c r="BN78" s="96">
        <f>VLOOKUP($A78,Emax!$B:$Z,MATCH(BN$1,Emax!$B$1:$Z$1,0),FALSE)</f>
        <v>0</v>
      </c>
      <c r="BO78" s="96">
        <f>VLOOKUP($A78,Emax!$B:$Z,MATCH(BO$1,Emax!$B$1:$Z$1,0),FALSE)</f>
        <v>63.544689149978588</v>
      </c>
      <c r="BP78" s="96">
        <f>VLOOKUP($A78,Emax!$B:$Z,MATCH(BP$1,Emax!$B$1:$Z$1,0),FALSE)</f>
        <v>0</v>
      </c>
      <c r="BQ78" s="96">
        <f>VLOOKUP($A78,Emax!$B:$Z,MATCH(BQ$1,Emax!$B$1:$Z$1,0),FALSE)</f>
        <v>0</v>
      </c>
      <c r="BR78" s="96">
        <f>VLOOKUP($A78,Emax!$B:$Z,MATCH(BR$1,Emax!$B$1:$Z$1,0),FALSE)</f>
        <v>1.5113493378071927</v>
      </c>
      <c r="BS78" s="96">
        <f>VLOOKUP($A78,Emax!$B:$Z,MATCH(BS$1,Emax!$B$1:$Z$1,0),FALSE)</f>
        <v>0</v>
      </c>
      <c r="BT78" s="96">
        <f>VLOOKUP($A78,Emax!$B:$Z,MATCH(BT$1,Emax!$B$1:$Z$1,0),FALSE)</f>
        <v>1.8583992182641911</v>
      </c>
      <c r="BU78" s="98"/>
      <c r="BV78" s="98"/>
      <c r="BW78" s="98"/>
    </row>
    <row r="79" spans="1:75" x14ac:dyDescent="0.2">
      <c r="A79" t="s">
        <v>512</v>
      </c>
      <c r="B79" s="6" t="str">
        <f>IF(VLOOKUP($A79,Ligands!$A:$G,3,FALSE)="","",VLOOKUP($A79,Ligands!$A:$G,3,FALSE))</f>
        <v>γ-MSH</v>
      </c>
      <c r="C79" s="5" t="str">
        <f>IF(VLOOKUP($A79,Ligands!$A:$G,4,FALSE)="","",VLOOKUP($A79,Ligands!$A:$G,4,FALSE))</f>
        <v>γ-melanocyte stimulating hormone</v>
      </c>
      <c r="D79" s="37" t="str">
        <f>IF(VLOOKUP($A79,Ligands!$A:$G,5,FALSE)="","",VLOOKUP($A79,Ligands!$A:$G,5,FALSE))</f>
        <v/>
      </c>
      <c r="E79" s="37" t="str">
        <f>IF(VLOOKUP($A79,Ligands!$A:$G,6,FALSE)="","",VLOOKUP($A79,Ligands!$A:$G,6,FALSE))</f>
        <v/>
      </c>
      <c r="F79" s="37" t="str">
        <f>IF(VLOOKUP($A79,Ligands!$A:$G,7,FALSE)="","",VLOOKUP($A79,Ligands!$A:$G,7,FALSE))</f>
        <v>Physiological</v>
      </c>
      <c r="G79" s="92">
        <f t="shared" si="15"/>
        <v>9.4856833041737296</v>
      </c>
      <c r="H79" s="93">
        <f t="shared" si="16"/>
        <v>8.1332244626188448</v>
      </c>
      <c r="I79" s="93">
        <f t="shared" si="17"/>
        <v>10.324705126959188</v>
      </c>
      <c r="J79" s="93">
        <f t="shared" si="18"/>
        <v>0</v>
      </c>
      <c r="K79" s="93">
        <f t="shared" si="19"/>
        <v>8.2123993498891306</v>
      </c>
      <c r="L79" s="92">
        <f t="shared" si="20"/>
        <v>9.5559999999999992</v>
      </c>
      <c r="M79" s="93">
        <f t="shared" si="21"/>
        <v>8.6379999999999999</v>
      </c>
      <c r="N79" s="93">
        <f t="shared" si="22"/>
        <v>10.59</v>
      </c>
      <c r="O79" s="93">
        <f t="shared" si="23"/>
        <v>0</v>
      </c>
      <c r="P79" s="93">
        <f t="shared" si="24"/>
        <v>8.7940000000000005</v>
      </c>
      <c r="Q79" s="94">
        <f t="shared" si="25"/>
        <v>85.051759834368539</v>
      </c>
      <c r="R79" s="91">
        <f t="shared" si="26"/>
        <v>31.276954809675608</v>
      </c>
      <c r="S79" s="91">
        <f t="shared" si="27"/>
        <v>54.288160586024823</v>
      </c>
      <c r="T79" s="91">
        <f t="shared" si="28"/>
        <v>0</v>
      </c>
      <c r="U79" s="91">
        <f t="shared" si="29"/>
        <v>27.055712346003737</v>
      </c>
      <c r="V79" s="81" cm="1">
        <f t="array" ref="V79">_xlfn.IFS(AM79="na","na",AM79="0","0",AM79&gt;0,(LOG(0.01*BD79/10^-AM79)))</f>
        <v>9.4856833041737296</v>
      </c>
      <c r="W79" s="82" t="str" cm="1">
        <f t="array" ref="W79">_xlfn.IFS(AN79="na","na",AN79="0","0",AN79&gt;0,(LOG(0.01*BE79/10^-AN79)))</f>
        <v>0</v>
      </c>
      <c r="X79" s="82" t="str" cm="1">
        <f t="array" ref="X79">_xlfn.IFS(AO79="na","na",AO79="0","0",AO79&gt;0,(LOG(0.01*BF79/10^-AO79)))</f>
        <v>0</v>
      </c>
      <c r="Y79" s="82" t="str" cm="1">
        <f t="array" ref="Y79">_xlfn.IFS(AP79="na","na",AP79="0","0",AP79&gt;0,(LOG(0.01*BG79/10^-AP79)))</f>
        <v>0</v>
      </c>
      <c r="Z79" s="82" t="str" cm="1">
        <f t="array" ref="Z79">_xlfn.IFS(AQ79="na","na",AQ79="0","0",AQ79&gt;0,(LOG(0.01*BH79/10^-AQ79)))</f>
        <v>0</v>
      </c>
      <c r="AA79" s="82" t="str" cm="1">
        <f t="array" ref="AA79">_xlfn.IFS(AR79="na","na",AR79="0","0",AR79&gt;0,(LOG(0.01*BI79/10^-AR79)))</f>
        <v>0</v>
      </c>
      <c r="AB79" s="82" cm="1">
        <f t="array" ref="AB79">_xlfn.IFS(AS79="na","na",AS79="0","0",AS79&gt;0,(LOG(0.01*BJ79/10^-AS79)))</f>
        <v>6.8411401105214882</v>
      </c>
      <c r="AC79" s="82" cm="1">
        <f t="array" ref="AC79">_xlfn.IFS(AT79="na","na",AT79="0","0",AT79&gt;0,(LOG(0.01*BK79/10^-AT79)))</f>
        <v>8.1332244626188448</v>
      </c>
      <c r="AD79" s="82" t="str" cm="1">
        <f t="array" ref="AD79">_xlfn.IFS(AU79="na","na",AU79="0","0",AU79&gt;0,(LOG(0.01*BL79/10^-AU79)))</f>
        <v>0</v>
      </c>
      <c r="AE79" s="82" t="str" cm="1">
        <f t="array" ref="AE79">_xlfn.IFS(AV79="na","na",AV79="0","0",AV79&gt;0,(LOG(0.01*BM79/10^-AV79)))</f>
        <v>0</v>
      </c>
      <c r="AF79" s="82" t="str" cm="1">
        <f t="array" ref="AF79">_xlfn.IFS(AW79="na","na",AW79="0","0",AW79&gt;0,(LOG(0.01*BN79/10^-AW79)))</f>
        <v>0</v>
      </c>
      <c r="AG79" s="82" cm="1">
        <f t="array" ref="AG79">_xlfn.IFS(AX79="na","na",AX79="0","0",AX79&gt;0,(LOG(0.01*BO79/10^-AX79)))</f>
        <v>10.324705126959188</v>
      </c>
      <c r="AH79" s="82" t="str" cm="1">
        <f t="array" ref="AH79">_xlfn.IFS(AY79="na","na",AY79="0","0",AY79&gt;0,(LOG(0.01*BP79/10^-AY79)))</f>
        <v>0</v>
      </c>
      <c r="AI79" s="82" t="str" cm="1">
        <f t="array" ref="AI79">_xlfn.IFS(AZ79="na","na",AZ79="0","0",AZ79&gt;0,(LOG(0.01*BQ79/10^-AZ79)))</f>
        <v>0</v>
      </c>
      <c r="AJ79" s="82" cm="1">
        <f t="array" ref="AJ79">_xlfn.IFS(BA79="na","na",BA79="0","0",BA79&gt;0,(LOG(0.01*BR79/10^-BA79)))</f>
        <v>8.1622589728968009</v>
      </c>
      <c r="AK79" s="82" cm="1">
        <f t="array" ref="AK79">_xlfn.IFS(BB79="na","na",BB79="0","0",BB79&gt;0,(LOG(0.01*BS79/10^-BB79)))</f>
        <v>6.7163173892489585</v>
      </c>
      <c r="AL79" s="82" cm="1">
        <f t="array" ref="AL79">_xlfn.IFS(BC79="na","na",BC79="0","0",BC79&gt;0,(LOG(0.01*BT79/10^-BC79)))</f>
        <v>8.2123993498891306</v>
      </c>
      <c r="AM79" s="81">
        <f>VLOOKUP($A79,'pEC50'!$B:$AA,MATCH(AM$1,'pEC50'!$B$1:$AA$1,0),FALSE)</f>
        <v>9.5559999999999992</v>
      </c>
      <c r="AN79" s="82" t="str">
        <f>VLOOKUP($A79,'pEC50'!$B:$AA,MATCH(AN$1,'pEC50'!$B$1:$AA$1,0),FALSE)</f>
        <v>0</v>
      </c>
      <c r="AO79" s="82" t="str">
        <f>VLOOKUP($A79,'pEC50'!$B:$AA,MATCH(AO$1,'pEC50'!$B$1:$AA$1,0),FALSE)</f>
        <v>0</v>
      </c>
      <c r="AP79" s="82" t="str">
        <f>VLOOKUP($A79,'pEC50'!$B:$AA,MATCH(AP$1,'pEC50'!$B$1:$AA$1,0),FALSE)</f>
        <v>0</v>
      </c>
      <c r="AQ79" s="82" t="str">
        <f>VLOOKUP($A79,'pEC50'!$B:$AA,MATCH(AQ$1,'pEC50'!$B$1:$AA$1,0),FALSE)</f>
        <v>0</v>
      </c>
      <c r="AR79" s="82" t="str">
        <f>VLOOKUP($A79,'pEC50'!$B:$AA,MATCH(AR$1,'pEC50'!$B$1:$AA$1,0),FALSE)</f>
        <v>0</v>
      </c>
      <c r="AS79" s="82">
        <f>VLOOKUP($A79,'pEC50'!$B:$AA,MATCH(AS$1,'pEC50'!$B$1:$AA$1,0),FALSE)</f>
        <v>8.3030000000000008</v>
      </c>
      <c r="AT79" s="82">
        <f>VLOOKUP($A79,'pEC50'!$B:$AA,MATCH(AT$1,'pEC50'!$B$1:$AA$1,0),FALSE)</f>
        <v>8.6379999999999999</v>
      </c>
      <c r="AU79" s="82" t="str">
        <f>VLOOKUP($A79,'pEC50'!$B:$AA,MATCH(AU$1,'pEC50'!$B$1:$AA$1,0),FALSE)</f>
        <v>0</v>
      </c>
      <c r="AV79" s="82" t="str">
        <f>VLOOKUP($A79,'pEC50'!$B:$AA,MATCH(AV$1,'pEC50'!$B$1:$AA$1,0),FALSE)</f>
        <v>0</v>
      </c>
      <c r="AW79" s="82" t="str">
        <f>VLOOKUP($A79,'pEC50'!$B:$AA,MATCH(AW$1,'pEC50'!$B$1:$AA$1,0),FALSE)</f>
        <v>0</v>
      </c>
      <c r="AX79" s="82">
        <f>VLOOKUP($A79,'pEC50'!$B:$AA,MATCH(AX$1,'pEC50'!$B$1:$AA$1,0),FALSE)</f>
        <v>10.59</v>
      </c>
      <c r="AY79" s="82" t="str">
        <f>VLOOKUP($A79,'pEC50'!$B:$AA,MATCH(AY$1,'pEC50'!$B$1:$AA$1,0),FALSE)</f>
        <v>0</v>
      </c>
      <c r="AZ79" s="82" t="str">
        <f>VLOOKUP($A79,'pEC50'!$B:$AA,MATCH(AZ$1,'pEC50'!$B$1:$AA$1,0),FALSE)</f>
        <v>0</v>
      </c>
      <c r="BA79" s="82">
        <f>VLOOKUP($A79,'pEC50'!$B:$AA,MATCH(BA$1,'pEC50'!$B$1:$AA$1,0),FALSE)</f>
        <v>8.73</v>
      </c>
      <c r="BB79" s="82">
        <f>VLOOKUP($A79,'pEC50'!$B:$AA,MATCH(BB$1,'pEC50'!$B$1:$AA$1,0),FALSE)</f>
        <v>8.7249999999999996</v>
      </c>
      <c r="BC79" s="82">
        <f>VLOOKUP($A79,'pEC50'!$B:$AA,MATCH(BC$1,'pEC50'!$B$1:$AA$1,0),FALSE)</f>
        <v>8.7940000000000005</v>
      </c>
      <c r="BD79" s="95">
        <f>VLOOKUP($A79,Emax!$B:$Z,MATCH(BD$1,Emax!$B$1:$Z$1,0),FALSE)</f>
        <v>85.051759834368539</v>
      </c>
      <c r="BE79" s="96" t="str">
        <f>VLOOKUP($A79,Emax!$B:$Z,MATCH(BE$1,Emax!$B$1:$Z$1,0),FALSE)</f>
        <v>na</v>
      </c>
      <c r="BF79" s="96">
        <f>VLOOKUP($A79,Emax!$B:$Z,MATCH(BF$1,Emax!$B$1:$Z$1,0),FALSE)</f>
        <v>0</v>
      </c>
      <c r="BG79" s="96">
        <f>VLOOKUP($A79,Emax!$B:$Z,MATCH(BG$1,Emax!$B$1:$Z$1,0),FALSE)</f>
        <v>0</v>
      </c>
      <c r="BH79" s="96" t="str">
        <f>VLOOKUP($A79,Emax!$B:$Z,MATCH(BH$1,Emax!$B$1:$Z$1,0),FALSE)</f>
        <v>na</v>
      </c>
      <c r="BI79" s="96">
        <f>VLOOKUP($A79,Emax!$B:$Z,MATCH(BI$1,Emax!$B$1:$Z$1,0),FALSE)</f>
        <v>0</v>
      </c>
      <c r="BJ79" s="96">
        <f>VLOOKUP($A79,Emax!$B:$Z,MATCH(BJ$1,Emax!$B$1:$Z$1,0),FALSE)</f>
        <v>3.4525510632932677</v>
      </c>
      <c r="BK79" s="96">
        <f>VLOOKUP($A79,Emax!$B:$Z,MATCH(BK$1,Emax!$B$1:$Z$1,0),FALSE)</f>
        <v>31.276954809675608</v>
      </c>
      <c r="BL79" s="96">
        <f>VLOOKUP($A79,Emax!$B:$Z,MATCH(BL$1,Emax!$B$1:$Z$1,0),FALSE)</f>
        <v>0</v>
      </c>
      <c r="BM79" s="96">
        <f>VLOOKUP($A79,Emax!$B:$Z,MATCH(BM$1,Emax!$B$1:$Z$1,0),FALSE)</f>
        <v>0</v>
      </c>
      <c r="BN79" s="96">
        <f>VLOOKUP($A79,Emax!$B:$Z,MATCH(BN$1,Emax!$B$1:$Z$1,0),FALSE)</f>
        <v>0</v>
      </c>
      <c r="BO79" s="96">
        <f>VLOOKUP($A79,Emax!$B:$Z,MATCH(BO$1,Emax!$B$1:$Z$1,0),FALSE)</f>
        <v>54.288160586024823</v>
      </c>
      <c r="BP79" s="96">
        <f>VLOOKUP($A79,Emax!$B:$Z,MATCH(BP$1,Emax!$B$1:$Z$1,0),FALSE)</f>
        <v>0</v>
      </c>
      <c r="BQ79" s="96">
        <f>VLOOKUP($A79,Emax!$B:$Z,MATCH(BQ$1,Emax!$B$1:$Z$1,0),FALSE)</f>
        <v>0</v>
      </c>
      <c r="BR79" s="96">
        <f>VLOOKUP($A79,Emax!$B:$Z,MATCH(BR$1,Emax!$B$1:$Z$1,0),FALSE)</f>
        <v>27.055712346003737</v>
      </c>
      <c r="BS79" s="96">
        <f>VLOOKUP($A79,Emax!$B:$Z,MATCH(BS$1,Emax!$B$1:$Z$1,0),FALSE)</f>
        <v>0.98020607375271152</v>
      </c>
      <c r="BT79" s="96">
        <f>VLOOKUP($A79,Emax!$B:$Z,MATCH(BT$1,Emax!$B$1:$Z$1,0),FALSE)</f>
        <v>26.205916318735007</v>
      </c>
      <c r="BU79" s="98"/>
      <c r="BV79" s="98"/>
      <c r="BW79" s="98"/>
    </row>
    <row r="80" spans="1:75" x14ac:dyDescent="0.2">
      <c r="A80" t="s">
        <v>311</v>
      </c>
      <c r="B80" s="6" t="str">
        <f>IF(VLOOKUP($A80,Ligands!$A:$G,3,FALSE)="","",VLOOKUP($A80,Ligands!$A:$G,3,FALSE))</f>
        <v/>
      </c>
      <c r="C80" s="5" t="str">
        <f>IF(VLOOKUP($A80,Ligands!$A:$G,4,FALSE)="","",VLOOKUP($A80,Ligands!$A:$G,4,FALSE))</f>
        <v>7α,25-dihydroxycholesterol</v>
      </c>
      <c r="D80" s="37" t="str">
        <f>IF(VLOOKUP($A80,Ligands!$A:$G,5,FALSE)="","",VLOOKUP($A80,Ligands!$A:$G,5,FALSE))</f>
        <v/>
      </c>
      <c r="E80" s="37" t="str">
        <f>IF(VLOOKUP($A80,Ligands!$A:$G,6,FALSE)="","",VLOOKUP($A80,Ligands!$A:$G,6,FALSE))</f>
        <v/>
      </c>
      <c r="F80" s="37" t="str">
        <f>IF(VLOOKUP($A80,Ligands!$A:$G,7,FALSE)="","",VLOOKUP($A80,Ligands!$A:$G,7,FALSE))</f>
        <v>Physiological</v>
      </c>
      <c r="G80" s="92">
        <f t="shared" si="15"/>
        <v>0</v>
      </c>
      <c r="H80" s="93">
        <f t="shared" si="16"/>
        <v>9.3044751454916668</v>
      </c>
      <c r="I80" s="93">
        <f t="shared" si="17"/>
        <v>6.8332747680560955</v>
      </c>
      <c r="J80" s="93">
        <f t="shared" si="18"/>
        <v>0</v>
      </c>
      <c r="K80" s="93">
        <f t="shared" si="19"/>
        <v>8.5111088575628919</v>
      </c>
      <c r="L80" s="92">
        <f t="shared" si="20"/>
        <v>0</v>
      </c>
      <c r="M80" s="93">
        <f t="shared" si="21"/>
        <v>9.7539999999999996</v>
      </c>
      <c r="N80" s="93">
        <f t="shared" si="22"/>
        <v>8.5079999999999991</v>
      </c>
      <c r="O80" s="93">
        <f t="shared" si="23"/>
        <v>0</v>
      </c>
      <c r="P80" s="93">
        <f t="shared" si="24"/>
        <v>8.9450000000000003</v>
      </c>
      <c r="Q80" s="94">
        <f t="shared" si="25"/>
        <v>0</v>
      </c>
      <c r="R80" s="91">
        <f t="shared" si="26"/>
        <v>41.815513981771495</v>
      </c>
      <c r="S80" s="91">
        <f t="shared" si="27"/>
        <v>2.1148266184654894</v>
      </c>
      <c r="T80" s="91">
        <f t="shared" si="28"/>
        <v>0</v>
      </c>
      <c r="U80" s="91">
        <f t="shared" si="29"/>
        <v>36.822125813449027</v>
      </c>
      <c r="V80" s="81" t="str" cm="1">
        <f t="array" ref="V80">_xlfn.IFS(AM80="na","na",AM80="0","0",AM80&gt;0,(LOG(0.01*BD80/10^-AM80)))</f>
        <v>0</v>
      </c>
      <c r="W80" s="82" t="str" cm="1">
        <f t="array" ref="W80">_xlfn.IFS(AN80="na","na",AN80="0","0",AN80&gt;0,(LOG(0.01*BE80/10^-AN80)))</f>
        <v>0</v>
      </c>
      <c r="X80" s="82" cm="1">
        <f t="array" ref="X80">_xlfn.IFS(AO80="na","na",AO80="0","0",AO80&gt;0,(LOG(0.01*BF80/10^-AO80)))</f>
        <v>8.8513572458713341</v>
      </c>
      <c r="Y80" s="82" cm="1">
        <f t="array" ref="Y80">_xlfn.IFS(AP80="na","na",AP80="0","0",AP80&gt;0,(LOG(0.01*BG80/10^-AP80)))</f>
        <v>9.0306543691544299</v>
      </c>
      <c r="Z80" s="82" t="str" cm="1">
        <f t="array" ref="Z80">_xlfn.IFS(AQ80="na","na",AQ80="0","0",AQ80&gt;0,(LOG(0.01*BH80/10^-AQ80)))</f>
        <v>0</v>
      </c>
      <c r="AA80" s="82" cm="1">
        <f t="array" ref="AA80">_xlfn.IFS(AR80="na","na",AR80="0","0",AR80&gt;0,(LOG(0.01*BI80/10^-AR80)))</f>
        <v>8.7803374393505198</v>
      </c>
      <c r="AB80" s="82" cm="1">
        <f t="array" ref="AB80">_xlfn.IFS(AS80="na","na",AS80="0","0",AS80&gt;0,(LOG(0.01*BJ80/10^-AS80)))</f>
        <v>9.3044751454916668</v>
      </c>
      <c r="AC80" s="82" cm="1">
        <f t="array" ref="AC80">_xlfn.IFS(AT80="na","na",AT80="0","0",AT80&gt;0,(LOG(0.01*BK80/10^-AT80)))</f>
        <v>8.6421271988612975</v>
      </c>
      <c r="AD80" s="82" t="str" cm="1">
        <f t="array" ref="AD80">_xlfn.IFS(AU80="na","na",AU80="0","0",AU80&gt;0,(LOG(0.01*BL80/10^-AU80)))</f>
        <v>0</v>
      </c>
      <c r="AE80" s="82" t="str" cm="1">
        <f t="array" ref="AE80">_xlfn.IFS(AV80="na","na",AV80="0","0",AV80&gt;0,(LOG(0.01*BM80/10^-AV80)))</f>
        <v>0</v>
      </c>
      <c r="AF80" s="82" t="str" cm="1">
        <f t="array" ref="AF80">_xlfn.IFS(AW80="na","na",AW80="0","0",AW80&gt;0,(LOG(0.01*BN80/10^-AW80)))</f>
        <v>0</v>
      </c>
      <c r="AG80" s="82" cm="1">
        <f t="array" ref="AG80">_xlfn.IFS(AX80="na","na",AX80="0","0",AX80&gt;0,(LOG(0.01*BO80/10^-AX80)))</f>
        <v>6.8332747680560955</v>
      </c>
      <c r="AH80" s="82" t="str" cm="1">
        <f t="array" ref="AH80">_xlfn.IFS(AY80="na","na",AY80="0","0",AY80&gt;0,(LOG(0.01*BP80/10^-AY80)))</f>
        <v>0</v>
      </c>
      <c r="AI80" s="82" t="str" cm="1">
        <f t="array" ref="AI80">_xlfn.IFS(AZ80="na","na",AZ80="0","0",AZ80&gt;0,(LOG(0.01*BQ80/10^-AZ80)))</f>
        <v>0</v>
      </c>
      <c r="AJ80" s="82" cm="1">
        <f t="array" ref="AJ80">_xlfn.IFS(BA80="na","na",BA80="0","0",BA80&gt;0,(LOG(0.01*BR80/10^-BA80)))</f>
        <v>7.7622204107392943</v>
      </c>
      <c r="AK80" s="82" cm="1">
        <f t="array" ref="AK80">_xlfn.IFS(BB80="na","na",BB80="0","0",BB80&gt;0,(LOG(0.01*BS80/10^-BB80)))</f>
        <v>8.5111088575628919</v>
      </c>
      <c r="AL80" s="82" cm="1">
        <f t="array" ref="AL80">_xlfn.IFS(BC80="na","na",BC80="0","0",BC80&gt;0,(LOG(0.01*BT80/10^-BC80)))</f>
        <v>8.1754910316747207</v>
      </c>
      <c r="AM80" s="81" t="str">
        <f>VLOOKUP($A80,'pEC50'!$B:$AA,MATCH(AM$1,'pEC50'!$B$1:$AA$1,0),FALSE)</f>
        <v>0</v>
      </c>
      <c r="AN80" s="82" t="str">
        <f>VLOOKUP($A80,'pEC50'!$B:$AA,MATCH(AN$1,'pEC50'!$B$1:$AA$1,0),FALSE)</f>
        <v>0</v>
      </c>
      <c r="AO80" s="82">
        <f>VLOOKUP($A80,'pEC50'!$B:$AA,MATCH(AO$1,'pEC50'!$B$1:$AA$1,0),FALSE)</f>
        <v>9.7449999999999992</v>
      </c>
      <c r="AP80" s="82">
        <f>VLOOKUP($A80,'pEC50'!$B:$AA,MATCH(AP$1,'pEC50'!$B$1:$AA$1,0),FALSE)</f>
        <v>9.7539999999999996</v>
      </c>
      <c r="AQ80" s="82" t="str">
        <f>VLOOKUP($A80,'pEC50'!$B:$AA,MATCH(AQ$1,'pEC50'!$B$1:$AA$1,0),FALSE)</f>
        <v>0</v>
      </c>
      <c r="AR80" s="82">
        <f>VLOOKUP($A80,'pEC50'!$B:$AA,MATCH(AR$1,'pEC50'!$B$1:$AA$1,0),FALSE)</f>
        <v>9.1590000000000007</v>
      </c>
      <c r="AS80" s="82">
        <f>VLOOKUP($A80,'pEC50'!$B:$AA,MATCH(AS$1,'pEC50'!$B$1:$AA$1,0),FALSE)</f>
        <v>9.7469999999999999</v>
      </c>
      <c r="AT80" s="82">
        <f>VLOOKUP($A80,'pEC50'!$B:$AA,MATCH(AT$1,'pEC50'!$B$1:$AA$1,0),FALSE)</f>
        <v>9.157</v>
      </c>
      <c r="AU80" s="82" t="str">
        <f>VLOOKUP($A80,'pEC50'!$B:$AA,MATCH(AU$1,'pEC50'!$B$1:$AA$1,0),FALSE)</f>
        <v>0</v>
      </c>
      <c r="AV80" s="82" t="str">
        <f>VLOOKUP($A80,'pEC50'!$B:$AA,MATCH(AV$1,'pEC50'!$B$1:$AA$1,0),FALSE)</f>
        <v>0</v>
      </c>
      <c r="AW80" s="82" t="str">
        <f>VLOOKUP($A80,'pEC50'!$B:$AA,MATCH(AW$1,'pEC50'!$B$1:$AA$1,0),FALSE)</f>
        <v>0</v>
      </c>
      <c r="AX80" s="82">
        <f>VLOOKUP($A80,'pEC50'!$B:$AA,MATCH(AX$1,'pEC50'!$B$1:$AA$1,0),FALSE)</f>
        <v>8.5079999999999991</v>
      </c>
      <c r="AY80" s="82" t="str">
        <f>VLOOKUP($A80,'pEC50'!$B:$AA,MATCH(AY$1,'pEC50'!$B$1:$AA$1,0),FALSE)</f>
        <v>0</v>
      </c>
      <c r="AZ80" s="82" t="str">
        <f>VLOOKUP($A80,'pEC50'!$B:$AA,MATCH(AZ$1,'pEC50'!$B$1:$AA$1,0),FALSE)</f>
        <v>0</v>
      </c>
      <c r="BA80" s="82">
        <f>VLOOKUP($A80,'pEC50'!$B:$AA,MATCH(BA$1,'pEC50'!$B$1:$AA$1,0),FALSE)</f>
        <v>8.2309999999999999</v>
      </c>
      <c r="BB80" s="82">
        <f>VLOOKUP($A80,'pEC50'!$B:$AA,MATCH(BB$1,'pEC50'!$B$1:$AA$1,0),FALSE)</f>
        <v>8.9450000000000003</v>
      </c>
      <c r="BC80" s="82">
        <f>VLOOKUP($A80,'pEC50'!$B:$AA,MATCH(BC$1,'pEC50'!$B$1:$AA$1,0),FALSE)</f>
        <v>8.7970000000000006</v>
      </c>
      <c r="BD80" s="95">
        <f>VLOOKUP($A80,Emax!$B:$Z,MATCH(BD$1,Emax!$B$1:$Z$1,0),FALSE)</f>
        <v>0</v>
      </c>
      <c r="BE80" s="96" t="str">
        <f>VLOOKUP($A80,Emax!$B:$Z,MATCH(BE$1,Emax!$B$1:$Z$1,0),FALSE)</f>
        <v>na</v>
      </c>
      <c r="BF80" s="96">
        <f>VLOOKUP($A80,Emax!$B:$Z,MATCH(BF$1,Emax!$B$1:$Z$1,0),FALSE)</f>
        <v>12.774892253287657</v>
      </c>
      <c r="BG80" s="96">
        <f>VLOOKUP($A80,Emax!$B:$Z,MATCH(BG$1,Emax!$B$1:$Z$1,0),FALSE)</f>
        <v>18.908382066276804</v>
      </c>
      <c r="BH80" s="96" t="str">
        <f>VLOOKUP($A80,Emax!$B:$Z,MATCH(BH$1,Emax!$B$1:$Z$1,0),FALSE)</f>
        <v>na</v>
      </c>
      <c r="BI80" s="96">
        <f>VLOOKUP($A80,Emax!$B:$Z,MATCH(BI$1,Emax!$B$1:$Z$1,0),FALSE)</f>
        <v>41.815513981771495</v>
      </c>
      <c r="BJ80" s="96">
        <f>VLOOKUP($A80,Emax!$B:$Z,MATCH(BJ$1,Emax!$B$1:$Z$1,0),FALSE)</f>
        <v>36.097335462721695</v>
      </c>
      <c r="BK80" s="96">
        <f>VLOOKUP($A80,Emax!$B:$Z,MATCH(BK$1,Emax!$B$1:$Z$1,0),FALSE)</f>
        <v>30.558159884992811</v>
      </c>
      <c r="BL80" s="96">
        <f>VLOOKUP($A80,Emax!$B:$Z,MATCH(BL$1,Emax!$B$1:$Z$1,0),FALSE)</f>
        <v>0</v>
      </c>
      <c r="BM80" s="96">
        <f>VLOOKUP($A80,Emax!$B:$Z,MATCH(BM$1,Emax!$B$1:$Z$1,0),FALSE)</f>
        <v>0</v>
      </c>
      <c r="BN80" s="96">
        <f>VLOOKUP($A80,Emax!$B:$Z,MATCH(BN$1,Emax!$B$1:$Z$1,0),FALSE)</f>
        <v>0</v>
      </c>
      <c r="BO80" s="96">
        <f>VLOOKUP($A80,Emax!$B:$Z,MATCH(BO$1,Emax!$B$1:$Z$1,0),FALSE)</f>
        <v>2.1148266184654894</v>
      </c>
      <c r="BP80" s="96">
        <f>VLOOKUP($A80,Emax!$B:$Z,MATCH(BP$1,Emax!$B$1:$Z$1,0),FALSE)</f>
        <v>0</v>
      </c>
      <c r="BQ80" s="96">
        <f>VLOOKUP($A80,Emax!$B:$Z,MATCH(BQ$1,Emax!$B$1:$Z$1,0),FALSE)</f>
        <v>0</v>
      </c>
      <c r="BR80" s="96">
        <f>VLOOKUP($A80,Emax!$B:$Z,MATCH(BR$1,Emax!$B$1:$Z$1,0),FALSE)</f>
        <v>33.979768108111948</v>
      </c>
      <c r="BS80" s="96">
        <f>VLOOKUP($A80,Emax!$B:$Z,MATCH(BS$1,Emax!$B$1:$Z$1,0),FALSE)</f>
        <v>36.822125813449027</v>
      </c>
      <c r="BT80" s="96">
        <f>VLOOKUP($A80,Emax!$B:$Z,MATCH(BT$1,Emax!$B$1:$Z$1,0),FALSE)</f>
        <v>23.90512569956471</v>
      </c>
      <c r="BU80" s="98"/>
      <c r="BV80" s="98"/>
      <c r="BW80" s="98"/>
    </row>
    <row r="81" spans="1:75" x14ac:dyDescent="0.2">
      <c r="A81" t="s">
        <v>179</v>
      </c>
      <c r="B81" s="6" t="str">
        <f>IF(VLOOKUP($A81,Ligands!$A:$G,3,FALSE)="","",VLOOKUP($A81,Ligands!$A:$G,3,FALSE))</f>
        <v/>
      </c>
      <c r="C81" s="5" t="str">
        <f>IF(VLOOKUP($A81,Ligands!$A:$G,4,FALSE)="","",VLOOKUP($A81,Ligands!$A:$G,4,FALSE))</f>
        <v>Noradrenaline</v>
      </c>
      <c r="D81" s="37" t="str">
        <f>IF(VLOOKUP($A81,Ligands!$A:$G,5,FALSE)="","",VLOOKUP($A81,Ligands!$A:$G,5,FALSE))</f>
        <v/>
      </c>
      <c r="E81" s="37" t="str">
        <f>IF(VLOOKUP($A81,Ligands!$A:$G,6,FALSE)="","",VLOOKUP($A81,Ligands!$A:$G,6,FALSE))</f>
        <v/>
      </c>
      <c r="F81" s="37" t="str">
        <f>IF(VLOOKUP($A81,Ligands!$A:$G,7,FALSE)="","",VLOOKUP($A81,Ligands!$A:$G,7,FALSE))</f>
        <v>Physiological</v>
      </c>
      <c r="G81" s="92">
        <f t="shared" si="15"/>
        <v>6.4429740311493804</v>
      </c>
      <c r="H81" s="93">
        <f t="shared" si="16"/>
        <v>0</v>
      </c>
      <c r="I81" s="93">
        <f t="shared" si="17"/>
        <v>7.7706988746936458</v>
      </c>
      <c r="J81" s="93">
        <f t="shared" si="18"/>
        <v>0</v>
      </c>
      <c r="K81" s="93">
        <f t="shared" si="19"/>
        <v>0</v>
      </c>
      <c r="L81" s="92">
        <f t="shared" si="20"/>
        <v>6.8220000000000001</v>
      </c>
      <c r="M81" s="93">
        <f t="shared" si="21"/>
        <v>0</v>
      </c>
      <c r="N81" s="93">
        <f t="shared" si="22"/>
        <v>7.782</v>
      </c>
      <c r="O81" s="93">
        <f t="shared" si="23"/>
        <v>0</v>
      </c>
      <c r="P81" s="93">
        <f t="shared" si="24"/>
        <v>0</v>
      </c>
      <c r="Q81" s="94">
        <f t="shared" si="25"/>
        <v>41.780538302277442</v>
      </c>
      <c r="R81" s="91">
        <f t="shared" si="26"/>
        <v>0</v>
      </c>
      <c r="S81" s="91">
        <f t="shared" si="27"/>
        <v>97.431384673928562</v>
      </c>
      <c r="T81" s="91">
        <f t="shared" si="28"/>
        <v>0</v>
      </c>
      <c r="U81" s="91">
        <f t="shared" si="29"/>
        <v>0</v>
      </c>
      <c r="V81" s="81" cm="1">
        <f t="array" ref="V81">_xlfn.IFS(AM81="na","na",AM81="0","0",AM81&gt;0,(LOG(0.01*BD81/10^-AM81)))</f>
        <v>6.4429740311493804</v>
      </c>
      <c r="W81" s="82" t="str" cm="1">
        <f t="array" ref="W81">_xlfn.IFS(AN81="na","na",AN81="0","0",AN81&gt;0,(LOG(0.01*BE81/10^-AN81)))</f>
        <v>0</v>
      </c>
      <c r="X81" s="82" t="str" cm="1">
        <f t="array" ref="X81">_xlfn.IFS(AO81="na","na",AO81="0","0",AO81&gt;0,(LOG(0.01*BF81/10^-AO81)))</f>
        <v>0</v>
      </c>
      <c r="Y81" s="82" t="str" cm="1">
        <f t="array" ref="Y81">_xlfn.IFS(AP81="na","na",AP81="0","0",AP81&gt;0,(LOG(0.01*BG81/10^-AP81)))</f>
        <v>0</v>
      </c>
      <c r="Z81" s="82" t="str" cm="1">
        <f t="array" ref="Z81">_xlfn.IFS(AQ81="na","na",AQ81="0","0",AQ81&gt;0,(LOG(0.01*BH81/10^-AQ81)))</f>
        <v>0</v>
      </c>
      <c r="AA81" s="82" t="str" cm="1">
        <f t="array" ref="AA81">_xlfn.IFS(AR81="na","na",AR81="0","0",AR81&gt;0,(LOG(0.01*BI81/10^-AR81)))</f>
        <v>0</v>
      </c>
      <c r="AB81" s="82" t="str" cm="1">
        <f t="array" ref="AB81">_xlfn.IFS(AS81="na","na",AS81="0","0",AS81&gt;0,(LOG(0.01*BJ81/10^-AS81)))</f>
        <v>0</v>
      </c>
      <c r="AC81" s="82" t="str" cm="1">
        <f t="array" ref="AC81">_xlfn.IFS(AT81="na","na",AT81="0","0",AT81&gt;0,(LOG(0.01*BK81/10^-AT81)))</f>
        <v>0</v>
      </c>
      <c r="AD81" s="82" cm="1">
        <f t="array" ref="AD81">_xlfn.IFS(AU81="na","na",AU81="0","0",AU81&gt;0,(LOG(0.01*BL81/10^-AU81)))</f>
        <v>7.7052832425466793</v>
      </c>
      <c r="AE81" s="82" cm="1">
        <f t="array" ref="AE81">_xlfn.IFS(AV81="na","na",AV81="0","0",AV81&gt;0,(LOG(0.01*BM81/10^-AV81)))</f>
        <v>7.6183285850049005</v>
      </c>
      <c r="AF81" s="82" cm="1">
        <f t="array" ref="AF81">_xlfn.IFS(AW81="na","na",AW81="0","0",AW81&gt;0,(LOG(0.01*BN81/10^-AW81)))</f>
        <v>6.6635945613820375</v>
      </c>
      <c r="AG81" s="82" cm="1">
        <f t="array" ref="AG81">_xlfn.IFS(AX81="na","na",AX81="0","0",AX81&gt;0,(LOG(0.01*BO81/10^-AX81)))</f>
        <v>7.7706988746936458</v>
      </c>
      <c r="AH81" s="82" t="str" cm="1">
        <f t="array" ref="AH81">_xlfn.IFS(AY81="na","na",AY81="0","0",AY81&gt;0,(LOG(0.01*BP81/10^-AY81)))</f>
        <v>0</v>
      </c>
      <c r="AI81" s="82" t="str" cm="1">
        <f t="array" ref="AI81">_xlfn.IFS(AZ81="na","na",AZ81="0","0",AZ81&gt;0,(LOG(0.01*BQ81/10^-AZ81)))</f>
        <v>0</v>
      </c>
      <c r="AJ81" s="82" t="str" cm="1">
        <f t="array" ref="AJ81">_xlfn.IFS(BA81="na","na",BA81="0","0",BA81&gt;0,(LOG(0.01*BR81/10^-BA81)))</f>
        <v>0</v>
      </c>
      <c r="AK81" s="82" t="str" cm="1">
        <f t="array" ref="AK81">_xlfn.IFS(BB81="na","na",BB81="0","0",BB81&gt;0,(LOG(0.01*BS81/10^-BB81)))</f>
        <v>0</v>
      </c>
      <c r="AL81" s="82" t="str" cm="1">
        <f t="array" ref="AL81">_xlfn.IFS(BC81="na","na",BC81="0","0",BC81&gt;0,(LOG(0.01*BT81/10^-BC81)))</f>
        <v>0</v>
      </c>
      <c r="AM81" s="81">
        <f>VLOOKUP($A81,'pEC50'!$B:$AA,MATCH(AM$1,'pEC50'!$B$1:$AA$1,0),FALSE)</f>
        <v>6.8220000000000001</v>
      </c>
      <c r="AN81" s="82" t="str">
        <f>VLOOKUP($A81,'pEC50'!$B:$AA,MATCH(AN$1,'pEC50'!$B$1:$AA$1,0),FALSE)</f>
        <v>0</v>
      </c>
      <c r="AO81" s="82" t="str">
        <f>VLOOKUP($A81,'pEC50'!$B:$AA,MATCH(AO$1,'pEC50'!$B$1:$AA$1,0),FALSE)</f>
        <v>0</v>
      </c>
      <c r="AP81" s="82" t="str">
        <f>VLOOKUP($A81,'pEC50'!$B:$AA,MATCH(AP$1,'pEC50'!$B$1:$AA$1,0),FALSE)</f>
        <v>0</v>
      </c>
      <c r="AQ81" s="82" t="str">
        <f>VLOOKUP($A81,'pEC50'!$B:$AA,MATCH(AQ$1,'pEC50'!$B$1:$AA$1,0),FALSE)</f>
        <v>0</v>
      </c>
      <c r="AR81" s="82" t="str">
        <f>VLOOKUP($A81,'pEC50'!$B:$AA,MATCH(AR$1,'pEC50'!$B$1:$AA$1,0),FALSE)</f>
        <v>0</v>
      </c>
      <c r="AS81" s="82" t="str">
        <f>VLOOKUP($A81,'pEC50'!$B:$AA,MATCH(AS$1,'pEC50'!$B$1:$AA$1,0),FALSE)</f>
        <v>0</v>
      </c>
      <c r="AT81" s="82" t="str">
        <f>VLOOKUP($A81,'pEC50'!$B:$AA,MATCH(AT$1,'pEC50'!$B$1:$AA$1,0),FALSE)</f>
        <v>0</v>
      </c>
      <c r="AU81" s="82">
        <f>VLOOKUP($A81,'pEC50'!$B:$AA,MATCH(AU$1,'pEC50'!$B$1:$AA$1,0),FALSE)</f>
        <v>7.7409999999999997</v>
      </c>
      <c r="AV81" s="82">
        <f>VLOOKUP($A81,'pEC50'!$B:$AA,MATCH(AV$1,'pEC50'!$B$1:$AA$1,0),FALSE)</f>
        <v>7.6760000000000002</v>
      </c>
      <c r="AW81" s="82">
        <f>VLOOKUP($A81,'pEC50'!$B:$AA,MATCH(AW$1,'pEC50'!$B$1:$AA$1,0),FALSE)</f>
        <v>6.7130000000000001</v>
      </c>
      <c r="AX81" s="82">
        <f>VLOOKUP($A81,'pEC50'!$B:$AA,MATCH(AX$1,'pEC50'!$B$1:$AA$1,0),FALSE)</f>
        <v>7.782</v>
      </c>
      <c r="AY81" s="82" t="str">
        <f>VLOOKUP($A81,'pEC50'!$B:$AA,MATCH(AY$1,'pEC50'!$B$1:$AA$1,0),FALSE)</f>
        <v>0</v>
      </c>
      <c r="AZ81" s="82" t="str">
        <f>VLOOKUP($A81,'pEC50'!$B:$AA,MATCH(AZ$1,'pEC50'!$B$1:$AA$1,0),FALSE)</f>
        <v>0</v>
      </c>
      <c r="BA81" s="82" t="str">
        <f>VLOOKUP($A81,'pEC50'!$B:$AA,MATCH(BA$1,'pEC50'!$B$1:$AA$1,0),FALSE)</f>
        <v>0</v>
      </c>
      <c r="BB81" s="82" t="str">
        <f>VLOOKUP($A81,'pEC50'!$B:$AA,MATCH(BB$1,'pEC50'!$B$1:$AA$1,0),FALSE)</f>
        <v>0</v>
      </c>
      <c r="BC81" s="82" t="str">
        <f>VLOOKUP($A81,'pEC50'!$B:$AA,MATCH(BC$1,'pEC50'!$B$1:$AA$1,0),FALSE)</f>
        <v>0</v>
      </c>
      <c r="BD81" s="95">
        <f>VLOOKUP($A81,Emax!$B:$Z,MATCH(BD$1,Emax!$B$1:$Z$1,0),FALSE)</f>
        <v>41.780538302277442</v>
      </c>
      <c r="BE81" s="96" t="str">
        <f>VLOOKUP($A81,Emax!$B:$Z,MATCH(BE$1,Emax!$B$1:$Z$1,0),FALSE)</f>
        <v>na</v>
      </c>
      <c r="BF81" s="96">
        <f>VLOOKUP($A81,Emax!$B:$Z,MATCH(BF$1,Emax!$B$1:$Z$1,0),FALSE)</f>
        <v>0</v>
      </c>
      <c r="BG81" s="96">
        <f>VLOOKUP($A81,Emax!$B:$Z,MATCH(BG$1,Emax!$B$1:$Z$1,0),FALSE)</f>
        <v>0</v>
      </c>
      <c r="BH81" s="96" t="str">
        <f>VLOOKUP($A81,Emax!$B:$Z,MATCH(BH$1,Emax!$B$1:$Z$1,0),FALSE)</f>
        <v>na</v>
      </c>
      <c r="BI81" s="96">
        <f>VLOOKUP($A81,Emax!$B:$Z,MATCH(BI$1,Emax!$B$1:$Z$1,0),FALSE)</f>
        <v>0</v>
      </c>
      <c r="BJ81" s="96">
        <f>VLOOKUP($A81,Emax!$B:$Z,MATCH(BJ$1,Emax!$B$1:$Z$1,0),FALSE)</f>
        <v>0</v>
      </c>
      <c r="BK81" s="96">
        <f>VLOOKUP($A81,Emax!$B:$Z,MATCH(BK$1,Emax!$B$1:$Z$1,0),FALSE)</f>
        <v>0</v>
      </c>
      <c r="BL81" s="96">
        <f>VLOOKUP($A81,Emax!$B:$Z,MATCH(BL$1,Emax!$B$1:$Z$1,0),FALSE)</f>
        <v>92.105007561987492</v>
      </c>
      <c r="BM81" s="96">
        <f>VLOOKUP($A81,Emax!$B:$Z,MATCH(BM$1,Emax!$B$1:$Z$1,0),FALSE)</f>
        <v>87.564603401839221</v>
      </c>
      <c r="BN81" s="96">
        <f>VLOOKUP($A81,Emax!$B:$Z,MATCH(BN$1,Emax!$B$1:$Z$1,0),FALSE)</f>
        <v>89.247192136870112</v>
      </c>
      <c r="BO81" s="96">
        <f>VLOOKUP($A81,Emax!$B:$Z,MATCH(BO$1,Emax!$B$1:$Z$1,0),FALSE)</f>
        <v>97.431384673928562</v>
      </c>
      <c r="BP81" s="96">
        <f>VLOOKUP($A81,Emax!$B:$Z,MATCH(BP$1,Emax!$B$1:$Z$1,0),FALSE)</f>
        <v>0</v>
      </c>
      <c r="BQ81" s="96">
        <f>VLOOKUP($A81,Emax!$B:$Z,MATCH(BQ$1,Emax!$B$1:$Z$1,0),FALSE)</f>
        <v>0</v>
      </c>
      <c r="BR81" s="96">
        <f>VLOOKUP($A81,Emax!$B:$Z,MATCH(BR$1,Emax!$B$1:$Z$1,0),FALSE)</f>
        <v>0</v>
      </c>
      <c r="BS81" s="96">
        <f>VLOOKUP($A81,Emax!$B:$Z,MATCH(BS$1,Emax!$B$1:$Z$1,0),FALSE)</f>
        <v>0</v>
      </c>
      <c r="BT81" s="96">
        <f>VLOOKUP($A81,Emax!$B:$Z,MATCH(BT$1,Emax!$B$1:$Z$1,0),FALSE)</f>
        <v>0</v>
      </c>
      <c r="BU81" s="98"/>
      <c r="BV81" s="98"/>
      <c r="BW81" s="98"/>
    </row>
    <row r="82" spans="1:75" x14ac:dyDescent="0.2">
      <c r="A82" t="s">
        <v>190</v>
      </c>
      <c r="B82" s="6" t="str">
        <f>IF(VLOOKUP($A82,Ligands!$A:$G,3,FALSE)="","",VLOOKUP($A82,Ligands!$A:$G,3,FALSE))</f>
        <v/>
      </c>
      <c r="C82" s="5" t="str">
        <f>IF(VLOOKUP($A82,Ligands!$A:$G,4,FALSE)="","",VLOOKUP($A82,Ligands!$A:$G,4,FALSE))</f>
        <v>Noradrenaline</v>
      </c>
      <c r="D82" s="37" t="str">
        <f>IF(VLOOKUP($A82,Ligands!$A:$G,5,FALSE)="","",VLOOKUP($A82,Ligands!$A:$G,5,FALSE))</f>
        <v/>
      </c>
      <c r="E82" s="37" t="str">
        <f>IF(VLOOKUP($A82,Ligands!$A:$G,6,FALSE)="","",VLOOKUP($A82,Ligands!$A:$G,6,FALSE))</f>
        <v/>
      </c>
      <c r="F82" s="37" t="str">
        <f>IF(VLOOKUP($A82,Ligands!$A:$G,7,FALSE)="","",VLOOKUP($A82,Ligands!$A:$G,7,FALSE))</f>
        <v>Physiological</v>
      </c>
      <c r="G82" s="92">
        <f t="shared" si="15"/>
        <v>4.1780528692484893</v>
      </c>
      <c r="H82" s="93">
        <f t="shared" si="16"/>
        <v>9.4637969781782516</v>
      </c>
      <c r="I82" s="93">
        <f t="shared" si="17"/>
        <v>6.2300219594712933</v>
      </c>
      <c r="J82" s="93">
        <f t="shared" si="18"/>
        <v>4.3213485282722655</v>
      </c>
      <c r="K82" s="93">
        <f t="shared" si="19"/>
        <v>5.7950582151413537</v>
      </c>
      <c r="L82" s="92">
        <f t="shared" si="20"/>
        <v>5.8620000000000001</v>
      </c>
      <c r="M82" s="93">
        <f t="shared" si="21"/>
        <v>10.029999999999999</v>
      </c>
      <c r="N82" s="93">
        <f t="shared" si="22"/>
        <v>6.32</v>
      </c>
      <c r="O82" s="93">
        <f t="shared" si="23"/>
        <v>6.5309999999999997</v>
      </c>
      <c r="P82" s="93">
        <f t="shared" si="24"/>
        <v>6.3470000000000004</v>
      </c>
      <c r="Q82" s="94">
        <f t="shared" si="25"/>
        <v>2.0703933747412009</v>
      </c>
      <c r="R82" s="91">
        <f t="shared" si="26"/>
        <v>93.170516079124766</v>
      </c>
      <c r="S82" s="91">
        <f t="shared" si="27"/>
        <v>81.287161680064685</v>
      </c>
      <c r="T82" s="91">
        <f t="shared" si="28"/>
        <v>0.61709002782515032</v>
      </c>
      <c r="U82" s="91">
        <f t="shared" si="29"/>
        <v>28.058097183974411</v>
      </c>
      <c r="V82" s="81" cm="1">
        <f t="array" ref="V82">_xlfn.IFS(AM82="na","na",AM82="0","0",AM82&gt;0,(LOG(0.01*BD82/10^-AM82)))</f>
        <v>4.1780528692484893</v>
      </c>
      <c r="W82" s="82" t="str" cm="1">
        <f t="array" ref="W82">_xlfn.IFS(AN82="na","na",AN82="0","0",AN82&gt;0,(LOG(0.01*BE82/10^-AN82)))</f>
        <v>0</v>
      </c>
      <c r="X82" s="82" cm="1">
        <f t="array" ref="X82">_xlfn.IFS(AO82="na","na",AO82="0","0",AO82&gt;0,(LOG(0.01*BF82/10^-AO82)))</f>
        <v>8.486278501088325</v>
      </c>
      <c r="Y82" s="82" cm="1">
        <f t="array" ref="Y82">_xlfn.IFS(AP82="na","na",AP82="0","0",AP82&gt;0,(LOG(0.01*BG82/10^-AP82)))</f>
        <v>8.4195561689816731</v>
      </c>
      <c r="Z82" s="82" t="str" cm="1">
        <f t="array" ref="Z82">_xlfn.IFS(AQ82="na","na",AQ82="0","0",AQ82&gt;0,(LOG(0.01*BH82/10^-AQ82)))</f>
        <v>0</v>
      </c>
      <c r="AA82" s="82" cm="1">
        <f t="array" ref="AA82">_xlfn.IFS(AR82="na","na",AR82="0","0",AR82&gt;0,(LOG(0.01*BI82/10^-AR82)))</f>
        <v>8.6525133242443282</v>
      </c>
      <c r="AB82" s="82" cm="1">
        <f t="array" ref="AB82">_xlfn.IFS(AS82="na","na",AS82="0","0",AS82&gt;0,(LOG(0.01*BJ82/10^-AS82)))</f>
        <v>9.0366807951415282</v>
      </c>
      <c r="AC82" s="82" cm="1">
        <f t="array" ref="AC82">_xlfn.IFS(AT82="na","na",AT82="0","0",AT82&gt;0,(LOG(0.01*BK82/10^-AT82)))</f>
        <v>9.4637969781782516</v>
      </c>
      <c r="AD82" s="82" cm="1">
        <f t="array" ref="AD82">_xlfn.IFS(AU82="na","na",AU82="0","0",AU82&gt;0,(LOG(0.01*BL82/10^-AU82)))</f>
        <v>4.4384885602925417</v>
      </c>
      <c r="AE82" s="82" cm="1">
        <f t="array" ref="AE82">_xlfn.IFS(AV82="na","na",AV82="0","0",AV82&gt;0,(LOG(0.01*BM82/10^-AV82)))</f>
        <v>3.681461808828459</v>
      </c>
      <c r="AF82" s="82" cm="1">
        <f t="array" ref="AF82">_xlfn.IFS(AW82="na","na",AW82="0","0",AW82&gt;0,(LOG(0.01*BN82/10^-AW82)))</f>
        <v>4.2957550656626005</v>
      </c>
      <c r="AG82" s="82" cm="1">
        <f t="array" ref="AG82">_xlfn.IFS(AX82="na","na",AX82="0","0",AX82&gt;0,(LOG(0.01*BO82/10^-AX82)))</f>
        <v>6.2300219594712933</v>
      </c>
      <c r="AH82" s="82" t="str" cm="1">
        <f t="array" ref="AH82">_xlfn.IFS(AY82="na","na",AY82="0","0",AY82&gt;0,(LOG(0.01*BP82/10^-AY82)))</f>
        <v>0</v>
      </c>
      <c r="AI82" s="82" cm="1">
        <f t="array" ref="AI82">_xlfn.IFS(AZ82="na","na",AZ82="0","0",AZ82&gt;0,(LOG(0.01*BQ82/10^-AZ82)))</f>
        <v>4.3213485282722655</v>
      </c>
      <c r="AJ82" s="82" cm="1">
        <f t="array" ref="AJ82">_xlfn.IFS(BA82="na","na",BA82="0","0",BA82&gt;0,(LOG(0.01*BR82/10^-BA82)))</f>
        <v>5.3929251632592559</v>
      </c>
      <c r="AK82" s="82" cm="1">
        <f t="array" ref="AK82">_xlfn.IFS(BB82="na","na",BB82="0","0",BB82&gt;0,(LOG(0.01*BS82/10^-BB82)))</f>
        <v>5.5557353051079641</v>
      </c>
      <c r="AL82" s="82" cm="1">
        <f t="array" ref="AL82">_xlfn.IFS(BC82="na","na",BC82="0","0",BC82&gt;0,(LOG(0.01*BT82/10^-BC82)))</f>
        <v>5.7950582151413537</v>
      </c>
      <c r="AM82" s="81">
        <f>VLOOKUP($A82,'pEC50'!$B:$AA,MATCH(AM$1,'pEC50'!$B$1:$AA$1,0),FALSE)</f>
        <v>5.8620000000000001</v>
      </c>
      <c r="AN82" s="82" t="str">
        <f>VLOOKUP($A82,'pEC50'!$B:$AA,MATCH(AN$1,'pEC50'!$B$1:$AA$1,0),FALSE)</f>
        <v>0</v>
      </c>
      <c r="AO82" s="82">
        <f>VLOOKUP($A82,'pEC50'!$B:$AA,MATCH(AO$1,'pEC50'!$B$1:$AA$1,0),FALSE)</f>
        <v>8.5169999999999995</v>
      </c>
      <c r="AP82" s="82">
        <f>VLOOKUP($A82,'pEC50'!$B:$AA,MATCH(AP$1,'pEC50'!$B$1:$AA$1,0),FALSE)</f>
        <v>8.5730000000000004</v>
      </c>
      <c r="AQ82" s="82" t="str">
        <f>VLOOKUP($A82,'pEC50'!$B:$AA,MATCH(AQ$1,'pEC50'!$B$1:$AA$1,0),FALSE)</f>
        <v>0</v>
      </c>
      <c r="AR82" s="82">
        <f>VLOOKUP($A82,'pEC50'!$B:$AA,MATCH(AR$1,'pEC50'!$B$1:$AA$1,0),FALSE)</f>
        <v>8.859</v>
      </c>
      <c r="AS82" s="82">
        <f>VLOOKUP($A82,'pEC50'!$B:$AA,MATCH(AS$1,'pEC50'!$B$1:$AA$1,0),FALSE)</f>
        <v>9.1460000000000008</v>
      </c>
      <c r="AT82" s="82">
        <f>VLOOKUP($A82,'pEC50'!$B:$AA,MATCH(AT$1,'pEC50'!$B$1:$AA$1,0),FALSE)</f>
        <v>10.029999999999999</v>
      </c>
      <c r="AU82" s="82">
        <f>VLOOKUP($A82,'pEC50'!$B:$AA,MATCH(AU$1,'pEC50'!$B$1:$AA$1,0),FALSE)</f>
        <v>5.8460000000000001</v>
      </c>
      <c r="AV82" s="82">
        <f>VLOOKUP($A82,'pEC50'!$B:$AA,MATCH(AV$1,'pEC50'!$B$1:$AA$1,0),FALSE)</f>
        <v>5.9889999999999999</v>
      </c>
      <c r="AW82" s="82">
        <f>VLOOKUP($A82,'pEC50'!$B:$AA,MATCH(AW$1,'pEC50'!$B$1:$AA$1,0),FALSE)</f>
        <v>5.649</v>
      </c>
      <c r="AX82" s="82">
        <f>VLOOKUP($A82,'pEC50'!$B:$AA,MATCH(AX$1,'pEC50'!$B$1:$AA$1,0),FALSE)</f>
        <v>6.32</v>
      </c>
      <c r="AY82" s="82" t="str">
        <f>VLOOKUP($A82,'pEC50'!$B:$AA,MATCH(AY$1,'pEC50'!$B$1:$AA$1,0),FALSE)</f>
        <v>0</v>
      </c>
      <c r="AZ82" s="82">
        <f>VLOOKUP($A82,'pEC50'!$B:$AA,MATCH(AZ$1,'pEC50'!$B$1:$AA$1,0),FALSE)</f>
        <v>6.5309999999999997</v>
      </c>
      <c r="BA82" s="82">
        <f>VLOOKUP($A82,'pEC50'!$B:$AA,MATCH(BA$1,'pEC50'!$B$1:$AA$1,0),FALSE)</f>
        <v>6.008</v>
      </c>
      <c r="BB82" s="82">
        <f>VLOOKUP($A82,'pEC50'!$B:$AA,MATCH(BB$1,'pEC50'!$B$1:$AA$1,0),FALSE)</f>
        <v>6.226</v>
      </c>
      <c r="BC82" s="82">
        <f>VLOOKUP($A82,'pEC50'!$B:$AA,MATCH(BC$1,'pEC50'!$B$1:$AA$1,0),FALSE)</f>
        <v>6.3470000000000004</v>
      </c>
      <c r="BD82" s="95">
        <f>VLOOKUP($A82,Emax!$B:$Z,MATCH(BD$1,Emax!$B$1:$Z$1,0),FALSE)</f>
        <v>2.0703933747412009</v>
      </c>
      <c r="BE82" s="96" t="str">
        <f>VLOOKUP($A82,Emax!$B:$Z,MATCH(BE$1,Emax!$B$1:$Z$1,0),FALSE)</f>
        <v>na</v>
      </c>
      <c r="BF82" s="96">
        <f>VLOOKUP($A82,Emax!$B:$Z,MATCH(BF$1,Emax!$B$1:$Z$1,0),FALSE)</f>
        <v>93.170516079124766</v>
      </c>
      <c r="BG82" s="96">
        <f>VLOOKUP($A82,Emax!$B:$Z,MATCH(BG$1,Emax!$B$1:$Z$1,0),FALSE)</f>
        <v>70.235417603838656</v>
      </c>
      <c r="BH82" s="96" t="str">
        <f>VLOOKUP($A82,Emax!$B:$Z,MATCH(BH$1,Emax!$B$1:$Z$1,0),FALSE)</f>
        <v>na</v>
      </c>
      <c r="BI82" s="96">
        <f>VLOOKUP($A82,Emax!$B:$Z,MATCH(BI$1,Emax!$B$1:$Z$1,0),FALSE)</f>
        <v>62.16033183780582</v>
      </c>
      <c r="BJ82" s="96">
        <f>VLOOKUP($A82,Emax!$B:$Z,MATCH(BJ$1,Emax!$B$1:$Z$1,0),FALSE)</f>
        <v>77.74649071194419</v>
      </c>
      <c r="BK82" s="96">
        <f>VLOOKUP($A82,Emax!$B:$Z,MATCH(BK$1,Emax!$B$1:$Z$1,0),FALSE)</f>
        <v>27.151696981061313</v>
      </c>
      <c r="BL82" s="96">
        <f>VLOOKUP($A82,Emax!$B:$Z,MATCH(BL$1,Emax!$B$1:$Z$1,0),FALSE)</f>
        <v>3.9128082030220206</v>
      </c>
      <c r="BM82" s="96">
        <f>VLOOKUP($A82,Emax!$B:$Z,MATCH(BM$1,Emax!$B$1:$Z$1,0),FALSE)</f>
        <v>0.49256302622958764</v>
      </c>
      <c r="BN82" s="96">
        <f>VLOOKUP($A82,Emax!$B:$Z,MATCH(BN$1,Emax!$B$1:$Z$1,0),FALSE)</f>
        <v>4.4335852711021069</v>
      </c>
      <c r="BO82" s="96">
        <f>VLOOKUP($A82,Emax!$B:$Z,MATCH(BO$1,Emax!$B$1:$Z$1,0),FALSE)</f>
        <v>81.287161680064685</v>
      </c>
      <c r="BP82" s="96">
        <f>VLOOKUP($A82,Emax!$B:$Z,MATCH(BP$1,Emax!$B$1:$Z$1,0),FALSE)</f>
        <v>0</v>
      </c>
      <c r="BQ82" s="96">
        <f>VLOOKUP($A82,Emax!$B:$Z,MATCH(BQ$1,Emax!$B$1:$Z$1,0),FALSE)</f>
        <v>0.61709002782515032</v>
      </c>
      <c r="BR82" s="96">
        <f>VLOOKUP($A82,Emax!$B:$Z,MATCH(BR$1,Emax!$B$1:$Z$1,0),FALSE)</f>
        <v>24.261919825974449</v>
      </c>
      <c r="BS82" s="96">
        <f>VLOOKUP($A82,Emax!$B:$Z,MATCH(BS$1,Emax!$B$1:$Z$1,0),FALSE)</f>
        <v>21.366594360086768</v>
      </c>
      <c r="BT82" s="96">
        <f>VLOOKUP($A82,Emax!$B:$Z,MATCH(BT$1,Emax!$B$1:$Z$1,0),FALSE)</f>
        <v>28.058097183974411</v>
      </c>
      <c r="BU82" s="98"/>
      <c r="BV82" s="98"/>
      <c r="BW82" s="98"/>
    </row>
    <row r="83" spans="1:75" x14ac:dyDescent="0.2">
      <c r="A83" t="s">
        <v>194</v>
      </c>
      <c r="B83" s="6" t="str">
        <f>IF(VLOOKUP($A83,Ligands!$A:$G,3,FALSE)="","",VLOOKUP($A83,Ligands!$A:$G,3,FALSE))</f>
        <v/>
      </c>
      <c r="C83" s="5" t="str">
        <f>IF(VLOOKUP($A83,Ligands!$A:$G,4,FALSE)="","",VLOOKUP($A83,Ligands!$A:$G,4,FALSE))</f>
        <v>Noradrenaline</v>
      </c>
      <c r="D83" s="37" t="str">
        <f>IF(VLOOKUP($A83,Ligands!$A:$G,5,FALSE)="","",VLOOKUP($A83,Ligands!$A:$G,5,FALSE))</f>
        <v/>
      </c>
      <c r="E83" s="37" t="str">
        <f>IF(VLOOKUP($A83,Ligands!$A:$G,6,FALSE)="","",VLOOKUP($A83,Ligands!$A:$G,6,FALSE))</f>
        <v/>
      </c>
      <c r="F83" s="37" t="str">
        <f>IF(VLOOKUP($A83,Ligands!$A:$G,7,FALSE)="","",VLOOKUP($A83,Ligands!$A:$G,7,FALSE))</f>
        <v>Physiological</v>
      </c>
      <c r="G83" s="92">
        <f t="shared" si="15"/>
        <v>0</v>
      </c>
      <c r="H83" s="93">
        <f t="shared" si="16"/>
        <v>8.5778576899000925</v>
      </c>
      <c r="I83" s="93">
        <f t="shared" si="17"/>
        <v>5.9160495848904482</v>
      </c>
      <c r="J83" s="93">
        <f t="shared" si="18"/>
        <v>0</v>
      </c>
      <c r="K83" s="93">
        <f t="shared" si="19"/>
        <v>5.9832970495919673</v>
      </c>
      <c r="L83" s="92">
        <f t="shared" si="20"/>
        <v>0</v>
      </c>
      <c r="M83" s="93">
        <f t="shared" si="21"/>
        <v>8.9540000000000006</v>
      </c>
      <c r="N83" s="93">
        <f t="shared" si="22"/>
        <v>6.5430000000000001</v>
      </c>
      <c r="O83" s="93">
        <f t="shared" si="23"/>
        <v>0</v>
      </c>
      <c r="P83" s="93">
        <f t="shared" si="24"/>
        <v>6.9409999999999998</v>
      </c>
      <c r="Q83" s="94">
        <f t="shared" si="25"/>
        <v>0</v>
      </c>
      <c r="R83" s="91">
        <f t="shared" si="26"/>
        <v>69.025804824745734</v>
      </c>
      <c r="S83" s="91">
        <f t="shared" si="27"/>
        <v>23.607477524615895</v>
      </c>
      <c r="T83" s="91">
        <f t="shared" si="28"/>
        <v>0</v>
      </c>
      <c r="U83" s="91">
        <f t="shared" si="29"/>
        <v>14.431020698232208</v>
      </c>
      <c r="V83" s="81" t="str" cm="1">
        <f t="array" ref="V83">_xlfn.IFS(AM83="na","na",AM83="0","0",AM83&gt;0,(LOG(0.01*BD83/10^-AM83)))</f>
        <v>0</v>
      </c>
      <c r="W83" s="82" t="str" cm="1">
        <f t="array" ref="W83">_xlfn.IFS(AN83="na","na",AN83="0","0",AN83&gt;0,(LOG(0.01*BE83/10^-AN83)))</f>
        <v>0</v>
      </c>
      <c r="X83" s="82" cm="1">
        <f t="array" ref="X83">_xlfn.IFS(AO83="na","na",AO83="0","0",AO83&gt;0,(LOG(0.01*BF83/10^-AO83)))</f>
        <v>7.4945006032547354</v>
      </c>
      <c r="Y83" s="82" cm="1">
        <f t="array" ref="Y83">_xlfn.IFS(AP83="na","na",AP83="0","0",AP83&gt;0,(LOG(0.01*BG83/10^-AP83)))</f>
        <v>7.2632171145009519</v>
      </c>
      <c r="Z83" s="82" t="str" cm="1">
        <f t="array" ref="Z83">_xlfn.IFS(AQ83="na","na",AQ83="0","0",AQ83&gt;0,(LOG(0.01*BH83/10^-AQ83)))</f>
        <v>0</v>
      </c>
      <c r="AA83" s="82" cm="1">
        <f t="array" ref="AA83">_xlfn.IFS(AR83="na","na",AR83="0","0",AR83&gt;0,(LOG(0.01*BI83/10^-AR83)))</f>
        <v>7.9755379062924012</v>
      </c>
      <c r="AB83" s="82" cm="1">
        <f t="array" ref="AB83">_xlfn.IFS(AS83="na","na",AS83="0","0",AS83&gt;0,(LOG(0.01*BJ83/10^-AS83)))</f>
        <v>8.4060114791129426</v>
      </c>
      <c r="AC83" s="82" cm="1">
        <f t="array" ref="AC83">_xlfn.IFS(AT83="na","na",AT83="0","0",AT83&gt;0,(LOG(0.01*BK83/10^-AT83)))</f>
        <v>8.5778576899000925</v>
      </c>
      <c r="AD83" s="82" t="str" cm="1">
        <f t="array" ref="AD83">_xlfn.IFS(AU83="na","na",AU83="0","0",AU83&gt;0,(LOG(0.01*BL83/10^-AU83)))</f>
        <v>0</v>
      </c>
      <c r="AE83" s="82" t="str" cm="1">
        <f t="array" ref="AE83">_xlfn.IFS(AV83="na","na",AV83="0","0",AV83&gt;0,(LOG(0.01*BM83/10^-AV83)))</f>
        <v>0</v>
      </c>
      <c r="AF83" s="82" t="str" cm="1">
        <f t="array" ref="AF83">_xlfn.IFS(AW83="na","na",AW83="0","0",AW83&gt;0,(LOG(0.01*BN83/10^-AW83)))</f>
        <v>0</v>
      </c>
      <c r="AG83" s="82" cm="1">
        <f t="array" ref="AG83">_xlfn.IFS(AX83="na","na",AX83="0","0",AX83&gt;0,(LOG(0.01*BO83/10^-AX83)))</f>
        <v>5.9160495848904482</v>
      </c>
      <c r="AH83" s="82" t="str" cm="1">
        <f t="array" ref="AH83">_xlfn.IFS(AY83="na","na",AY83="0","0",AY83&gt;0,(LOG(0.01*BP83/10^-AY83)))</f>
        <v>0</v>
      </c>
      <c r="AI83" s="82" t="str" cm="1">
        <f t="array" ref="AI83">_xlfn.IFS(AZ83="na","na",AZ83="0","0",AZ83&gt;0,(LOG(0.01*BQ83/10^-AZ83)))</f>
        <v>0</v>
      </c>
      <c r="AJ83" s="82" cm="1">
        <f t="array" ref="AJ83">_xlfn.IFS(BA83="na","na",BA83="0","0",BA83&gt;0,(LOG(0.01*BR83/10^-BA83)))</f>
        <v>5.2261869789792854</v>
      </c>
      <c r="AK83" s="82" cm="1">
        <f t="array" ref="AK83">_xlfn.IFS(BB83="na","na",BB83="0","0",BB83&gt;0,(LOG(0.01*BS83/10^-BB83)))</f>
        <v>5.5542632437695181</v>
      </c>
      <c r="AL83" s="82" cm="1">
        <f t="array" ref="AL83">_xlfn.IFS(BC83="na","na",BC83="0","0",BC83&gt;0,(LOG(0.01*BT83/10^-BC83)))</f>
        <v>5.9832970495919673</v>
      </c>
      <c r="AM83" s="81" t="str">
        <f>VLOOKUP($A83,'pEC50'!$B:$AA,MATCH(AM$1,'pEC50'!$B$1:$AA$1,0),FALSE)</f>
        <v>0</v>
      </c>
      <c r="AN83" s="82" t="str">
        <f>VLOOKUP($A83,'pEC50'!$B:$AA,MATCH(AN$1,'pEC50'!$B$1:$AA$1,0),FALSE)</f>
        <v>0</v>
      </c>
      <c r="AO83" s="82">
        <f>VLOOKUP($A83,'pEC50'!$B:$AA,MATCH(AO$1,'pEC50'!$B$1:$AA$1,0),FALSE)</f>
        <v>7.6710000000000003</v>
      </c>
      <c r="AP83" s="82">
        <f>VLOOKUP($A83,'pEC50'!$B:$AA,MATCH(AP$1,'pEC50'!$B$1:$AA$1,0),FALSE)</f>
        <v>7.609</v>
      </c>
      <c r="AQ83" s="82" t="str">
        <f>VLOOKUP($A83,'pEC50'!$B:$AA,MATCH(AQ$1,'pEC50'!$B$1:$AA$1,0),FALSE)</f>
        <v>0</v>
      </c>
      <c r="AR83" s="82">
        <f>VLOOKUP($A83,'pEC50'!$B:$AA,MATCH(AR$1,'pEC50'!$B$1:$AA$1,0),FALSE)</f>
        <v>8.2829999999999995</v>
      </c>
      <c r="AS83" s="82">
        <f>VLOOKUP($A83,'pEC50'!$B:$AA,MATCH(AS$1,'pEC50'!$B$1:$AA$1,0),FALSE)</f>
        <v>8.5670000000000002</v>
      </c>
      <c r="AT83" s="82">
        <f>VLOOKUP($A83,'pEC50'!$B:$AA,MATCH(AT$1,'pEC50'!$B$1:$AA$1,0),FALSE)</f>
        <v>8.9540000000000006</v>
      </c>
      <c r="AU83" s="82" t="str">
        <f>VLOOKUP($A83,'pEC50'!$B:$AA,MATCH(AU$1,'pEC50'!$B$1:$AA$1,0),FALSE)</f>
        <v>0</v>
      </c>
      <c r="AV83" s="82" t="str">
        <f>VLOOKUP($A83,'pEC50'!$B:$AA,MATCH(AV$1,'pEC50'!$B$1:$AA$1,0),FALSE)</f>
        <v>0</v>
      </c>
      <c r="AW83" s="82" t="str">
        <f>VLOOKUP($A83,'pEC50'!$B:$AA,MATCH(AW$1,'pEC50'!$B$1:$AA$1,0),FALSE)</f>
        <v>0</v>
      </c>
      <c r="AX83" s="82">
        <f>VLOOKUP($A83,'pEC50'!$B:$AA,MATCH(AX$1,'pEC50'!$B$1:$AA$1,0),FALSE)</f>
        <v>6.5430000000000001</v>
      </c>
      <c r="AY83" s="82" t="str">
        <f>VLOOKUP($A83,'pEC50'!$B:$AA,MATCH(AY$1,'pEC50'!$B$1:$AA$1,0),FALSE)</f>
        <v>0</v>
      </c>
      <c r="AZ83" s="82" t="str">
        <f>VLOOKUP($A83,'pEC50'!$B:$AA,MATCH(AZ$1,'pEC50'!$B$1:$AA$1,0),FALSE)</f>
        <v>0</v>
      </c>
      <c r="BA83" s="82">
        <f>VLOOKUP($A83,'pEC50'!$B:$AA,MATCH(BA$1,'pEC50'!$B$1:$AA$1,0),FALSE)</f>
        <v>6.6630000000000003</v>
      </c>
      <c r="BB83" s="82">
        <f>VLOOKUP($A83,'pEC50'!$B:$AA,MATCH(BB$1,'pEC50'!$B$1:$AA$1,0),FALSE)</f>
        <v>6.9409999999999998</v>
      </c>
      <c r="BC83" s="82">
        <f>VLOOKUP($A83,'pEC50'!$B:$AA,MATCH(BC$1,'pEC50'!$B$1:$AA$1,0),FALSE)</f>
        <v>6.8239999999999998</v>
      </c>
      <c r="BD83" s="95">
        <f>VLOOKUP($A83,Emax!$B:$Z,MATCH(BD$1,Emax!$B$1:$Z$1,0),FALSE)</f>
        <v>0</v>
      </c>
      <c r="BE83" s="96" t="str">
        <f>VLOOKUP($A83,Emax!$B:$Z,MATCH(BE$1,Emax!$B$1:$Z$1,0),FALSE)</f>
        <v>na</v>
      </c>
      <c r="BF83" s="96">
        <f>VLOOKUP($A83,Emax!$B:$Z,MATCH(BF$1,Emax!$B$1:$Z$1,0),FALSE)</f>
        <v>66.604044645817211</v>
      </c>
      <c r="BG83" s="96">
        <f>VLOOKUP($A83,Emax!$B:$Z,MATCH(BG$1,Emax!$B$1:$Z$1,0),FALSE)</f>
        <v>45.104213525266161</v>
      </c>
      <c r="BH83" s="96" t="str">
        <f>VLOOKUP($A83,Emax!$B:$Z,MATCH(BH$1,Emax!$B$1:$Z$1,0),FALSE)</f>
        <v>na</v>
      </c>
      <c r="BI83" s="96">
        <f>VLOOKUP($A83,Emax!$B:$Z,MATCH(BI$1,Emax!$B$1:$Z$1,0),FALSE)</f>
        <v>49.264934112136338</v>
      </c>
      <c r="BJ83" s="96">
        <f>VLOOKUP($A83,Emax!$B:$Z,MATCH(BJ$1,Emax!$B$1:$Z$1,0),FALSE)</f>
        <v>69.025804824745734</v>
      </c>
      <c r="BK83" s="96">
        <f>VLOOKUP($A83,Emax!$B:$Z,MATCH(BK$1,Emax!$B$1:$Z$1,0),FALSE)</f>
        <v>42.058878679917498</v>
      </c>
      <c r="BL83" s="96">
        <f>VLOOKUP($A83,Emax!$B:$Z,MATCH(BL$1,Emax!$B$1:$Z$1,0),FALSE)</f>
        <v>0</v>
      </c>
      <c r="BM83" s="96">
        <f>VLOOKUP($A83,Emax!$B:$Z,MATCH(BM$1,Emax!$B$1:$Z$1,0),FALSE)</f>
        <v>0</v>
      </c>
      <c r="BN83" s="96">
        <f>VLOOKUP($A83,Emax!$B:$Z,MATCH(BN$1,Emax!$B$1:$Z$1,0),FALSE)</f>
        <v>0</v>
      </c>
      <c r="BO83" s="96">
        <f>VLOOKUP($A83,Emax!$B:$Z,MATCH(BO$1,Emax!$B$1:$Z$1,0),FALSE)</f>
        <v>23.607477524615895</v>
      </c>
      <c r="BP83" s="96">
        <f>VLOOKUP($A83,Emax!$B:$Z,MATCH(BP$1,Emax!$B$1:$Z$1,0),FALSE)</f>
        <v>0</v>
      </c>
      <c r="BQ83" s="96">
        <f>VLOOKUP($A83,Emax!$B:$Z,MATCH(BQ$1,Emax!$B$1:$Z$1,0),FALSE)</f>
        <v>0</v>
      </c>
      <c r="BR83" s="96">
        <f>VLOOKUP($A83,Emax!$B:$Z,MATCH(BR$1,Emax!$B$1:$Z$1,0),FALSE)</f>
        <v>3.6575222685879618</v>
      </c>
      <c r="BS83" s="96">
        <f>VLOOKUP($A83,Emax!$B:$Z,MATCH(BS$1,Emax!$B$1:$Z$1,0),FALSE)</f>
        <v>4.1045281995661602</v>
      </c>
      <c r="BT83" s="96">
        <f>VLOOKUP($A83,Emax!$B:$Z,MATCH(BT$1,Emax!$B$1:$Z$1,0),FALSE)</f>
        <v>14.431020698232208</v>
      </c>
      <c r="BU83" s="98"/>
      <c r="BV83" s="98"/>
      <c r="BW83" s="98"/>
    </row>
    <row r="84" spans="1:75" x14ac:dyDescent="0.2">
      <c r="A84" t="s">
        <v>198</v>
      </c>
      <c r="B84" s="6" t="str">
        <f>IF(VLOOKUP($A84,Ligands!$A:$G,3,FALSE)="","",VLOOKUP($A84,Ligands!$A:$G,3,FALSE))</f>
        <v/>
      </c>
      <c r="C84" s="5" t="str">
        <f>IF(VLOOKUP($A84,Ligands!$A:$G,4,FALSE)="","",VLOOKUP($A84,Ligands!$A:$G,4,FALSE))</f>
        <v>Noradrenaline</v>
      </c>
      <c r="D84" s="37" t="str">
        <f>IF(VLOOKUP($A84,Ligands!$A:$G,5,FALSE)="","",VLOOKUP($A84,Ligands!$A:$G,5,FALSE))</f>
        <v/>
      </c>
      <c r="E84" s="37" t="str">
        <f>IF(VLOOKUP($A84,Ligands!$A:$G,6,FALSE)="","",VLOOKUP($A84,Ligands!$A:$G,6,FALSE))</f>
        <v/>
      </c>
      <c r="F84" s="37" t="str">
        <f>IF(VLOOKUP($A84,Ligands!$A:$G,7,FALSE)="","",VLOOKUP($A84,Ligands!$A:$G,7,FALSE))</f>
        <v>Physiological</v>
      </c>
      <c r="G84" s="92">
        <f t="shared" si="15"/>
        <v>0</v>
      </c>
      <c r="H84" s="93">
        <f t="shared" si="16"/>
        <v>9.874017629092446</v>
      </c>
      <c r="I84" s="93">
        <f t="shared" si="17"/>
        <v>5.1941915140989936</v>
      </c>
      <c r="J84" s="93">
        <f t="shared" si="18"/>
        <v>0</v>
      </c>
      <c r="K84" s="93">
        <f t="shared" si="19"/>
        <v>6.1096038576860758</v>
      </c>
      <c r="L84" s="92">
        <f t="shared" si="20"/>
        <v>0</v>
      </c>
      <c r="M84" s="93">
        <f t="shared" si="21"/>
        <v>10.33</v>
      </c>
      <c r="N84" s="93">
        <f t="shared" si="22"/>
        <v>6.1580000000000004</v>
      </c>
      <c r="O84" s="93">
        <f t="shared" si="23"/>
        <v>0</v>
      </c>
      <c r="P84" s="93">
        <f t="shared" si="24"/>
        <v>7.1269999999999998</v>
      </c>
      <c r="Q84" s="94">
        <f t="shared" si="25"/>
        <v>0</v>
      </c>
      <c r="R84" s="91">
        <f t="shared" si="26"/>
        <v>81.799093822521826</v>
      </c>
      <c r="S84" s="91">
        <f t="shared" si="27"/>
        <v>10.869048185320839</v>
      </c>
      <c r="T84" s="91">
        <f t="shared" si="28"/>
        <v>0</v>
      </c>
      <c r="U84" s="91">
        <f t="shared" si="29"/>
        <v>9.607355423292173</v>
      </c>
      <c r="V84" s="81" t="str" cm="1">
        <f t="array" ref="V84">_xlfn.IFS(AM84="na","na",AM84="0","0",AM84&gt;0,(LOG(0.01*BD84/10^-AM84)))</f>
        <v>0</v>
      </c>
      <c r="W84" s="82" t="str" cm="1">
        <f t="array" ref="W84">_xlfn.IFS(AN84="na","na",AN84="0","0",AN84&gt;0,(LOG(0.01*BE84/10^-AN84)))</f>
        <v>0</v>
      </c>
      <c r="X84" s="82" cm="1">
        <f t="array" ref="X84">_xlfn.IFS(AO84="na","na",AO84="0","0",AO84&gt;0,(LOG(0.01*BF84/10^-AO84)))</f>
        <v>8.509748492545917</v>
      </c>
      <c r="Y84" s="82" cm="1">
        <f t="array" ref="Y84">_xlfn.IFS(AP84="na","na",AP84="0","0",AP84&gt;0,(LOG(0.01*BG84/10^-AP84)))</f>
        <v>8.5008750458951283</v>
      </c>
      <c r="Z84" s="82" t="str" cm="1">
        <f t="array" ref="Z84">_xlfn.IFS(AQ84="na","na",AQ84="0","0",AQ84&gt;0,(LOG(0.01*BH84/10^-AQ84)))</f>
        <v>0</v>
      </c>
      <c r="AA84" s="82" cm="1">
        <f t="array" ref="AA84">_xlfn.IFS(AR84="na","na",AR84="0","0",AR84&gt;0,(LOG(0.01*BI84/10^-AR84)))</f>
        <v>9.265142408701033</v>
      </c>
      <c r="AB84" s="82" cm="1">
        <f t="array" ref="AB84">_xlfn.IFS(AS84="na","na",AS84="0","0",AS84&gt;0,(LOG(0.01*BJ84/10^-AS84)))</f>
        <v>9.6161510486110409</v>
      </c>
      <c r="AC84" s="82" cm="1">
        <f t="array" ref="AC84">_xlfn.IFS(AT84="na","na",AT84="0","0",AT84&gt;0,(LOG(0.01*BK84/10^-AT84)))</f>
        <v>9.874017629092446</v>
      </c>
      <c r="AD84" s="82" t="str" cm="1">
        <f t="array" ref="AD84">_xlfn.IFS(AU84="na","na",AU84="0","0",AU84&gt;0,(LOG(0.01*BL84/10^-AU84)))</f>
        <v>0</v>
      </c>
      <c r="AE84" s="82" t="str" cm="1">
        <f t="array" ref="AE84">_xlfn.IFS(AV84="na","na",AV84="0","0",AV84&gt;0,(LOG(0.01*BM84/10^-AV84)))</f>
        <v>0</v>
      </c>
      <c r="AF84" s="82" t="str" cm="1">
        <f t="array" ref="AF84">_xlfn.IFS(AW84="na","na",AW84="0","0",AW84&gt;0,(LOG(0.01*BN84/10^-AW84)))</f>
        <v>0</v>
      </c>
      <c r="AG84" s="82" cm="1">
        <f t="array" ref="AG84">_xlfn.IFS(AX84="na","na",AX84="0","0",AX84&gt;0,(LOG(0.01*BO84/10^-AX84)))</f>
        <v>5.1941915140989936</v>
      </c>
      <c r="AH84" s="82" t="str" cm="1">
        <f t="array" ref="AH84">_xlfn.IFS(AY84="na","na",AY84="0","0",AY84&gt;0,(LOG(0.01*BP84/10^-AY84)))</f>
        <v>0</v>
      </c>
      <c r="AI84" s="82" t="str" cm="1">
        <f t="array" ref="AI84">_xlfn.IFS(AZ84="na","na",AZ84="0","0",AZ84&gt;0,(LOG(0.01*BQ84/10^-AZ84)))</f>
        <v>0</v>
      </c>
      <c r="AJ84" s="82" cm="1">
        <f t="array" ref="AJ84">_xlfn.IFS(BA84="na","na",BA84="0","0",BA84&gt;0,(LOG(0.01*BR84/10^-BA84)))</f>
        <v>4.615302947647363</v>
      </c>
      <c r="AK84" s="82" cm="1">
        <f t="array" ref="AK84">_xlfn.IFS(BB84="na","na",BB84="0","0",BB84&gt;0,(LOG(0.01*BS84/10^-BB84)))</f>
        <v>4.7055770898533833</v>
      </c>
      <c r="AL84" s="82" cm="1">
        <f t="array" ref="AL84">_xlfn.IFS(BC84="na","na",BC84="0","0",BC84&gt;0,(LOG(0.01*BT84/10^-BC84)))</f>
        <v>6.1096038576860758</v>
      </c>
      <c r="AM84" s="81" t="str">
        <f>VLOOKUP($A84,'pEC50'!$B:$AA,MATCH(AM$1,'pEC50'!$B$1:$AA$1,0),FALSE)</f>
        <v>0</v>
      </c>
      <c r="AN84" s="82" t="str">
        <f>VLOOKUP($A84,'pEC50'!$B:$AA,MATCH(AN$1,'pEC50'!$B$1:$AA$1,0),FALSE)</f>
        <v>0</v>
      </c>
      <c r="AO84" s="82">
        <f>VLOOKUP($A84,'pEC50'!$B:$AA,MATCH(AO$1,'pEC50'!$B$1:$AA$1,0),FALSE)</f>
        <v>8.5969999999999995</v>
      </c>
      <c r="AP84" s="82">
        <f>VLOOKUP($A84,'pEC50'!$B:$AA,MATCH(AP$1,'pEC50'!$B$1:$AA$1,0),FALSE)</f>
        <v>8.7629999999999999</v>
      </c>
      <c r="AQ84" s="82" t="str">
        <f>VLOOKUP($A84,'pEC50'!$B:$AA,MATCH(AQ$1,'pEC50'!$B$1:$AA$1,0),FALSE)</f>
        <v>0</v>
      </c>
      <c r="AR84" s="82">
        <f>VLOOKUP($A84,'pEC50'!$B:$AA,MATCH(AR$1,'pEC50'!$B$1:$AA$1,0),FALSE)</f>
        <v>9.3979999999999997</v>
      </c>
      <c r="AS84" s="82">
        <f>VLOOKUP($A84,'pEC50'!$B:$AA,MATCH(AS$1,'pEC50'!$B$1:$AA$1,0),FALSE)</f>
        <v>9.7579999999999991</v>
      </c>
      <c r="AT84" s="82">
        <f>VLOOKUP($A84,'pEC50'!$B:$AA,MATCH(AT$1,'pEC50'!$B$1:$AA$1,0),FALSE)</f>
        <v>10.33</v>
      </c>
      <c r="AU84" s="82" t="str">
        <f>VLOOKUP($A84,'pEC50'!$B:$AA,MATCH(AU$1,'pEC50'!$B$1:$AA$1,0),FALSE)</f>
        <v>0</v>
      </c>
      <c r="AV84" s="82" t="str">
        <f>VLOOKUP($A84,'pEC50'!$B:$AA,MATCH(AV$1,'pEC50'!$B$1:$AA$1,0),FALSE)</f>
        <v>0</v>
      </c>
      <c r="AW84" s="82" t="str">
        <f>VLOOKUP($A84,'pEC50'!$B:$AA,MATCH(AW$1,'pEC50'!$B$1:$AA$1,0),FALSE)</f>
        <v>0</v>
      </c>
      <c r="AX84" s="82">
        <f>VLOOKUP($A84,'pEC50'!$B:$AA,MATCH(AX$1,'pEC50'!$B$1:$AA$1,0),FALSE)</f>
        <v>6.1580000000000004</v>
      </c>
      <c r="AY84" s="82" t="str">
        <f>VLOOKUP($A84,'pEC50'!$B:$AA,MATCH(AY$1,'pEC50'!$B$1:$AA$1,0),FALSE)</f>
        <v>0</v>
      </c>
      <c r="AZ84" s="82" t="str">
        <f>VLOOKUP($A84,'pEC50'!$B:$AA,MATCH(AZ$1,'pEC50'!$B$1:$AA$1,0),FALSE)</f>
        <v>0</v>
      </c>
      <c r="BA84" s="82">
        <f>VLOOKUP($A84,'pEC50'!$B:$AA,MATCH(BA$1,'pEC50'!$B$1:$AA$1,0),FALSE)</f>
        <v>5.9530000000000003</v>
      </c>
      <c r="BB84" s="82">
        <f>VLOOKUP($A84,'pEC50'!$B:$AA,MATCH(BB$1,'pEC50'!$B$1:$AA$1,0),FALSE)</f>
        <v>6.1109999999999998</v>
      </c>
      <c r="BC84" s="82">
        <f>VLOOKUP($A84,'pEC50'!$B:$AA,MATCH(BC$1,'pEC50'!$B$1:$AA$1,0),FALSE)</f>
        <v>7.1269999999999998</v>
      </c>
      <c r="BD84" s="95">
        <f>VLOOKUP($A84,Emax!$B:$Z,MATCH(BD$1,Emax!$B$1:$Z$1,0),FALSE)</f>
        <v>0</v>
      </c>
      <c r="BE84" s="96" t="str">
        <f>VLOOKUP($A84,Emax!$B:$Z,MATCH(BE$1,Emax!$B$1:$Z$1,0),FALSE)</f>
        <v>na</v>
      </c>
      <c r="BF84" s="96">
        <f>VLOOKUP($A84,Emax!$B:$Z,MATCH(BF$1,Emax!$B$1:$Z$1,0),FALSE)</f>
        <v>81.799093822521826</v>
      </c>
      <c r="BG84" s="96">
        <f>VLOOKUP($A84,Emax!$B:$Z,MATCH(BG$1,Emax!$B$1:$Z$1,0),FALSE)</f>
        <v>54.685859949017846</v>
      </c>
      <c r="BH84" s="96" t="str">
        <f>VLOOKUP($A84,Emax!$B:$Z,MATCH(BH$1,Emax!$B$1:$Z$1,0),FALSE)</f>
        <v>na</v>
      </c>
      <c r="BI84" s="96">
        <f>VLOOKUP($A84,Emax!$B:$Z,MATCH(BI$1,Emax!$B$1:$Z$1,0),FALSE)</f>
        <v>73.644854538784955</v>
      </c>
      <c r="BJ84" s="96">
        <f>VLOOKUP($A84,Emax!$B:$Z,MATCH(BJ$1,Emax!$B$1:$Z$1,0),FALSE)</f>
        <v>72.13583256283097</v>
      </c>
      <c r="BK84" s="96">
        <f>VLOOKUP($A84,Emax!$B:$Z,MATCH(BK$1,Emax!$B$1:$Z$1,0),FALSE)</f>
        <v>34.995937246077887</v>
      </c>
      <c r="BL84" s="96">
        <f>VLOOKUP($A84,Emax!$B:$Z,MATCH(BL$1,Emax!$B$1:$Z$1,0),FALSE)</f>
        <v>0</v>
      </c>
      <c r="BM84" s="96">
        <f>VLOOKUP($A84,Emax!$B:$Z,MATCH(BM$1,Emax!$B$1:$Z$1,0),FALSE)</f>
        <v>0</v>
      </c>
      <c r="BN84" s="96">
        <f>VLOOKUP($A84,Emax!$B:$Z,MATCH(BN$1,Emax!$B$1:$Z$1,0),FALSE)</f>
        <v>0</v>
      </c>
      <c r="BO84" s="96">
        <f>VLOOKUP($A84,Emax!$B:$Z,MATCH(BO$1,Emax!$B$1:$Z$1,0),FALSE)</f>
        <v>10.869048185320839</v>
      </c>
      <c r="BP84" s="96">
        <f>VLOOKUP($A84,Emax!$B:$Z,MATCH(BP$1,Emax!$B$1:$Z$1,0),FALSE)</f>
        <v>0</v>
      </c>
      <c r="BQ84" s="96">
        <f>VLOOKUP($A84,Emax!$B:$Z,MATCH(BQ$1,Emax!$B$1:$Z$1,0),FALSE)</f>
        <v>0</v>
      </c>
      <c r="BR84" s="96">
        <f>VLOOKUP($A84,Emax!$B:$Z,MATCH(BR$1,Emax!$B$1:$Z$1,0),FALSE)</f>
        <v>4.5951844400685298</v>
      </c>
      <c r="BS84" s="96">
        <f>VLOOKUP($A84,Emax!$B:$Z,MATCH(BS$1,Emax!$B$1:$Z$1,0),FALSE)</f>
        <v>3.9316702819956615</v>
      </c>
      <c r="BT84" s="96">
        <f>VLOOKUP($A84,Emax!$B:$Z,MATCH(BT$1,Emax!$B$1:$Z$1,0),FALSE)</f>
        <v>9.607355423292173</v>
      </c>
      <c r="BU84" s="98"/>
      <c r="BV84" s="98"/>
      <c r="BW84" s="98"/>
    </row>
    <row r="85" spans="1:75" x14ac:dyDescent="0.2">
      <c r="A85" t="s">
        <v>202</v>
      </c>
      <c r="B85" s="6" t="str">
        <f>IF(VLOOKUP($A85,Ligands!$A:$G,3,FALSE)="","",VLOOKUP($A85,Ligands!$A:$G,3,FALSE))</f>
        <v/>
      </c>
      <c r="C85" s="5" t="str">
        <f>IF(VLOOKUP($A85,Ligands!$A:$G,4,FALSE)="","",VLOOKUP($A85,Ligands!$A:$G,4,FALSE))</f>
        <v>Noradrenaline</v>
      </c>
      <c r="D85" s="37" t="str">
        <f>IF(VLOOKUP($A85,Ligands!$A:$G,5,FALSE)="","",VLOOKUP($A85,Ligands!$A:$G,5,FALSE))</f>
        <v/>
      </c>
      <c r="E85" s="37" t="str">
        <f>IF(VLOOKUP($A85,Ligands!$A:$G,6,FALSE)="","",VLOOKUP($A85,Ligands!$A:$G,6,FALSE))</f>
        <v/>
      </c>
      <c r="F85" s="37" t="str">
        <f>IF(VLOOKUP($A85,Ligands!$A:$G,7,FALSE)="","",VLOOKUP($A85,Ligands!$A:$G,7,FALSE))</f>
        <v>Physiological</v>
      </c>
      <c r="G85" s="92">
        <f t="shared" si="15"/>
        <v>9.6007750291975871</v>
      </c>
      <c r="H85" s="93">
        <f t="shared" si="16"/>
        <v>6.5018253568120397</v>
      </c>
      <c r="I85" s="93">
        <f t="shared" si="17"/>
        <v>8.1962707879829537</v>
      </c>
      <c r="J85" s="93">
        <f t="shared" si="18"/>
        <v>0</v>
      </c>
      <c r="K85" s="93">
        <f t="shared" si="19"/>
        <v>5.8984720316631423</v>
      </c>
      <c r="L85" s="92">
        <f t="shared" si="20"/>
        <v>9.7029999999999994</v>
      </c>
      <c r="M85" s="93">
        <f t="shared" si="21"/>
        <v>6.915</v>
      </c>
      <c r="N85" s="93">
        <f t="shared" si="22"/>
        <v>8.3800000000000008</v>
      </c>
      <c r="O85" s="93">
        <f t="shared" si="23"/>
        <v>0</v>
      </c>
      <c r="P85" s="93">
        <f t="shared" si="24"/>
        <v>6.7770000000000001</v>
      </c>
      <c r="Q85" s="94">
        <f t="shared" si="25"/>
        <v>79.026915113871638</v>
      </c>
      <c r="R85" s="91">
        <f t="shared" si="26"/>
        <v>38.621163822738922</v>
      </c>
      <c r="S85" s="91">
        <f t="shared" si="27"/>
        <v>65.504447509870133</v>
      </c>
      <c r="T85" s="91">
        <f t="shared" si="28"/>
        <v>0</v>
      </c>
      <c r="U85" s="91">
        <f t="shared" si="29"/>
        <v>13.227325219863195</v>
      </c>
      <c r="V85" s="81" cm="1">
        <f t="array" ref="V85">_xlfn.IFS(AM85="na","na",AM85="0","0",AM85&gt;0,(LOG(0.01*BD85/10^-AM85)))</f>
        <v>9.6007750291975871</v>
      </c>
      <c r="W85" s="82" t="str" cm="1">
        <f t="array" ref="W85">_xlfn.IFS(AN85="na","na",AN85="0","0",AN85&gt;0,(LOG(0.01*BE85/10^-AN85)))</f>
        <v>0</v>
      </c>
      <c r="X85" s="82" t="str" cm="1">
        <f t="array" ref="X85">_xlfn.IFS(AO85="na","na",AO85="0","0",AO85&gt;0,(LOG(0.01*BF85/10^-AO85)))</f>
        <v>0</v>
      </c>
      <c r="Y85" s="82" t="str" cm="1">
        <f t="array" ref="Y85">_xlfn.IFS(AP85="na","na",AP85="0","0",AP85&gt;0,(LOG(0.01*BG85/10^-AP85)))</f>
        <v>0</v>
      </c>
      <c r="Z85" s="82" t="str" cm="1">
        <f t="array" ref="Z85">_xlfn.IFS(AQ85="na","na",AQ85="0","0",AQ85&gt;0,(LOG(0.01*BH85/10^-AQ85)))</f>
        <v>0</v>
      </c>
      <c r="AA85" s="82" cm="1">
        <f t="array" ref="AA85">_xlfn.IFS(AR85="na","na",AR85="0","0",AR85&gt;0,(LOG(0.01*BI85/10^-AR85)))</f>
        <v>5.6107803910093841</v>
      </c>
      <c r="AB85" s="82" cm="1">
        <f t="array" ref="AB85">_xlfn.IFS(AS85="na","na",AS85="0","0",AS85&gt;0,(LOG(0.01*BJ85/10^-AS85)))</f>
        <v>6.0144501043670928</v>
      </c>
      <c r="AC85" s="82" cm="1">
        <f t="array" ref="AC85">_xlfn.IFS(AT85="na","na",AT85="0","0",AT85&gt;0,(LOG(0.01*BK85/10^-AT85)))</f>
        <v>6.5018253568120397</v>
      </c>
      <c r="AD85" s="82" cm="1">
        <f t="array" ref="AD85">_xlfn.IFS(AU85="na","na",AU85="0","0",AU85&gt;0,(LOG(0.01*BL85/10^-AU85)))</f>
        <v>4.0601526332482543</v>
      </c>
      <c r="AE85" s="82" t="str" cm="1">
        <f t="array" ref="AE85">_xlfn.IFS(AV85="na","na",AV85="0","0",AV85&gt;0,(LOG(0.01*BM85/10^-AV85)))</f>
        <v>0</v>
      </c>
      <c r="AF85" s="82" cm="1">
        <f t="array" ref="AF85">_xlfn.IFS(AW85="na","na",AW85="0","0",AW85&gt;0,(LOG(0.01*BN85/10^-AW85)))</f>
        <v>5.3637031017136172</v>
      </c>
      <c r="AG85" s="82" cm="1">
        <f t="array" ref="AG85">_xlfn.IFS(AX85="na","na",AX85="0","0",AX85&gt;0,(LOG(0.01*BO85/10^-AX85)))</f>
        <v>8.1962707879829537</v>
      </c>
      <c r="AH85" s="82" t="str" cm="1">
        <f t="array" ref="AH85">_xlfn.IFS(AY85="na","na",AY85="0","0",AY85&gt;0,(LOG(0.01*BP85/10^-AY85)))</f>
        <v>0</v>
      </c>
      <c r="AI85" s="82" t="str" cm="1">
        <f t="array" ref="AI85">_xlfn.IFS(AZ85="na","na",AZ85="0","0",AZ85&gt;0,(LOG(0.01*BQ85/10^-AZ85)))</f>
        <v>0</v>
      </c>
      <c r="AJ85" s="82" cm="1">
        <f t="array" ref="AJ85">_xlfn.IFS(BA85="na","na",BA85="0","0",BA85&gt;0,(LOG(0.01*BR85/10^-BA85)))</f>
        <v>5.7282592956956444</v>
      </c>
      <c r="AK85" s="82" cm="1">
        <f t="array" ref="AK85">_xlfn.IFS(BB85="na","na",BB85="0","0",BB85&gt;0,(LOG(0.01*BS85/10^-BB85)))</f>
        <v>5.550727206210099</v>
      </c>
      <c r="AL85" s="82" cm="1">
        <f t="array" ref="AL85">_xlfn.IFS(BC85="na","na",BC85="0","0",BC85&gt;0,(LOG(0.01*BT85/10^-BC85)))</f>
        <v>5.8984720316631423</v>
      </c>
      <c r="AM85" s="81">
        <f>VLOOKUP($A85,'pEC50'!$B:$AA,MATCH(AM$1,'pEC50'!$B$1:$AA$1,0),FALSE)</f>
        <v>9.7029999999999994</v>
      </c>
      <c r="AN85" s="82" t="str">
        <f>VLOOKUP($A85,'pEC50'!$B:$AA,MATCH(AN$1,'pEC50'!$B$1:$AA$1,0),FALSE)</f>
        <v>0</v>
      </c>
      <c r="AO85" s="82" t="str">
        <f>VLOOKUP($A85,'pEC50'!$B:$AA,MATCH(AO$1,'pEC50'!$B$1:$AA$1,0),FALSE)</f>
        <v>0</v>
      </c>
      <c r="AP85" s="82" t="str">
        <f>VLOOKUP($A85,'pEC50'!$B:$AA,MATCH(AP$1,'pEC50'!$B$1:$AA$1,0),FALSE)</f>
        <v>0</v>
      </c>
      <c r="AQ85" s="82" t="str">
        <f>VLOOKUP($A85,'pEC50'!$B:$AA,MATCH(AQ$1,'pEC50'!$B$1:$AA$1,0),FALSE)</f>
        <v>0</v>
      </c>
      <c r="AR85" s="82">
        <f>VLOOKUP($A85,'pEC50'!$B:$AA,MATCH(AR$1,'pEC50'!$B$1:$AA$1,0),FALSE)</f>
        <v>6.5730000000000004</v>
      </c>
      <c r="AS85" s="82">
        <f>VLOOKUP($A85,'pEC50'!$B:$AA,MATCH(AS$1,'pEC50'!$B$1:$AA$1,0),FALSE)</f>
        <v>6.5620000000000003</v>
      </c>
      <c r="AT85" s="82">
        <f>VLOOKUP($A85,'pEC50'!$B:$AA,MATCH(AT$1,'pEC50'!$B$1:$AA$1,0),FALSE)</f>
        <v>6.915</v>
      </c>
      <c r="AU85" s="82">
        <f>VLOOKUP($A85,'pEC50'!$B:$AA,MATCH(AU$1,'pEC50'!$B$1:$AA$1,0),FALSE)</f>
        <v>6.1029999999999998</v>
      </c>
      <c r="AV85" s="82" t="str">
        <f>VLOOKUP($A85,'pEC50'!$B:$AA,MATCH(AV$1,'pEC50'!$B$1:$AA$1,0),FALSE)</f>
        <v>0</v>
      </c>
      <c r="AW85" s="82">
        <f>VLOOKUP($A85,'pEC50'!$B:$AA,MATCH(AW$1,'pEC50'!$B$1:$AA$1,0),FALSE)</f>
        <v>6.0940000000000003</v>
      </c>
      <c r="AX85" s="82">
        <f>VLOOKUP($A85,'pEC50'!$B:$AA,MATCH(AX$1,'pEC50'!$B$1:$AA$1,0),FALSE)</f>
        <v>8.3800000000000008</v>
      </c>
      <c r="AY85" s="82" t="str">
        <f>VLOOKUP($A85,'pEC50'!$B:$AA,MATCH(AY$1,'pEC50'!$B$1:$AA$1,0),FALSE)</f>
        <v>0</v>
      </c>
      <c r="AZ85" s="82" t="str">
        <f>VLOOKUP($A85,'pEC50'!$B:$AA,MATCH(AZ$1,'pEC50'!$B$1:$AA$1,0),FALSE)</f>
        <v>0</v>
      </c>
      <c r="BA85" s="82">
        <f>VLOOKUP($A85,'pEC50'!$B:$AA,MATCH(BA$1,'pEC50'!$B$1:$AA$1,0),FALSE)</f>
        <v>6.6289999999999996</v>
      </c>
      <c r="BB85" s="82">
        <f>VLOOKUP($A85,'pEC50'!$B:$AA,MATCH(BB$1,'pEC50'!$B$1:$AA$1,0),FALSE)</f>
        <v>6.5529999999999999</v>
      </c>
      <c r="BC85" s="82">
        <f>VLOOKUP($A85,'pEC50'!$B:$AA,MATCH(BC$1,'pEC50'!$B$1:$AA$1,0),FALSE)</f>
        <v>6.7770000000000001</v>
      </c>
      <c r="BD85" s="95">
        <f>VLOOKUP($A85,Emax!$B:$Z,MATCH(BD$1,Emax!$B$1:$Z$1,0),FALSE)</f>
        <v>79.026915113871638</v>
      </c>
      <c r="BE85" s="96" t="str">
        <f>VLOOKUP($A85,Emax!$B:$Z,MATCH(BE$1,Emax!$B$1:$Z$1,0),FALSE)</f>
        <v>na</v>
      </c>
      <c r="BF85" s="96">
        <f>VLOOKUP($A85,Emax!$B:$Z,MATCH(BF$1,Emax!$B$1:$Z$1,0),FALSE)</f>
        <v>0</v>
      </c>
      <c r="BG85" s="96">
        <f>VLOOKUP($A85,Emax!$B:$Z,MATCH(BG$1,Emax!$B$1:$Z$1,0),FALSE)</f>
        <v>0</v>
      </c>
      <c r="BH85" s="96" t="str">
        <f>VLOOKUP($A85,Emax!$B:$Z,MATCH(BH$1,Emax!$B$1:$Z$1,0),FALSE)</f>
        <v>na</v>
      </c>
      <c r="BI85" s="96">
        <f>VLOOKUP($A85,Emax!$B:$Z,MATCH(BI$1,Emax!$B$1:$Z$1,0),FALSE)</f>
        <v>10.908885690905501</v>
      </c>
      <c r="BJ85" s="96">
        <f>VLOOKUP($A85,Emax!$B:$Z,MATCH(BJ$1,Emax!$B$1:$Z$1,0),FALSE)</f>
        <v>28.343279818441623</v>
      </c>
      <c r="BK85" s="96">
        <f>VLOOKUP($A85,Emax!$B:$Z,MATCH(BK$1,Emax!$B$1:$Z$1,0),FALSE)</f>
        <v>38.621163822738922</v>
      </c>
      <c r="BL85" s="96">
        <f>VLOOKUP($A85,Emax!$B:$Z,MATCH(BL$1,Emax!$B$1:$Z$1,0),FALSE)</f>
        <v>0.90605097750829022</v>
      </c>
      <c r="BM85" s="96">
        <f>VLOOKUP($A85,Emax!$B:$Z,MATCH(BM$1,Emax!$B$1:$Z$1,0),FALSE)</f>
        <v>0</v>
      </c>
      <c r="BN85" s="96">
        <f>VLOOKUP($A85,Emax!$B:$Z,MATCH(BN$1,Emax!$B$1:$Z$1,0),FALSE)</f>
        <v>18.60814586417623</v>
      </c>
      <c r="BO85" s="96">
        <f>VLOOKUP($A85,Emax!$B:$Z,MATCH(BO$1,Emax!$B$1:$Z$1,0),FALSE)</f>
        <v>65.504447509870133</v>
      </c>
      <c r="BP85" s="96">
        <f>VLOOKUP($A85,Emax!$B:$Z,MATCH(BP$1,Emax!$B$1:$Z$1,0),FALSE)</f>
        <v>0</v>
      </c>
      <c r="BQ85" s="96">
        <f>VLOOKUP($A85,Emax!$B:$Z,MATCH(BQ$1,Emax!$B$1:$Z$1,0),FALSE)</f>
        <v>0</v>
      </c>
      <c r="BR85" s="96">
        <f>VLOOKUP($A85,Emax!$B:$Z,MATCH(BR$1,Emax!$B$1:$Z$1,0),FALSE)</f>
        <v>12.567801008040151</v>
      </c>
      <c r="BS85" s="96">
        <f>VLOOKUP($A85,Emax!$B:$Z,MATCH(BS$1,Emax!$B$1:$Z$1,0),FALSE)</f>
        <v>9.9478036876355738</v>
      </c>
      <c r="BT85" s="96">
        <f>VLOOKUP($A85,Emax!$B:$Z,MATCH(BT$1,Emax!$B$1:$Z$1,0),FALSE)</f>
        <v>13.227325219863195</v>
      </c>
      <c r="BU85" s="98"/>
      <c r="BV85" s="98"/>
      <c r="BW85" s="98"/>
    </row>
    <row r="86" spans="1:75" x14ac:dyDescent="0.2">
      <c r="A86" t="s">
        <v>205</v>
      </c>
      <c r="B86" s="6" t="str">
        <f>IF(VLOOKUP($A86,Ligands!$A:$G,3,FALSE)="","",VLOOKUP($A86,Ligands!$A:$G,3,FALSE))</f>
        <v/>
      </c>
      <c r="C86" s="5" t="str">
        <f>IF(VLOOKUP($A86,Ligands!$A:$G,4,FALSE)="","",VLOOKUP($A86,Ligands!$A:$G,4,FALSE))</f>
        <v>Noradrenaline</v>
      </c>
      <c r="D86" s="37" t="str">
        <f>IF(VLOOKUP($A86,Ligands!$A:$G,5,FALSE)="","",VLOOKUP($A86,Ligands!$A:$G,5,FALSE))</f>
        <v/>
      </c>
      <c r="E86" s="37" t="str">
        <f>IF(VLOOKUP($A86,Ligands!$A:$G,6,FALSE)="","",VLOOKUP($A86,Ligands!$A:$G,6,FALSE))</f>
        <v/>
      </c>
      <c r="F86" s="37" t="str">
        <f>IF(VLOOKUP($A86,Ligands!$A:$G,7,FALSE)="","",VLOOKUP($A86,Ligands!$A:$G,7,FALSE))</f>
        <v>Physiological</v>
      </c>
      <c r="G86" s="92">
        <f t="shared" si="15"/>
        <v>8.1636921662913018</v>
      </c>
      <c r="H86" s="93">
        <f t="shared" si="16"/>
        <v>0</v>
      </c>
      <c r="I86" s="93">
        <f t="shared" si="17"/>
        <v>6.3051775961023013</v>
      </c>
      <c r="J86" s="93">
        <f t="shared" si="18"/>
        <v>0</v>
      </c>
      <c r="K86" s="93">
        <f t="shared" si="19"/>
        <v>4.861289265638586</v>
      </c>
      <c r="L86" s="92">
        <f t="shared" si="20"/>
        <v>8.2750000000000004</v>
      </c>
      <c r="M86" s="93">
        <f t="shared" si="21"/>
        <v>0</v>
      </c>
      <c r="N86" s="93">
        <f t="shared" si="22"/>
        <v>6.4509999999999996</v>
      </c>
      <c r="O86" s="93">
        <f t="shared" si="23"/>
        <v>0</v>
      </c>
      <c r="P86" s="93">
        <f t="shared" si="24"/>
        <v>5.3079999999999998</v>
      </c>
      <c r="Q86" s="94">
        <f t="shared" si="25"/>
        <v>77.391304347826079</v>
      </c>
      <c r="R86" s="91">
        <f t="shared" si="26"/>
        <v>0</v>
      </c>
      <c r="S86" s="91">
        <f t="shared" si="27"/>
        <v>71.478856490510381</v>
      </c>
      <c r="T86" s="91">
        <f t="shared" si="28"/>
        <v>0</v>
      </c>
      <c r="U86" s="91">
        <f t="shared" si="29"/>
        <v>35.751088211779333</v>
      </c>
      <c r="V86" s="81" cm="1">
        <f t="array" ref="V86">_xlfn.IFS(AM86="na","na",AM86="0","0",AM86&gt;0,(LOG(0.01*BD86/10^-AM86)))</f>
        <v>8.1636921662913018</v>
      </c>
      <c r="W86" s="82" t="str" cm="1">
        <f t="array" ref="W86">_xlfn.IFS(AN86="na","na",AN86="0","0",AN86&gt;0,(LOG(0.01*BE86/10^-AN86)))</f>
        <v>0</v>
      </c>
      <c r="X86" s="82" t="str" cm="1">
        <f t="array" ref="X86">_xlfn.IFS(AO86="na","na",AO86="0","0",AO86&gt;0,(LOG(0.01*BF86/10^-AO86)))</f>
        <v>0</v>
      </c>
      <c r="Y86" s="82" t="str" cm="1">
        <f t="array" ref="Y86">_xlfn.IFS(AP86="na","na",AP86="0","0",AP86&gt;0,(LOG(0.01*BG86/10^-AP86)))</f>
        <v>0</v>
      </c>
      <c r="Z86" s="82" t="str" cm="1">
        <f t="array" ref="Z86">_xlfn.IFS(AQ86="na","na",AQ86="0","0",AQ86&gt;0,(LOG(0.01*BH86/10^-AQ86)))</f>
        <v>0</v>
      </c>
      <c r="AA86" s="82" t="str" cm="1">
        <f t="array" ref="AA86">_xlfn.IFS(AR86="na","na",AR86="0","0",AR86&gt;0,(LOG(0.01*BI86/10^-AR86)))</f>
        <v>0</v>
      </c>
      <c r="AB86" s="82" t="str" cm="1">
        <f t="array" ref="AB86">_xlfn.IFS(AS86="na","na",AS86="0","0",AS86&gt;0,(LOG(0.01*BJ86/10^-AS86)))</f>
        <v>0</v>
      </c>
      <c r="AC86" s="82" t="str" cm="1">
        <f t="array" ref="AC86">_xlfn.IFS(AT86="na","na",AT86="0","0",AT86&gt;0,(LOG(0.01*BK86/10^-AT86)))</f>
        <v>0</v>
      </c>
      <c r="AD86" s="82" t="str" cm="1">
        <f t="array" ref="AD86">_xlfn.IFS(AU86="na","na",AU86="0","0",AU86&gt;0,(LOG(0.01*BL86/10^-AU86)))</f>
        <v>0</v>
      </c>
      <c r="AE86" s="82" t="str" cm="1">
        <f t="array" ref="AE86">_xlfn.IFS(AV86="na","na",AV86="0","0",AV86&gt;0,(LOG(0.01*BM86/10^-AV86)))</f>
        <v>0</v>
      </c>
      <c r="AF86" s="82" t="str" cm="1">
        <f t="array" ref="AF86">_xlfn.IFS(AW86="na","na",AW86="0","0",AW86&gt;0,(LOG(0.01*BN86/10^-AW86)))</f>
        <v>0</v>
      </c>
      <c r="AG86" s="82" cm="1">
        <f t="array" ref="AG86">_xlfn.IFS(AX86="na","na",AX86="0","0",AX86&gt;0,(LOG(0.01*BO86/10^-AX86)))</f>
        <v>6.3051775961023013</v>
      </c>
      <c r="AH86" s="82" t="str" cm="1">
        <f t="array" ref="AH86">_xlfn.IFS(AY86="na","na",AY86="0","0",AY86&gt;0,(LOG(0.01*BP86/10^-AY86)))</f>
        <v>0</v>
      </c>
      <c r="AI86" s="82" t="str" cm="1">
        <f t="array" ref="AI86">_xlfn.IFS(AZ86="na","na",AZ86="0","0",AZ86&gt;0,(LOG(0.01*BQ86/10^-AZ86)))</f>
        <v>0</v>
      </c>
      <c r="AJ86" s="82" cm="1">
        <f t="array" ref="AJ86">_xlfn.IFS(BA86="na","na",BA86="0","0",BA86&gt;0,(LOG(0.01*BR86/10^-BA86)))</f>
        <v>4.2843319252722889</v>
      </c>
      <c r="AK86" s="82" cm="1">
        <f t="array" ref="AK86">_xlfn.IFS(BB86="na","na",BB86="0","0",BB86&gt;0,(LOG(0.01*BS86/10^-BB86)))</f>
        <v>3.5199610000302264</v>
      </c>
      <c r="AL86" s="82" cm="1">
        <f t="array" ref="AL86">_xlfn.IFS(BC86="na","na",BC86="0","0",BC86&gt;0,(LOG(0.01*BT86/10^-BC86)))</f>
        <v>4.861289265638586</v>
      </c>
      <c r="AM86" s="81">
        <f>VLOOKUP($A86,'pEC50'!$B:$AA,MATCH(AM$1,'pEC50'!$B$1:$AA$1,0),FALSE)</f>
        <v>8.2750000000000004</v>
      </c>
      <c r="AN86" s="82" t="str">
        <f>VLOOKUP($A86,'pEC50'!$B:$AA,MATCH(AN$1,'pEC50'!$B$1:$AA$1,0),FALSE)</f>
        <v>0</v>
      </c>
      <c r="AO86" s="82" t="str">
        <f>VLOOKUP($A86,'pEC50'!$B:$AA,MATCH(AO$1,'pEC50'!$B$1:$AA$1,0),FALSE)</f>
        <v>0</v>
      </c>
      <c r="AP86" s="82" t="str">
        <f>VLOOKUP($A86,'pEC50'!$B:$AA,MATCH(AP$1,'pEC50'!$B$1:$AA$1,0),FALSE)</f>
        <v>0</v>
      </c>
      <c r="AQ86" s="82" t="str">
        <f>VLOOKUP($A86,'pEC50'!$B:$AA,MATCH(AQ$1,'pEC50'!$B$1:$AA$1,0),FALSE)</f>
        <v>0</v>
      </c>
      <c r="AR86" s="82" t="str">
        <f>VLOOKUP($A86,'pEC50'!$B:$AA,MATCH(AR$1,'pEC50'!$B$1:$AA$1,0),FALSE)</f>
        <v>0</v>
      </c>
      <c r="AS86" s="82" t="str">
        <f>VLOOKUP($A86,'pEC50'!$B:$AA,MATCH(AS$1,'pEC50'!$B$1:$AA$1,0),FALSE)</f>
        <v>0</v>
      </c>
      <c r="AT86" s="82" t="str">
        <f>VLOOKUP($A86,'pEC50'!$B:$AA,MATCH(AT$1,'pEC50'!$B$1:$AA$1,0),FALSE)</f>
        <v>0</v>
      </c>
      <c r="AU86" s="82" t="str">
        <f>VLOOKUP($A86,'pEC50'!$B:$AA,MATCH(AU$1,'pEC50'!$B$1:$AA$1,0),FALSE)</f>
        <v>0</v>
      </c>
      <c r="AV86" s="82" t="str">
        <f>VLOOKUP($A86,'pEC50'!$B:$AA,MATCH(AV$1,'pEC50'!$B$1:$AA$1,0),FALSE)</f>
        <v>0</v>
      </c>
      <c r="AW86" s="82" t="str">
        <f>VLOOKUP($A86,'pEC50'!$B:$AA,MATCH(AW$1,'pEC50'!$B$1:$AA$1,0),FALSE)</f>
        <v>0</v>
      </c>
      <c r="AX86" s="82">
        <f>VLOOKUP($A86,'pEC50'!$B:$AA,MATCH(AX$1,'pEC50'!$B$1:$AA$1,0),FALSE)</f>
        <v>6.4509999999999996</v>
      </c>
      <c r="AY86" s="82" t="str">
        <f>VLOOKUP($A86,'pEC50'!$B:$AA,MATCH(AY$1,'pEC50'!$B$1:$AA$1,0),FALSE)</f>
        <v>0</v>
      </c>
      <c r="AZ86" s="82" t="str">
        <f>VLOOKUP($A86,'pEC50'!$B:$AA,MATCH(AZ$1,'pEC50'!$B$1:$AA$1,0),FALSE)</f>
        <v>0</v>
      </c>
      <c r="BA86" s="82">
        <f>VLOOKUP($A86,'pEC50'!$B:$AA,MATCH(BA$1,'pEC50'!$B$1:$AA$1,0),FALSE)</f>
        <v>4.8860000000000001</v>
      </c>
      <c r="BB86" s="82">
        <f>VLOOKUP($A86,'pEC50'!$B:$AA,MATCH(BB$1,'pEC50'!$B$1:$AA$1,0),FALSE)</f>
        <v>4.42</v>
      </c>
      <c r="BC86" s="82">
        <f>VLOOKUP($A86,'pEC50'!$B:$AA,MATCH(BC$1,'pEC50'!$B$1:$AA$1,0),FALSE)</f>
        <v>5.3079999999999998</v>
      </c>
      <c r="BD86" s="95">
        <f>VLOOKUP($A86,Emax!$B:$Z,MATCH(BD$1,Emax!$B$1:$Z$1,0),FALSE)</f>
        <v>77.391304347826079</v>
      </c>
      <c r="BE86" s="96" t="str">
        <f>VLOOKUP($A86,Emax!$B:$Z,MATCH(BE$1,Emax!$B$1:$Z$1,0),FALSE)</f>
        <v>na</v>
      </c>
      <c r="BF86" s="96">
        <f>VLOOKUP($A86,Emax!$B:$Z,MATCH(BF$1,Emax!$B$1:$Z$1,0),FALSE)</f>
        <v>0</v>
      </c>
      <c r="BG86" s="96">
        <f>VLOOKUP($A86,Emax!$B:$Z,MATCH(BG$1,Emax!$B$1:$Z$1,0),FALSE)</f>
        <v>0</v>
      </c>
      <c r="BH86" s="96" t="str">
        <f>VLOOKUP($A86,Emax!$B:$Z,MATCH(BH$1,Emax!$B$1:$Z$1,0),FALSE)</f>
        <v>na</v>
      </c>
      <c r="BI86" s="96">
        <f>VLOOKUP($A86,Emax!$B:$Z,MATCH(BI$1,Emax!$B$1:$Z$1,0),FALSE)</f>
        <v>0</v>
      </c>
      <c r="BJ86" s="96">
        <f>VLOOKUP($A86,Emax!$B:$Z,MATCH(BJ$1,Emax!$B$1:$Z$1,0),FALSE)</f>
        <v>0</v>
      </c>
      <c r="BK86" s="96">
        <f>VLOOKUP($A86,Emax!$B:$Z,MATCH(BK$1,Emax!$B$1:$Z$1,0),FALSE)</f>
        <v>0</v>
      </c>
      <c r="BL86" s="96">
        <f>VLOOKUP($A86,Emax!$B:$Z,MATCH(BL$1,Emax!$B$1:$Z$1,0),FALSE)</f>
        <v>0</v>
      </c>
      <c r="BM86" s="96">
        <f>VLOOKUP($A86,Emax!$B:$Z,MATCH(BM$1,Emax!$B$1:$Z$1,0),FALSE)</f>
        <v>0</v>
      </c>
      <c r="BN86" s="96">
        <f>VLOOKUP($A86,Emax!$B:$Z,MATCH(BN$1,Emax!$B$1:$Z$1,0),FALSE)</f>
        <v>0</v>
      </c>
      <c r="BO86" s="96">
        <f>VLOOKUP($A86,Emax!$B:$Z,MATCH(BO$1,Emax!$B$1:$Z$1,0),FALSE)</f>
        <v>71.478856490510381</v>
      </c>
      <c r="BP86" s="96">
        <f>VLOOKUP($A86,Emax!$B:$Z,MATCH(BP$1,Emax!$B$1:$Z$1,0),FALSE)</f>
        <v>0</v>
      </c>
      <c r="BQ86" s="96">
        <f>VLOOKUP($A86,Emax!$B:$Z,MATCH(BQ$1,Emax!$B$1:$Z$1,0),FALSE)</f>
        <v>0</v>
      </c>
      <c r="BR86" s="96">
        <f>VLOOKUP($A86,Emax!$B:$Z,MATCH(BR$1,Emax!$B$1:$Z$1,0),FALSE)</f>
        <v>25.022570715651636</v>
      </c>
      <c r="BS86" s="96">
        <f>VLOOKUP($A86,Emax!$B:$Z,MATCH(BS$1,Emax!$B$1:$Z$1,0),FALSE)</f>
        <v>12.588123644251626</v>
      </c>
      <c r="BT86" s="96">
        <f>VLOOKUP($A86,Emax!$B:$Z,MATCH(BT$1,Emax!$B$1:$Z$1,0),FALSE)</f>
        <v>35.751088211779333</v>
      </c>
      <c r="BU86" s="98"/>
      <c r="BV86" s="98"/>
      <c r="BW86" s="98"/>
    </row>
    <row r="87" spans="1:75" x14ac:dyDescent="0.2">
      <c r="A87" t="s">
        <v>668</v>
      </c>
      <c r="B87" s="6" t="str">
        <f>IF(VLOOKUP($A87,Ligands!$A:$G,3,FALSE)="","",VLOOKUP($A87,Ligands!$A:$G,3,FALSE))</f>
        <v/>
      </c>
      <c r="C87" s="5" t="str">
        <f>IF(VLOOKUP($A87,Ligands!$A:$G,4,FALSE)="","",VLOOKUP($A87,Ligands!$A:$G,4,FALSE))</f>
        <v>Somatostatin-14</v>
      </c>
      <c r="D87" s="37" t="str">
        <f>IF(VLOOKUP($A87,Ligands!$A:$G,5,FALSE)="","",VLOOKUP($A87,Ligands!$A:$G,5,FALSE))</f>
        <v/>
      </c>
      <c r="E87" s="37" t="str">
        <f>IF(VLOOKUP($A87,Ligands!$A:$G,6,FALSE)="","",VLOOKUP($A87,Ligands!$A:$G,6,FALSE))</f>
        <v/>
      </c>
      <c r="F87" s="37" t="str">
        <f>IF(VLOOKUP($A87,Ligands!$A:$G,7,FALSE)="","",VLOOKUP($A87,Ligands!$A:$G,7,FALSE))</f>
        <v>Physiological</v>
      </c>
      <c r="G87" s="92">
        <f t="shared" si="15"/>
        <v>0</v>
      </c>
      <c r="H87" s="93">
        <f t="shared" si="16"/>
        <v>11.074357993983819</v>
      </c>
      <c r="I87" s="93">
        <f t="shared" si="17"/>
        <v>7.9473219908135464</v>
      </c>
      <c r="J87" s="93">
        <f t="shared" si="18"/>
        <v>0</v>
      </c>
      <c r="K87" s="93">
        <f t="shared" si="19"/>
        <v>8.8172828686848259</v>
      </c>
      <c r="L87" s="92">
        <f t="shared" si="20"/>
        <v>0</v>
      </c>
      <c r="M87" s="93">
        <f t="shared" si="21"/>
        <v>11.26</v>
      </c>
      <c r="N87" s="93">
        <f t="shared" si="22"/>
        <v>8.1760000000000002</v>
      </c>
      <c r="O87" s="93">
        <f t="shared" si="23"/>
        <v>0</v>
      </c>
      <c r="P87" s="93">
        <f t="shared" si="24"/>
        <v>8.9179999999999993</v>
      </c>
      <c r="Q87" s="94">
        <f t="shared" si="25"/>
        <v>0</v>
      </c>
      <c r="R87" s="91">
        <f t="shared" si="26"/>
        <v>95.259144656868159</v>
      </c>
      <c r="S87" s="91">
        <f t="shared" si="27"/>
        <v>59.063882414498401</v>
      </c>
      <c r="T87" s="91">
        <f t="shared" si="28"/>
        <v>0</v>
      </c>
      <c r="U87" s="91">
        <f t="shared" si="29"/>
        <v>100</v>
      </c>
      <c r="V87" s="81" t="str" cm="1">
        <f t="array" ref="V87">_xlfn.IFS(AM87="na","na",AM87="0","0",AM87&gt;0,(LOG(0.01*BD87/10^-AM87)))</f>
        <v>0</v>
      </c>
      <c r="W87" s="82" t="str" cm="1">
        <f t="array" ref="W87">_xlfn.IFS(AN87="na","na",AN87="0","0",AN87&gt;0,(LOG(0.01*BE87/10^-AN87)))</f>
        <v>0</v>
      </c>
      <c r="X87" s="82" cm="1">
        <f t="array" ref="X87">_xlfn.IFS(AO87="na","na",AO87="0","0",AO87&gt;0,(LOG(0.01*BF87/10^-AO87)))</f>
        <v>10.188906677611538</v>
      </c>
      <c r="Y87" s="82" cm="1">
        <f t="array" ref="Y87">_xlfn.IFS(AP87="na","na",AP87="0","0",AP87&gt;0,(LOG(0.01*BG87/10^-AP87)))</f>
        <v>10.07009670694673</v>
      </c>
      <c r="Z87" s="82" t="str" cm="1">
        <f t="array" ref="Z87">_xlfn.IFS(AQ87="na","na",AQ87="0","0",AQ87&gt;0,(LOG(0.01*BH87/10^-AQ87)))</f>
        <v>0</v>
      </c>
      <c r="AA87" s="82" cm="1">
        <f t="array" ref="AA87">_xlfn.IFS(AR87="na","na",AR87="0","0",AR87&gt;0,(LOG(0.01*BI87/10^-AR87)))</f>
        <v>9.9453028203638869</v>
      </c>
      <c r="AB87" s="82" cm="1">
        <f t="array" ref="AB87">_xlfn.IFS(AS87="na","na",AS87="0","0",AS87&gt;0,(LOG(0.01*BJ87/10^-AS87)))</f>
        <v>10.476858883153861</v>
      </c>
      <c r="AC87" s="82" cm="1">
        <f t="array" ref="AC87">_xlfn.IFS(AT87="na","na",AT87="0","0",AT87&gt;0,(LOG(0.01*BK87/10^-AT87)))</f>
        <v>11.074357993983819</v>
      </c>
      <c r="AD87" s="82" cm="1">
        <f t="array" ref="AD87">_xlfn.IFS(AU87="na","na",AU87="0","0",AU87&gt;0,(LOG(0.01*BL87/10^-AU87)))</f>
        <v>6.6538521811926046</v>
      </c>
      <c r="AE87" s="82" t="str" cm="1">
        <f t="array" ref="AE87">_xlfn.IFS(AV87="na","na",AV87="0","0",AV87&gt;0,(LOG(0.01*BM87/10^-AV87)))</f>
        <v>0</v>
      </c>
      <c r="AF87" s="82" cm="1">
        <f t="array" ref="AF87">_xlfn.IFS(AW87="na","na",AW87="0","0",AW87&gt;0,(LOG(0.01*BN87/10^-AW87)))</f>
        <v>7.5428404053027291</v>
      </c>
      <c r="AG87" s="82" cm="1">
        <f t="array" ref="AG87">_xlfn.IFS(AX87="na","na",AX87="0","0",AX87&gt;0,(LOG(0.01*BO87/10^-AX87)))</f>
        <v>7.9473219908135464</v>
      </c>
      <c r="AH87" s="82" t="str" cm="1">
        <f t="array" ref="AH87">_xlfn.IFS(AY87="na","na",AY87="0","0",AY87&gt;0,(LOG(0.01*BP87/10^-AY87)))</f>
        <v>0</v>
      </c>
      <c r="AI87" s="82" t="str" cm="1">
        <f t="array" ref="AI87">_xlfn.IFS(AZ87="na","na",AZ87="0","0",AZ87&gt;0,(LOG(0.01*BQ87/10^-AZ87)))</f>
        <v>0</v>
      </c>
      <c r="AJ87" s="82" cm="1">
        <f t="array" ref="AJ87">_xlfn.IFS(BA87="na","na",BA87="0","0",BA87&gt;0,(LOG(0.01*BR87/10^-BA87)))</f>
        <v>8.4450000000000003</v>
      </c>
      <c r="AK87" s="82" cm="1">
        <f t="array" ref="AK87">_xlfn.IFS(BB87="na","na",BB87="0","0",BB87&gt;0,(LOG(0.01*BS87/10^-BB87)))</f>
        <v>8.798192698778097</v>
      </c>
      <c r="AL87" s="82" cm="1">
        <f t="array" ref="AL87">_xlfn.IFS(BC87="na","na",BC87="0","0",BC87&gt;0,(LOG(0.01*BT87/10^-BC87)))</f>
        <v>8.8172828686848259</v>
      </c>
      <c r="AM87" s="81" t="str">
        <f>VLOOKUP($A87,'pEC50'!$B:$AA,MATCH(AM$1,'pEC50'!$B$1:$AA$1,0),FALSE)</f>
        <v>0</v>
      </c>
      <c r="AN87" s="82" t="str">
        <f>VLOOKUP($A87,'pEC50'!$B:$AA,MATCH(AN$1,'pEC50'!$B$1:$AA$1,0),FALSE)</f>
        <v>0</v>
      </c>
      <c r="AO87" s="82">
        <f>VLOOKUP($A87,'pEC50'!$B:$AA,MATCH(AO$1,'pEC50'!$B$1:$AA$1,0),FALSE)</f>
        <v>10.210000000000001</v>
      </c>
      <c r="AP87" s="82">
        <f>VLOOKUP($A87,'pEC50'!$B:$AA,MATCH(AP$1,'pEC50'!$B$1:$AA$1,0),FALSE)</f>
        <v>10.41</v>
      </c>
      <c r="AQ87" s="82" t="str">
        <f>VLOOKUP($A87,'pEC50'!$B:$AA,MATCH(AQ$1,'pEC50'!$B$1:$AA$1,0),FALSE)</f>
        <v>0</v>
      </c>
      <c r="AR87" s="82">
        <f>VLOOKUP($A87,'pEC50'!$B:$AA,MATCH(AR$1,'pEC50'!$B$1:$AA$1,0),FALSE)</f>
        <v>10.1</v>
      </c>
      <c r="AS87" s="82">
        <f>VLOOKUP($A87,'pEC50'!$B:$AA,MATCH(AS$1,'pEC50'!$B$1:$AA$1,0),FALSE)</f>
        <v>10.52</v>
      </c>
      <c r="AT87" s="82">
        <f>VLOOKUP($A87,'pEC50'!$B:$AA,MATCH(AT$1,'pEC50'!$B$1:$AA$1,0),FALSE)</f>
        <v>11.26</v>
      </c>
      <c r="AU87" s="82">
        <f>VLOOKUP($A87,'pEC50'!$B:$AA,MATCH(AU$1,'pEC50'!$B$1:$AA$1,0),FALSE)</f>
        <v>7.5</v>
      </c>
      <c r="AV87" s="82" t="str">
        <f>VLOOKUP($A87,'pEC50'!$B:$AA,MATCH(AV$1,'pEC50'!$B$1:$AA$1,0),FALSE)</f>
        <v>0</v>
      </c>
      <c r="AW87" s="82">
        <f>VLOOKUP($A87,'pEC50'!$B:$AA,MATCH(AW$1,'pEC50'!$B$1:$AA$1,0),FALSE)</f>
        <v>7.8330000000000002</v>
      </c>
      <c r="AX87" s="82">
        <f>VLOOKUP($A87,'pEC50'!$B:$AA,MATCH(AX$1,'pEC50'!$B$1:$AA$1,0),FALSE)</f>
        <v>8.1760000000000002</v>
      </c>
      <c r="AY87" s="82" t="str">
        <f>VLOOKUP($A87,'pEC50'!$B:$AA,MATCH(AY$1,'pEC50'!$B$1:$AA$1,0),FALSE)</f>
        <v>0</v>
      </c>
      <c r="AZ87" s="82" t="str">
        <f>VLOOKUP($A87,'pEC50'!$B:$AA,MATCH(AZ$1,'pEC50'!$B$1:$AA$1,0),FALSE)</f>
        <v>0</v>
      </c>
      <c r="BA87" s="82">
        <f>VLOOKUP($A87,'pEC50'!$B:$AA,MATCH(BA$1,'pEC50'!$B$1:$AA$1,0),FALSE)</f>
        <v>8.4450000000000003</v>
      </c>
      <c r="BB87" s="82">
        <f>VLOOKUP($A87,'pEC50'!$B:$AA,MATCH(BB$1,'pEC50'!$B$1:$AA$1,0),FALSE)</f>
        <v>8.8149999999999995</v>
      </c>
      <c r="BC87" s="82">
        <f>VLOOKUP($A87,'pEC50'!$B:$AA,MATCH(BC$1,'pEC50'!$B$1:$AA$1,0),FALSE)</f>
        <v>8.9179999999999993</v>
      </c>
      <c r="BD87" s="95">
        <f>VLOOKUP($A87,Emax!$B:$Z,MATCH(BD$1,Emax!$B$1:$Z$1,0),FALSE)</f>
        <v>0</v>
      </c>
      <c r="BE87" s="96" t="str">
        <f>VLOOKUP($A87,Emax!$B:$Z,MATCH(BE$1,Emax!$B$1:$Z$1,0),FALSE)</f>
        <v>na</v>
      </c>
      <c r="BF87" s="96">
        <f>VLOOKUP($A87,Emax!$B:$Z,MATCH(BF$1,Emax!$B$1:$Z$1,0),FALSE)</f>
        <v>95.259144656868159</v>
      </c>
      <c r="BG87" s="96">
        <f>VLOOKUP($A87,Emax!$B:$Z,MATCH(BG$1,Emax!$B$1:$Z$1,0),FALSE)</f>
        <v>45.718998350577301</v>
      </c>
      <c r="BH87" s="96" t="str">
        <f>VLOOKUP($A87,Emax!$B:$Z,MATCH(BH$1,Emax!$B$1:$Z$1,0),FALSE)</f>
        <v>na</v>
      </c>
      <c r="BI87" s="96">
        <f>VLOOKUP($A87,Emax!$B:$Z,MATCH(BI$1,Emax!$B$1:$Z$1,0),FALSE)</f>
        <v>70.033014475577758</v>
      </c>
      <c r="BJ87" s="96">
        <f>VLOOKUP($A87,Emax!$B:$Z,MATCH(BJ$1,Emax!$B$1:$Z$1,0),FALSE)</f>
        <v>90.543834580146253</v>
      </c>
      <c r="BK87" s="96">
        <f>VLOOKUP($A87,Emax!$B:$Z,MATCH(BK$1,Emax!$B$1:$Z$1,0),FALSE)</f>
        <v>65.216576036002252</v>
      </c>
      <c r="BL87" s="96">
        <f>VLOOKUP($A87,Emax!$B:$Z,MATCH(BL$1,Emax!$B$1:$Z$1,0),FALSE)</f>
        <v>14.251224486964245</v>
      </c>
      <c r="BM87" s="96">
        <f>VLOOKUP($A87,Emax!$B:$Z,MATCH(BM$1,Emax!$B$1:$Z$1,0),FALSE)</f>
        <v>0</v>
      </c>
      <c r="BN87" s="96">
        <f>VLOOKUP($A87,Emax!$B:$Z,MATCH(BN$1,Emax!$B$1:$Z$1,0),FALSE)</f>
        <v>51.26729521244031</v>
      </c>
      <c r="BO87" s="96">
        <f>VLOOKUP($A87,Emax!$B:$Z,MATCH(BO$1,Emax!$B$1:$Z$1,0),FALSE)</f>
        <v>59.063882414498401</v>
      </c>
      <c r="BP87" s="96">
        <f>VLOOKUP($A87,Emax!$B:$Z,MATCH(BP$1,Emax!$B$1:$Z$1,0),FALSE)</f>
        <v>0</v>
      </c>
      <c r="BQ87" s="96">
        <f>VLOOKUP($A87,Emax!$B:$Z,MATCH(BQ$1,Emax!$B$1:$Z$1,0),FALSE)</f>
        <v>0</v>
      </c>
      <c r="BR87" s="96">
        <f>VLOOKUP($A87,Emax!$B:$Z,MATCH(BR$1,Emax!$B$1:$Z$1,0),FALSE)</f>
        <v>100</v>
      </c>
      <c r="BS87" s="96">
        <f>VLOOKUP($A87,Emax!$B:$Z,MATCH(BS$1,Emax!$B$1:$Z$1,0),FALSE)</f>
        <v>96.203904555314537</v>
      </c>
      <c r="BT87" s="96">
        <f>VLOOKUP($A87,Emax!$B:$Z,MATCH(BT$1,Emax!$B$1:$Z$1,0),FALSE)</f>
        <v>79.301767788931329</v>
      </c>
      <c r="BU87" s="98"/>
      <c r="BV87" s="98"/>
      <c r="BW87" s="98"/>
    </row>
    <row r="88" spans="1:75" x14ac:dyDescent="0.2">
      <c r="A88" t="s">
        <v>112</v>
      </c>
      <c r="B88" s="6" t="str">
        <f>IF(VLOOKUP($A88,Ligands!$A:$G,3,FALSE)="","",VLOOKUP($A88,Ligands!$A:$G,3,FALSE))</f>
        <v/>
      </c>
      <c r="C88" s="5" t="str">
        <f>IF(VLOOKUP($A88,Ligands!$A:$G,4,FALSE)="","",VLOOKUP($A88,Ligands!$A:$G,4,FALSE))</f>
        <v>Acetylcholine</v>
      </c>
      <c r="D88" s="37" t="str">
        <f>IF(VLOOKUP($A88,Ligands!$A:$G,5,FALSE)="","",VLOOKUP($A88,Ligands!$A:$G,5,FALSE))</f>
        <v/>
      </c>
      <c r="E88" s="37" t="str">
        <f>IF(VLOOKUP($A88,Ligands!$A:$G,6,FALSE)="","",VLOOKUP($A88,Ligands!$A:$G,6,FALSE))</f>
        <v/>
      </c>
      <c r="F88" s="37" t="str">
        <f>IF(VLOOKUP($A88,Ligands!$A:$G,7,FALSE)="","",VLOOKUP($A88,Ligands!$A:$G,7,FALSE))</f>
        <v>Physiological</v>
      </c>
      <c r="G88" s="92">
        <f t="shared" si="15"/>
        <v>5.664093660627679</v>
      </c>
      <c r="H88" s="93">
        <f t="shared" si="16"/>
        <v>5.6717552206157862</v>
      </c>
      <c r="I88" s="93">
        <f t="shared" si="17"/>
        <v>7.8536905689805723</v>
      </c>
      <c r="J88" s="93">
        <f t="shared" si="18"/>
        <v>0</v>
      </c>
      <c r="K88" s="93">
        <f t="shared" si="19"/>
        <v>3.989460744241673</v>
      </c>
      <c r="L88" s="92">
        <f t="shared" si="20"/>
        <v>6.1109999999999998</v>
      </c>
      <c r="M88" s="93">
        <f t="shared" si="21"/>
        <v>5.9139999999999997</v>
      </c>
      <c r="N88" s="93">
        <f t="shared" si="22"/>
        <v>8.0030000000000001</v>
      </c>
      <c r="O88" s="93">
        <f t="shared" si="23"/>
        <v>0</v>
      </c>
      <c r="P88" s="93">
        <f t="shared" si="24"/>
        <v>5.1669999999999998</v>
      </c>
      <c r="Q88" s="94">
        <f t="shared" si="25"/>
        <v>35.734989648033135</v>
      </c>
      <c r="R88" s="91">
        <f t="shared" si="26"/>
        <v>57.247327957997371</v>
      </c>
      <c r="S88" s="91">
        <f t="shared" si="27"/>
        <v>83.265946820149352</v>
      </c>
      <c r="T88" s="91">
        <f t="shared" si="28"/>
        <v>0</v>
      </c>
      <c r="U88" s="91">
        <f t="shared" si="29"/>
        <v>7.5242071599893396</v>
      </c>
      <c r="V88" s="81" cm="1">
        <f t="array" ref="V88">_xlfn.IFS(AM88="na","na",AM88="0","0",AM88&gt;0,(LOG(0.01*BD88/10^-AM88)))</f>
        <v>5.664093660627679</v>
      </c>
      <c r="W88" s="82" t="str" cm="1">
        <f t="array" ref="W88">_xlfn.IFS(AN88="na","na",AN88="0","0",AN88&gt;0,(LOG(0.01*BE88/10^-AN88)))</f>
        <v>0</v>
      </c>
      <c r="X88" s="82" cm="1">
        <f t="array" ref="X88">_xlfn.IFS(AO88="na","na",AO88="0","0",AO88&gt;0,(LOG(0.01*BF88/10^-AO88)))</f>
        <v>4.9073761313413886</v>
      </c>
      <c r="Y88" s="82" cm="1">
        <f t="array" ref="Y88">_xlfn.IFS(AP88="na","na",AP88="0","0",AP88&gt;0,(LOG(0.01*BG88/10^-AP88)))</f>
        <v>4.6736981686282109</v>
      </c>
      <c r="Z88" s="82" t="str" cm="1">
        <f t="array" ref="Z88">_xlfn.IFS(AQ88="na","na",AQ88="0","0",AQ88&gt;0,(LOG(0.01*BH88/10^-AQ88)))</f>
        <v>0</v>
      </c>
      <c r="AA88" s="82" cm="1">
        <f t="array" ref="AA88">_xlfn.IFS(AR88="na","na",AR88="0","0",AR88&gt;0,(LOG(0.01*BI88/10^-AR88)))</f>
        <v>4.7434929964269097</v>
      </c>
      <c r="AB88" s="82" cm="1">
        <f t="array" ref="AB88">_xlfn.IFS(AS88="na","na",AS88="0","0",AS88&gt;0,(LOG(0.01*BJ88/10^-AS88)))</f>
        <v>5.0214891111305988</v>
      </c>
      <c r="AC88" s="82" cm="1">
        <f t="array" ref="AC88">_xlfn.IFS(AT88="na","na",AT88="0","0",AT88&gt;0,(LOG(0.01*BK88/10^-AT88)))</f>
        <v>5.6717552206157862</v>
      </c>
      <c r="AD88" s="82" cm="1">
        <f t="array" ref="AD88">_xlfn.IFS(AU88="na","na",AU88="0","0",AU88&gt;0,(LOG(0.01*BL88/10^-AU88)))</f>
        <v>7.6752955034235271</v>
      </c>
      <c r="AE88" s="82" cm="1">
        <f t="array" ref="AE88">_xlfn.IFS(AV88="na","na",AV88="0","0",AV88&gt;0,(LOG(0.01*BM88/10^-AV88)))</f>
        <v>7.8536905689805723</v>
      </c>
      <c r="AF88" s="82" cm="1">
        <f t="array" ref="AF88">_xlfn.IFS(AW88="na","na",AW88="0","0",AW88&gt;0,(LOG(0.01*BN88/10^-AW88)))</f>
        <v>7.6855246125995604</v>
      </c>
      <c r="AG88" s="82" cm="1">
        <f t="array" ref="AG88">_xlfn.IFS(AX88="na","na",AX88="0","0",AX88&gt;0,(LOG(0.01*BO88/10^-AX88)))</f>
        <v>7.6424674247941766</v>
      </c>
      <c r="AH88" s="82" t="str" cm="1">
        <f t="array" ref="AH88">_xlfn.IFS(AY88="na","na",AY88="0","0",AY88&gt;0,(LOG(0.01*BP88/10^-AY88)))</f>
        <v>0</v>
      </c>
      <c r="AI88" s="82" t="str" cm="1">
        <f t="array" ref="AI88">_xlfn.IFS(AZ88="na","na",AZ88="0","0",AZ88&gt;0,(LOG(0.01*BQ88/10^-AZ88)))</f>
        <v>0</v>
      </c>
      <c r="AJ88" s="82" cm="1">
        <f t="array" ref="AJ88">_xlfn.IFS(BA88="na","na",BA88="0","0",BA88&gt;0,(LOG(0.01*BR88/10^-BA88)))</f>
        <v>3.9163737137065633</v>
      </c>
      <c r="AK88" s="82" t="str" cm="1">
        <f t="array" ref="AK88">_xlfn.IFS(BB88="na","na",BB88="0","0",BB88&gt;0,(LOG(0.01*BS88/10^-BB88)))</f>
        <v>0</v>
      </c>
      <c r="AL88" s="82" cm="1">
        <f t="array" ref="AL88">_xlfn.IFS(BC88="na","na",BC88="0","0",BC88&gt;0,(LOG(0.01*BT88/10^-BC88)))</f>
        <v>3.989460744241673</v>
      </c>
      <c r="AM88" s="81">
        <f>VLOOKUP($A88,'pEC50'!$B:$AA,MATCH(AM$1,'pEC50'!$B$1:$AA$1,0),FALSE)</f>
        <v>6.1109999999999998</v>
      </c>
      <c r="AN88" s="82" t="str">
        <f>VLOOKUP($A88,'pEC50'!$B:$AA,MATCH(AN$1,'pEC50'!$B$1:$AA$1,0),FALSE)</f>
        <v>0</v>
      </c>
      <c r="AO88" s="82">
        <f>VLOOKUP($A88,'pEC50'!$B:$AA,MATCH(AO$1,'pEC50'!$B$1:$AA$1,0),FALSE)</f>
        <v>5.4690000000000003</v>
      </c>
      <c r="AP88" s="82">
        <f>VLOOKUP($A88,'pEC50'!$B:$AA,MATCH(AP$1,'pEC50'!$B$1:$AA$1,0),FALSE)</f>
        <v>5.34</v>
      </c>
      <c r="AQ88" s="82" t="str">
        <f>VLOOKUP($A88,'pEC50'!$B:$AA,MATCH(AQ$1,'pEC50'!$B$1:$AA$1,0),FALSE)</f>
        <v>0</v>
      </c>
      <c r="AR88" s="82">
        <f>VLOOKUP($A88,'pEC50'!$B:$AA,MATCH(AR$1,'pEC50'!$B$1:$AA$1,0),FALSE)</f>
        <v>5.2709999999999999</v>
      </c>
      <c r="AS88" s="82">
        <f>VLOOKUP($A88,'pEC50'!$B:$AA,MATCH(AS$1,'pEC50'!$B$1:$AA$1,0),FALSE)</f>
        <v>5.3979999999999997</v>
      </c>
      <c r="AT88" s="82">
        <f>VLOOKUP($A88,'pEC50'!$B:$AA,MATCH(AT$1,'pEC50'!$B$1:$AA$1,0),FALSE)</f>
        <v>5.9139999999999997</v>
      </c>
      <c r="AU88" s="82">
        <f>VLOOKUP($A88,'pEC50'!$B:$AA,MATCH(AU$1,'pEC50'!$B$1:$AA$1,0),FALSE)</f>
        <v>7.8220000000000001</v>
      </c>
      <c r="AV88" s="82">
        <f>VLOOKUP($A88,'pEC50'!$B:$AA,MATCH(AV$1,'pEC50'!$B$1:$AA$1,0),FALSE)</f>
        <v>8.0030000000000001</v>
      </c>
      <c r="AW88" s="82">
        <f>VLOOKUP($A88,'pEC50'!$B:$AA,MATCH(AW$1,'pEC50'!$B$1:$AA$1,0),FALSE)</f>
        <v>7.7709999999999999</v>
      </c>
      <c r="AX88" s="82">
        <f>VLOOKUP($A88,'pEC50'!$B:$AA,MATCH(AX$1,'pEC50'!$B$1:$AA$1,0),FALSE)</f>
        <v>7.7220000000000004</v>
      </c>
      <c r="AY88" s="82" t="str">
        <f>VLOOKUP($A88,'pEC50'!$B:$AA,MATCH(AY$1,'pEC50'!$B$1:$AA$1,0),FALSE)</f>
        <v>0</v>
      </c>
      <c r="AZ88" s="82" t="str">
        <f>VLOOKUP($A88,'pEC50'!$B:$AA,MATCH(AZ$1,'pEC50'!$B$1:$AA$1,0),FALSE)</f>
        <v>0</v>
      </c>
      <c r="BA88" s="82">
        <f>VLOOKUP($A88,'pEC50'!$B:$AA,MATCH(BA$1,'pEC50'!$B$1:$AA$1,0),FALSE)</f>
        <v>5.1669999999999998</v>
      </c>
      <c r="BB88" s="82" t="str">
        <f>VLOOKUP($A88,'pEC50'!$B:$AA,MATCH(BB$1,'pEC50'!$B$1:$AA$1,0),FALSE)</f>
        <v>0</v>
      </c>
      <c r="BC88" s="82">
        <f>VLOOKUP($A88,'pEC50'!$B:$AA,MATCH(BC$1,'pEC50'!$B$1:$AA$1,0),FALSE)</f>
        <v>5.1130000000000004</v>
      </c>
      <c r="BD88" s="95">
        <f>VLOOKUP($A88,Emax!$B:$Z,MATCH(BD$1,Emax!$B$1:$Z$1,0),FALSE)</f>
        <v>35.734989648033135</v>
      </c>
      <c r="BE88" s="96" t="str">
        <f>VLOOKUP($A88,Emax!$B:$Z,MATCH(BE$1,Emax!$B$1:$Z$1,0),FALSE)</f>
        <v>na</v>
      </c>
      <c r="BF88" s="96">
        <f>VLOOKUP($A88,Emax!$B:$Z,MATCH(BF$1,Emax!$B$1:$Z$1,0),FALSE)</f>
        <v>27.439496076914576</v>
      </c>
      <c r="BG88" s="96">
        <f>VLOOKUP($A88,Emax!$B:$Z,MATCH(BG$1,Emax!$B$1:$Z$1,0),FALSE)</f>
        <v>21.562453141400514</v>
      </c>
      <c r="BH88" s="96" t="str">
        <f>VLOOKUP($A88,Emax!$B:$Z,MATCH(BH$1,Emax!$B$1:$Z$1,0),FALSE)</f>
        <v>na</v>
      </c>
      <c r="BI88" s="96">
        <f>VLOOKUP($A88,Emax!$B:$Z,MATCH(BI$1,Emax!$B$1:$Z$1,0),FALSE)</f>
        <v>29.681988769434806</v>
      </c>
      <c r="BJ88" s="96">
        <f>VLOOKUP($A88,Emax!$B:$Z,MATCH(BJ$1,Emax!$B$1:$Z$1,0),FALSE)</f>
        <v>42.02319912583004</v>
      </c>
      <c r="BK88" s="96">
        <f>VLOOKUP($A88,Emax!$B:$Z,MATCH(BK$1,Emax!$B$1:$Z$1,0),FALSE)</f>
        <v>57.247327957997371</v>
      </c>
      <c r="BL88" s="96">
        <f>VLOOKUP($A88,Emax!$B:$Z,MATCH(BL$1,Emax!$B$1:$Z$1,0),FALSE)</f>
        <v>71.333823590625911</v>
      </c>
      <c r="BM88" s="96">
        <f>VLOOKUP($A88,Emax!$B:$Z,MATCH(BM$1,Emax!$B$1:$Z$1,0),FALSE)</f>
        <v>70.907238007424837</v>
      </c>
      <c r="BN88" s="96">
        <f>VLOOKUP($A88,Emax!$B:$Z,MATCH(BN$1,Emax!$B$1:$Z$1,0),FALSE)</f>
        <v>82.134309916849404</v>
      </c>
      <c r="BO88" s="96">
        <f>VLOOKUP($A88,Emax!$B:$Z,MATCH(BO$1,Emax!$B$1:$Z$1,0),FALSE)</f>
        <v>83.265946820149352</v>
      </c>
      <c r="BP88" s="96">
        <f>VLOOKUP($A88,Emax!$B:$Z,MATCH(BP$1,Emax!$B$1:$Z$1,0),FALSE)</f>
        <v>0</v>
      </c>
      <c r="BQ88" s="96">
        <f>VLOOKUP($A88,Emax!$B:$Z,MATCH(BQ$1,Emax!$B$1:$Z$1,0),FALSE)</f>
        <v>0</v>
      </c>
      <c r="BR88" s="96">
        <f>VLOOKUP($A88,Emax!$B:$Z,MATCH(BR$1,Emax!$B$1:$Z$1,0),FALSE)</f>
        <v>5.6153096986542872</v>
      </c>
      <c r="BS88" s="96">
        <f>VLOOKUP($A88,Emax!$B:$Z,MATCH(BS$1,Emax!$B$1:$Z$1,0),FALSE)</f>
        <v>0</v>
      </c>
      <c r="BT88" s="96">
        <f>VLOOKUP($A88,Emax!$B:$Z,MATCH(BT$1,Emax!$B$1:$Z$1,0),FALSE)</f>
        <v>7.5242071599893396</v>
      </c>
      <c r="BU88" s="98"/>
      <c r="BV88" s="98"/>
      <c r="BW88" s="98"/>
    </row>
    <row r="89" spans="1:75" x14ac:dyDescent="0.2">
      <c r="A89" t="s">
        <v>117</v>
      </c>
      <c r="B89" s="6" t="str">
        <f>IF(VLOOKUP($A89,Ligands!$A:$G,3,FALSE)="","",VLOOKUP($A89,Ligands!$A:$G,3,FALSE))</f>
        <v/>
      </c>
      <c r="C89" s="5" t="str">
        <f>IF(VLOOKUP($A89,Ligands!$A:$G,4,FALSE)="","",VLOOKUP($A89,Ligands!$A:$G,4,FALSE))</f>
        <v>Acetylcholine</v>
      </c>
      <c r="D89" s="37" t="str">
        <f>IF(VLOOKUP($A89,Ligands!$A:$G,5,FALSE)="","",VLOOKUP($A89,Ligands!$A:$G,5,FALSE))</f>
        <v/>
      </c>
      <c r="E89" s="37" t="str">
        <f>IF(VLOOKUP($A89,Ligands!$A:$G,6,FALSE)="","",VLOOKUP($A89,Ligands!$A:$G,6,FALSE))</f>
        <v/>
      </c>
      <c r="F89" s="37" t="str">
        <f>IF(VLOOKUP($A89,Ligands!$A:$G,7,FALSE)="","",VLOOKUP($A89,Ligands!$A:$G,7,FALSE))</f>
        <v>Physiological</v>
      </c>
      <c r="G89" s="92">
        <f t="shared" si="15"/>
        <v>5.1141473903299577</v>
      </c>
      <c r="H89" s="93">
        <f t="shared" si="16"/>
        <v>8.8782603015574626</v>
      </c>
      <c r="I89" s="93">
        <f t="shared" si="17"/>
        <v>7.4361325651312296</v>
      </c>
      <c r="J89" s="93">
        <f t="shared" si="18"/>
        <v>0</v>
      </c>
      <c r="K89" s="93">
        <f t="shared" si="19"/>
        <v>7.3157794870874877</v>
      </c>
      <c r="L89" s="92">
        <f t="shared" si="20"/>
        <v>6.0730000000000004</v>
      </c>
      <c r="M89" s="93">
        <f t="shared" si="21"/>
        <v>9.0549999999999997</v>
      </c>
      <c r="N89" s="93">
        <f t="shared" si="22"/>
        <v>7.484</v>
      </c>
      <c r="O89" s="93">
        <f t="shared" si="23"/>
        <v>0</v>
      </c>
      <c r="P89" s="93">
        <f t="shared" si="24"/>
        <v>7.6150000000000002</v>
      </c>
      <c r="Q89" s="94">
        <f t="shared" si="25"/>
        <v>10.993788819875775</v>
      </c>
      <c r="R89" s="91">
        <f t="shared" si="26"/>
        <v>73.748359272454522</v>
      </c>
      <c r="S89" s="91">
        <f t="shared" si="27"/>
        <v>89.563811064072681</v>
      </c>
      <c r="T89" s="91">
        <f t="shared" si="28"/>
        <v>0</v>
      </c>
      <c r="U89" s="91">
        <f t="shared" si="29"/>
        <v>56.706879269775143</v>
      </c>
      <c r="V89" s="81" cm="1">
        <f t="array" ref="V89">_xlfn.IFS(AM89="na","na",AM89="0","0",AM89&gt;0,(LOG(0.01*BD89/10^-AM89)))</f>
        <v>5.1141473903299577</v>
      </c>
      <c r="W89" s="82" t="str" cm="1">
        <f t="array" ref="W89">_xlfn.IFS(AN89="na","na",AN89="0","0",AN89&gt;0,(LOG(0.01*BE89/10^-AN89)))</f>
        <v>0</v>
      </c>
      <c r="X89" s="82" cm="1">
        <f t="array" ref="X89">_xlfn.IFS(AO89="na","na",AO89="0","0",AO89&gt;0,(LOG(0.01*BF89/10^-AO89)))</f>
        <v>7.9254433097170507</v>
      </c>
      <c r="Y89" s="82" cm="1">
        <f t="array" ref="Y89">_xlfn.IFS(AP89="na","na",AP89="0","0",AP89&gt;0,(LOG(0.01*BG89/10^-AP89)))</f>
        <v>7.6922986753351879</v>
      </c>
      <c r="Z89" s="82" t="str" cm="1">
        <f t="array" ref="Z89">_xlfn.IFS(AQ89="na","na",AQ89="0","0",AQ89&gt;0,(LOG(0.01*BH89/10^-AQ89)))</f>
        <v>0</v>
      </c>
      <c r="AA89" s="82" cm="1">
        <f t="array" ref="AA89">_xlfn.IFS(AR89="na","na",AR89="0","0",AR89&gt;0,(LOG(0.01*BI89/10^-AR89)))</f>
        <v>8.439375780790968</v>
      </c>
      <c r="AB89" s="82" cm="1">
        <f t="array" ref="AB89">_xlfn.IFS(AS89="na","na",AS89="0","0",AS89&gt;0,(LOG(0.01*BJ89/10^-AS89)))</f>
        <v>8.8782603015574626</v>
      </c>
      <c r="AC89" s="82" cm="1">
        <f t="array" ref="AC89">_xlfn.IFS(AT89="na","na",AT89="0","0",AT89&gt;0,(LOG(0.01*BK89/10^-AT89)))</f>
        <v>8.3847523627268714</v>
      </c>
      <c r="AD89" s="82" t="str" cm="1">
        <f t="array" ref="AD89">_xlfn.IFS(AU89="na","na",AU89="0","0",AU89&gt;0,(LOG(0.01*BL89/10^-AU89)))</f>
        <v>0</v>
      </c>
      <c r="AE89" s="82" t="str" cm="1">
        <f t="array" ref="AE89">_xlfn.IFS(AV89="na","na",AV89="0","0",AV89&gt;0,(LOG(0.01*BM89/10^-AV89)))</f>
        <v>0</v>
      </c>
      <c r="AF89" s="82" cm="1">
        <f t="array" ref="AF89">_xlfn.IFS(AW89="na","na",AW89="0","0",AW89&gt;0,(LOG(0.01*BN89/10^-AW89)))</f>
        <v>4.4629182663346967</v>
      </c>
      <c r="AG89" s="82" cm="1">
        <f t="array" ref="AG89">_xlfn.IFS(AX89="na","na",AX89="0","0",AX89&gt;0,(LOG(0.01*BO89/10^-AX89)))</f>
        <v>7.4361325651312296</v>
      </c>
      <c r="AH89" s="82" t="str" cm="1">
        <f t="array" ref="AH89">_xlfn.IFS(AY89="na","na",AY89="0","0",AY89&gt;0,(LOG(0.01*BP89/10^-AY89)))</f>
        <v>0</v>
      </c>
      <c r="AI89" s="82" t="str" cm="1">
        <f t="array" ref="AI89">_xlfn.IFS(AZ89="na","na",AZ89="0","0",AZ89&gt;0,(LOG(0.01*BQ89/10^-AZ89)))</f>
        <v>0</v>
      </c>
      <c r="AJ89" s="82" cm="1">
        <f t="array" ref="AJ89">_xlfn.IFS(BA89="na","na",BA89="0","0",BA89&gt;0,(LOG(0.01*BR89/10^-BA89)))</f>
        <v>5.5916357475644549</v>
      </c>
      <c r="AK89" s="82" cm="1">
        <f t="array" ref="AK89">_xlfn.IFS(BB89="na","na",BB89="0","0",BB89&gt;0,(LOG(0.01*BS89/10^-BB89)))</f>
        <v>7.0194613999177307</v>
      </c>
      <c r="AL89" s="82" cm="1">
        <f t="array" ref="AL89">_xlfn.IFS(BC89="na","na",BC89="0","0",BC89&gt;0,(LOG(0.01*BT89/10^-BC89)))</f>
        <v>7.3157794870874877</v>
      </c>
      <c r="AM89" s="81">
        <f>VLOOKUP($A89,'pEC50'!$B:$AA,MATCH(AM$1,'pEC50'!$B$1:$AA$1,0),FALSE)</f>
        <v>6.0730000000000004</v>
      </c>
      <c r="AN89" s="82" t="str">
        <f>VLOOKUP($A89,'pEC50'!$B:$AA,MATCH(AN$1,'pEC50'!$B$1:$AA$1,0),FALSE)</f>
        <v>0</v>
      </c>
      <c r="AO89" s="82">
        <f>VLOOKUP($A89,'pEC50'!$B:$AA,MATCH(AO$1,'pEC50'!$B$1:$AA$1,0),FALSE)</f>
        <v>8.07</v>
      </c>
      <c r="AP89" s="82">
        <f>VLOOKUP($A89,'pEC50'!$B:$AA,MATCH(AP$1,'pEC50'!$B$1:$AA$1,0),FALSE)</f>
        <v>7.9450000000000003</v>
      </c>
      <c r="AQ89" s="82" t="str">
        <f>VLOOKUP($A89,'pEC50'!$B:$AA,MATCH(AQ$1,'pEC50'!$B$1:$AA$1,0),FALSE)</f>
        <v>0</v>
      </c>
      <c r="AR89" s="82">
        <f>VLOOKUP($A89,'pEC50'!$B:$AA,MATCH(AR$1,'pEC50'!$B$1:$AA$1,0),FALSE)</f>
        <v>8.6340000000000003</v>
      </c>
      <c r="AS89" s="82">
        <f>VLOOKUP($A89,'pEC50'!$B:$AA,MATCH(AS$1,'pEC50'!$B$1:$AA$1,0),FALSE)</f>
        <v>9.0549999999999997</v>
      </c>
      <c r="AT89" s="82">
        <f>VLOOKUP($A89,'pEC50'!$B:$AA,MATCH(AT$1,'pEC50'!$B$1:$AA$1,0),FALSE)</f>
        <v>8.5169999999999995</v>
      </c>
      <c r="AU89" s="82" t="str">
        <f>VLOOKUP($A89,'pEC50'!$B:$AA,MATCH(AU$1,'pEC50'!$B$1:$AA$1,0),FALSE)</f>
        <v>0</v>
      </c>
      <c r="AV89" s="82" t="str">
        <f>VLOOKUP($A89,'pEC50'!$B:$AA,MATCH(AV$1,'pEC50'!$B$1:$AA$1,0),FALSE)</f>
        <v>0</v>
      </c>
      <c r="AW89" s="82">
        <f>VLOOKUP($A89,'pEC50'!$B:$AA,MATCH(AW$1,'pEC50'!$B$1:$AA$1,0),FALSE)</f>
        <v>5.4420000000000002</v>
      </c>
      <c r="AX89" s="82">
        <f>VLOOKUP($A89,'pEC50'!$B:$AA,MATCH(AX$1,'pEC50'!$B$1:$AA$1,0),FALSE)</f>
        <v>7.484</v>
      </c>
      <c r="AY89" s="82" t="str">
        <f>VLOOKUP($A89,'pEC50'!$B:$AA,MATCH(AY$1,'pEC50'!$B$1:$AA$1,0),FALSE)</f>
        <v>0</v>
      </c>
      <c r="AZ89" s="82" t="str">
        <f>VLOOKUP($A89,'pEC50'!$B:$AA,MATCH(AZ$1,'pEC50'!$B$1:$AA$1,0),FALSE)</f>
        <v>0</v>
      </c>
      <c r="BA89" s="82">
        <f>VLOOKUP($A89,'pEC50'!$B:$AA,MATCH(BA$1,'pEC50'!$B$1:$AA$1,0),FALSE)</f>
        <v>5.8380000000000001</v>
      </c>
      <c r="BB89" s="82">
        <f>VLOOKUP($A89,'pEC50'!$B:$AA,MATCH(BB$1,'pEC50'!$B$1:$AA$1,0),FALSE)</f>
        <v>7.34</v>
      </c>
      <c r="BC89" s="82">
        <f>VLOOKUP($A89,'pEC50'!$B:$AA,MATCH(BC$1,'pEC50'!$B$1:$AA$1,0),FALSE)</f>
        <v>7.6150000000000002</v>
      </c>
      <c r="BD89" s="95">
        <f>VLOOKUP($A89,Emax!$B:$Z,MATCH(BD$1,Emax!$B$1:$Z$1,0),FALSE)</f>
        <v>10.993788819875775</v>
      </c>
      <c r="BE89" s="96" t="str">
        <f>VLOOKUP($A89,Emax!$B:$Z,MATCH(BE$1,Emax!$B$1:$Z$1,0),FALSE)</f>
        <v>na</v>
      </c>
      <c r="BF89" s="96">
        <f>VLOOKUP($A89,Emax!$B:$Z,MATCH(BF$1,Emax!$B$1:$Z$1,0),FALSE)</f>
        <v>71.687479279478396</v>
      </c>
      <c r="BG89" s="96">
        <f>VLOOKUP($A89,Emax!$B:$Z,MATCH(BG$1,Emax!$B$1:$Z$1,0),FALSE)</f>
        <v>55.885440095966416</v>
      </c>
      <c r="BH89" s="96" t="str">
        <f>VLOOKUP($A89,Emax!$B:$Z,MATCH(BH$1,Emax!$B$1:$Z$1,0),FALSE)</f>
        <v>na</v>
      </c>
      <c r="BI89" s="96">
        <f>VLOOKUP($A89,Emax!$B:$Z,MATCH(BI$1,Emax!$B$1:$Z$1,0),FALSE)</f>
        <v>63.88159936792799</v>
      </c>
      <c r="BJ89" s="96">
        <f>VLOOKUP($A89,Emax!$B:$Z,MATCH(BJ$1,Emax!$B$1:$Z$1,0),FALSE)</f>
        <v>66.567201815583772</v>
      </c>
      <c r="BK89" s="96">
        <f>VLOOKUP($A89,Emax!$B:$Z,MATCH(BK$1,Emax!$B$1:$Z$1,0),FALSE)</f>
        <v>73.748359272454522</v>
      </c>
      <c r="BL89" s="96">
        <f>VLOOKUP($A89,Emax!$B:$Z,MATCH(BL$1,Emax!$B$1:$Z$1,0),FALSE)</f>
        <v>0</v>
      </c>
      <c r="BM89" s="96">
        <f>VLOOKUP($A89,Emax!$B:$Z,MATCH(BM$1,Emax!$B$1:$Z$1,0),FALSE)</f>
        <v>0</v>
      </c>
      <c r="BN89" s="96">
        <f>VLOOKUP($A89,Emax!$B:$Z,MATCH(BN$1,Emax!$B$1:$Z$1,0),FALSE)</f>
        <v>10.493449246969512</v>
      </c>
      <c r="BO89" s="96">
        <f>VLOOKUP($A89,Emax!$B:$Z,MATCH(BO$1,Emax!$B$1:$Z$1,0),FALSE)</f>
        <v>89.563811064072681</v>
      </c>
      <c r="BP89" s="96">
        <f>VLOOKUP($A89,Emax!$B:$Z,MATCH(BP$1,Emax!$B$1:$Z$1,0),FALSE)</f>
        <v>0</v>
      </c>
      <c r="BQ89" s="96">
        <f>VLOOKUP($A89,Emax!$B:$Z,MATCH(BQ$1,Emax!$B$1:$Z$1,0),FALSE)</f>
        <v>0</v>
      </c>
      <c r="BR89" s="96">
        <f>VLOOKUP($A89,Emax!$B:$Z,MATCH(BR$1,Emax!$B$1:$Z$1,0),FALSE)</f>
        <v>56.706879269775143</v>
      </c>
      <c r="BS89" s="96">
        <f>VLOOKUP($A89,Emax!$B:$Z,MATCH(BS$1,Emax!$B$1:$Z$1,0),FALSE)</f>
        <v>47.803687635574839</v>
      </c>
      <c r="BT89" s="96">
        <f>VLOOKUP($A89,Emax!$B:$Z,MATCH(BT$1,Emax!$B$1:$Z$1,0),FALSE)</f>
        <v>50.208758994403489</v>
      </c>
      <c r="BU89" s="98"/>
      <c r="BV89" s="98"/>
      <c r="BW89" s="98"/>
    </row>
    <row r="90" spans="1:75" x14ac:dyDescent="0.2">
      <c r="A90" t="s">
        <v>121</v>
      </c>
      <c r="B90" s="6" t="str">
        <f>IF(VLOOKUP($A90,Ligands!$A:$G,3,FALSE)="","",VLOOKUP($A90,Ligands!$A:$G,3,FALSE))</f>
        <v/>
      </c>
      <c r="C90" s="5" t="str">
        <f>IF(VLOOKUP($A90,Ligands!$A:$G,4,FALSE)="","",VLOOKUP($A90,Ligands!$A:$G,4,FALSE))</f>
        <v>Acetylcholine</v>
      </c>
      <c r="D90" s="37" t="str">
        <f>IF(VLOOKUP($A90,Ligands!$A:$G,5,FALSE)="","",VLOOKUP($A90,Ligands!$A:$G,5,FALSE))</f>
        <v/>
      </c>
      <c r="E90" s="37" t="str">
        <f>IF(VLOOKUP($A90,Ligands!$A:$G,6,FALSE)="","",VLOOKUP($A90,Ligands!$A:$G,6,FALSE))</f>
        <v/>
      </c>
      <c r="F90" s="37" t="str">
        <f>IF(VLOOKUP($A90,Ligands!$A:$G,7,FALSE)="","",VLOOKUP($A90,Ligands!$A:$G,7,FALSE))</f>
        <v>Physiological</v>
      </c>
      <c r="G90" s="92">
        <f t="shared" si="15"/>
        <v>0</v>
      </c>
      <c r="H90" s="93">
        <f t="shared" si="16"/>
        <v>5.443450246860035</v>
      </c>
      <c r="I90" s="93">
        <f t="shared" si="17"/>
        <v>7.5600000000000014</v>
      </c>
      <c r="J90" s="93">
        <f t="shared" si="18"/>
        <v>0</v>
      </c>
      <c r="K90" s="93">
        <f t="shared" si="19"/>
        <v>4.7880481114452644</v>
      </c>
      <c r="L90" s="92">
        <f t="shared" si="20"/>
        <v>0</v>
      </c>
      <c r="M90" s="93">
        <f t="shared" si="21"/>
        <v>5.976</v>
      </c>
      <c r="N90" s="93">
        <f t="shared" si="22"/>
        <v>7.56</v>
      </c>
      <c r="O90" s="93">
        <f t="shared" si="23"/>
        <v>0</v>
      </c>
      <c r="P90" s="93">
        <f t="shared" si="24"/>
        <v>6.3650000000000002</v>
      </c>
      <c r="Q90" s="94">
        <f t="shared" si="25"/>
        <v>0</v>
      </c>
      <c r="R90" s="91">
        <f t="shared" si="26"/>
        <v>35.0204442479832</v>
      </c>
      <c r="S90" s="91">
        <f t="shared" si="27"/>
        <v>100</v>
      </c>
      <c r="T90" s="91">
        <f t="shared" si="28"/>
        <v>0</v>
      </c>
      <c r="U90" s="91">
        <f t="shared" si="29"/>
        <v>8.1105090166118856</v>
      </c>
      <c r="V90" s="81" t="str" cm="1">
        <f t="array" ref="V90">_xlfn.IFS(AM90="na","na",AM90="0","0",AM90&gt;0,(LOG(0.01*BD90/10^-AM90)))</f>
        <v>0</v>
      </c>
      <c r="W90" s="82" t="str" cm="1">
        <f t="array" ref="W90">_xlfn.IFS(AN90="na","na",AN90="0","0",AN90&gt;0,(LOG(0.01*BE90/10^-AN90)))</f>
        <v>0</v>
      </c>
      <c r="X90" s="82" cm="1">
        <f t="array" ref="X90">_xlfn.IFS(AO90="na","na",AO90="0","0",AO90&gt;0,(LOG(0.01*BF90/10^-AO90)))</f>
        <v>5.417321650977124</v>
      </c>
      <c r="Y90" s="82" cm="1">
        <f t="array" ref="Y90">_xlfn.IFS(AP90="na","na",AP90="0","0",AP90&gt;0,(LOG(0.01*BG90/10^-AP90)))</f>
        <v>5.007012937066623</v>
      </c>
      <c r="Z90" s="82" t="str" cm="1">
        <f t="array" ref="Z90">_xlfn.IFS(AQ90="na","na",AQ90="0","0",AQ90&gt;0,(LOG(0.01*BH90/10^-AQ90)))</f>
        <v>0</v>
      </c>
      <c r="AA90" s="82" cm="1">
        <f t="array" ref="AA90">_xlfn.IFS(AR90="na","na",AR90="0","0",AR90&gt;0,(LOG(0.01*BI90/10^-AR90)))</f>
        <v>5.376887853050377</v>
      </c>
      <c r="AB90" s="82" cm="1">
        <f t="array" ref="AB90">_xlfn.IFS(AS90="na","na",AS90="0","0",AS90&gt;0,(LOG(0.01*BJ90/10^-AS90)))</f>
        <v>5.4386463225823842</v>
      </c>
      <c r="AC90" s="82" cm="1">
        <f t="array" ref="AC90">_xlfn.IFS(AT90="na","na",AT90="0","0",AT90&gt;0,(LOG(0.01*BK90/10^-AT90)))</f>
        <v>5.443450246860035</v>
      </c>
      <c r="AD90" s="82" cm="1">
        <f t="array" ref="AD90">_xlfn.IFS(AU90="na","na",AU90="0","0",AU90&gt;0,(LOG(0.01*BL90/10^-AU90)))</f>
        <v>7.2389194969054831</v>
      </c>
      <c r="AE90" s="82" cm="1">
        <f t="array" ref="AE90">_xlfn.IFS(AV90="na","na",AV90="0","0",AV90&gt;0,(LOG(0.01*BM90/10^-AV90)))</f>
        <v>7.459543733133513</v>
      </c>
      <c r="AF90" s="82" cm="1">
        <f t="array" ref="AF90">_xlfn.IFS(AW90="na","na",AW90="0","0",AW90&gt;0,(LOG(0.01*BN90/10^-AW90)))</f>
        <v>7.3660000000000005</v>
      </c>
      <c r="AG90" s="82" cm="1">
        <f t="array" ref="AG90">_xlfn.IFS(AX90="na","na",AX90="0","0",AX90&gt;0,(LOG(0.01*BO90/10^-AX90)))</f>
        <v>7.5600000000000014</v>
      </c>
      <c r="AH90" s="82" t="str" cm="1">
        <f t="array" ref="AH90">_xlfn.IFS(AY90="na","na",AY90="0","0",AY90&gt;0,(LOG(0.01*BP90/10^-AY90)))</f>
        <v>0</v>
      </c>
      <c r="AI90" s="82" t="str" cm="1">
        <f t="array" ref="AI90">_xlfn.IFS(AZ90="na","na",AZ90="0","0",AZ90&gt;0,(LOG(0.01*BQ90/10^-AZ90)))</f>
        <v>0</v>
      </c>
      <c r="AJ90" s="82" cm="1">
        <f t="array" ref="AJ90">_xlfn.IFS(BA90="na","na",BA90="0","0",BA90&gt;0,(LOG(0.01*BR90/10^-BA90)))</f>
        <v>3.8857744955675808</v>
      </c>
      <c r="AK90" s="82" cm="1">
        <f t="array" ref="AK90">_xlfn.IFS(BB90="na","na",BB90="0","0",BB90&gt;0,(LOG(0.01*BS90/10^-BB90)))</f>
        <v>3.7578466289444399</v>
      </c>
      <c r="AL90" s="82" cm="1">
        <f t="array" ref="AL90">_xlfn.IFS(BC90="na","na",BC90="0","0",BC90&gt;0,(LOG(0.01*BT90/10^-BC90)))</f>
        <v>4.7880481114452644</v>
      </c>
      <c r="AM90" s="81" t="str">
        <f>VLOOKUP($A90,'pEC50'!$B:$AA,MATCH(AM$1,'pEC50'!$B$1:$AA$1,0),FALSE)</f>
        <v>0</v>
      </c>
      <c r="AN90" s="82" t="str">
        <f>VLOOKUP($A90,'pEC50'!$B:$AA,MATCH(AN$1,'pEC50'!$B$1:$AA$1,0),FALSE)</f>
        <v>0</v>
      </c>
      <c r="AO90" s="82">
        <f>VLOOKUP($A90,'pEC50'!$B:$AA,MATCH(AO$1,'pEC50'!$B$1:$AA$1,0),FALSE)</f>
        <v>5.8730000000000002</v>
      </c>
      <c r="AP90" s="82">
        <f>VLOOKUP($A90,'pEC50'!$B:$AA,MATCH(AP$1,'pEC50'!$B$1:$AA$1,0),FALSE)</f>
        <v>5.835</v>
      </c>
      <c r="AQ90" s="82" t="str">
        <f>VLOOKUP($A90,'pEC50'!$B:$AA,MATCH(AQ$1,'pEC50'!$B$1:$AA$1,0),FALSE)</f>
        <v>0</v>
      </c>
      <c r="AR90" s="82">
        <f>VLOOKUP($A90,'pEC50'!$B:$AA,MATCH(AR$1,'pEC50'!$B$1:$AA$1,0),FALSE)</f>
        <v>5.9569999999999999</v>
      </c>
      <c r="AS90" s="82">
        <f>VLOOKUP($A90,'pEC50'!$B:$AA,MATCH(AS$1,'pEC50'!$B$1:$AA$1,0),FALSE)</f>
        <v>5.9480000000000004</v>
      </c>
      <c r="AT90" s="82">
        <f>VLOOKUP($A90,'pEC50'!$B:$AA,MATCH(AT$1,'pEC50'!$B$1:$AA$1,0),FALSE)</f>
        <v>5.976</v>
      </c>
      <c r="AU90" s="82">
        <f>VLOOKUP($A90,'pEC50'!$B:$AA,MATCH(AU$1,'pEC50'!$B$1:$AA$1,0),FALSE)</f>
        <v>7.327</v>
      </c>
      <c r="AV90" s="82">
        <f>VLOOKUP($A90,'pEC50'!$B:$AA,MATCH(AV$1,'pEC50'!$B$1:$AA$1,0),FALSE)</f>
        <v>7.5039999999999996</v>
      </c>
      <c r="AW90" s="82">
        <f>VLOOKUP($A90,'pEC50'!$B:$AA,MATCH(AW$1,'pEC50'!$B$1:$AA$1,0),FALSE)</f>
        <v>7.3659999999999997</v>
      </c>
      <c r="AX90" s="82">
        <f>VLOOKUP($A90,'pEC50'!$B:$AA,MATCH(AX$1,'pEC50'!$B$1:$AA$1,0),FALSE)</f>
        <v>7.56</v>
      </c>
      <c r="AY90" s="82" t="str">
        <f>VLOOKUP($A90,'pEC50'!$B:$AA,MATCH(AY$1,'pEC50'!$B$1:$AA$1,0),FALSE)</f>
        <v>0</v>
      </c>
      <c r="AZ90" s="82" t="str">
        <f>VLOOKUP($A90,'pEC50'!$B:$AA,MATCH(AZ$1,'pEC50'!$B$1:$AA$1,0),FALSE)</f>
        <v>0</v>
      </c>
      <c r="BA90" s="82">
        <f>VLOOKUP($A90,'pEC50'!$B:$AA,MATCH(BA$1,'pEC50'!$B$1:$AA$1,0),FALSE)</f>
        <v>5.4329999999999998</v>
      </c>
      <c r="BB90" s="82">
        <f>VLOOKUP($A90,'pEC50'!$B:$AA,MATCH(BB$1,'pEC50'!$B$1:$AA$1,0),FALSE)</f>
        <v>6.3650000000000002</v>
      </c>
      <c r="BC90" s="82">
        <f>VLOOKUP($A90,'pEC50'!$B:$AA,MATCH(BC$1,'pEC50'!$B$1:$AA$1,0),FALSE)</f>
        <v>5.8789999999999996</v>
      </c>
      <c r="BD90" s="95">
        <f>VLOOKUP($A90,Emax!$B:$Z,MATCH(BD$1,Emax!$B$1:$Z$1,0),FALSE)</f>
        <v>0</v>
      </c>
      <c r="BE90" s="96" t="str">
        <f>VLOOKUP($A90,Emax!$B:$Z,MATCH(BE$1,Emax!$B$1:$Z$1,0),FALSE)</f>
        <v>na</v>
      </c>
      <c r="BF90" s="96">
        <f>VLOOKUP($A90,Emax!$B:$Z,MATCH(BF$1,Emax!$B$1:$Z$1,0),FALSE)</f>
        <v>35.0204442479832</v>
      </c>
      <c r="BG90" s="96">
        <f>VLOOKUP($A90,Emax!$B:$Z,MATCH(BG$1,Emax!$B$1:$Z$1,0),FALSE)</f>
        <v>14.859799070325387</v>
      </c>
      <c r="BH90" s="96" t="str">
        <f>VLOOKUP($A90,Emax!$B:$Z,MATCH(BH$1,Emax!$B$1:$Z$1,0),FALSE)</f>
        <v>na</v>
      </c>
      <c r="BI90" s="96">
        <f>VLOOKUP($A90,Emax!$B:$Z,MATCH(BI$1,Emax!$B$1:$Z$1,0),FALSE)</f>
        <v>26.295888710178055</v>
      </c>
      <c r="BJ90" s="96">
        <f>VLOOKUP($A90,Emax!$B:$Z,MATCH(BJ$1,Emax!$B$1:$Z$1,0),FALSE)</f>
        <v>30.948978734134656</v>
      </c>
      <c r="BK90" s="96">
        <f>VLOOKUP($A90,Emax!$B:$Z,MATCH(BK$1,Emax!$B$1:$Z$1,0),FALSE)</f>
        <v>29.339333708356772</v>
      </c>
      <c r="BL90" s="96">
        <f>VLOOKUP($A90,Emax!$B:$Z,MATCH(BL$1,Emax!$B$1:$Z$1,0),FALSE)</f>
        <v>81.643101941141381</v>
      </c>
      <c r="BM90" s="96">
        <f>VLOOKUP($A90,Emax!$B:$Z,MATCH(BM$1,Emax!$B$1:$Z$1,0),FALSE)</f>
        <v>90.270060417829328</v>
      </c>
      <c r="BN90" s="96">
        <f>VLOOKUP($A90,Emax!$B:$Z,MATCH(BN$1,Emax!$B$1:$Z$1,0),FALSE)</f>
        <v>100</v>
      </c>
      <c r="BO90" s="96">
        <f>VLOOKUP($A90,Emax!$B:$Z,MATCH(BO$1,Emax!$B$1:$Z$1,0),FALSE)</f>
        <v>100</v>
      </c>
      <c r="BP90" s="96">
        <f>VLOOKUP($A90,Emax!$B:$Z,MATCH(BP$1,Emax!$B$1:$Z$1,0),FALSE)</f>
        <v>0</v>
      </c>
      <c r="BQ90" s="96">
        <f>VLOOKUP($A90,Emax!$B:$Z,MATCH(BQ$1,Emax!$B$1:$Z$1,0),FALSE)</f>
        <v>0</v>
      </c>
      <c r="BR90" s="96">
        <f>VLOOKUP($A90,Emax!$B:$Z,MATCH(BR$1,Emax!$B$1:$Z$1,0),FALSE)</f>
        <v>2.8364458409457654</v>
      </c>
      <c r="BS90" s="96">
        <f>VLOOKUP($A90,Emax!$B:$Z,MATCH(BS$1,Emax!$B$1:$Z$1,0),FALSE)</f>
        <v>0.24708514099783074</v>
      </c>
      <c r="BT90" s="96">
        <f>VLOOKUP($A90,Emax!$B:$Z,MATCH(BT$1,Emax!$B$1:$Z$1,0),FALSE)</f>
        <v>8.1105090166118856</v>
      </c>
      <c r="BU90" s="98"/>
      <c r="BV90" s="98"/>
      <c r="BW90" s="98"/>
    </row>
    <row r="91" spans="1:75" x14ac:dyDescent="0.2">
      <c r="A91" t="s">
        <v>125</v>
      </c>
      <c r="B91" s="6" t="str">
        <f>IF(VLOOKUP($A91,Ligands!$A:$G,3,FALSE)="","",VLOOKUP($A91,Ligands!$A:$G,3,FALSE))</f>
        <v/>
      </c>
      <c r="C91" s="5" t="str">
        <f>IF(VLOOKUP($A91,Ligands!$A:$G,4,FALSE)="","",VLOOKUP($A91,Ligands!$A:$G,4,FALSE))</f>
        <v>Acetylcholine</v>
      </c>
      <c r="D91" s="37" t="str">
        <f>IF(VLOOKUP($A91,Ligands!$A:$G,5,FALSE)="","",VLOOKUP($A91,Ligands!$A:$G,5,FALSE))</f>
        <v/>
      </c>
      <c r="E91" s="37" t="str">
        <f>IF(VLOOKUP($A91,Ligands!$A:$G,6,FALSE)="","",VLOOKUP($A91,Ligands!$A:$G,6,FALSE))</f>
        <v/>
      </c>
      <c r="F91" s="37" t="str">
        <f>IF(VLOOKUP($A91,Ligands!$A:$G,7,FALSE)="","",VLOOKUP($A91,Ligands!$A:$G,7,FALSE))</f>
        <v>Physiological</v>
      </c>
      <c r="G91" s="92">
        <f t="shared" si="15"/>
        <v>0</v>
      </c>
      <c r="H91" s="93">
        <f t="shared" si="16"/>
        <v>9.0040207481642351</v>
      </c>
      <c r="I91" s="93">
        <f t="shared" si="17"/>
        <v>6.8545133880894413</v>
      </c>
      <c r="J91" s="93">
        <f t="shared" si="18"/>
        <v>0</v>
      </c>
      <c r="K91" s="93">
        <f t="shared" si="19"/>
        <v>6.4743925305555967</v>
      </c>
      <c r="L91" s="92">
        <f t="shared" si="20"/>
        <v>0</v>
      </c>
      <c r="M91" s="93">
        <f t="shared" si="21"/>
        <v>9.1709999999999994</v>
      </c>
      <c r="N91" s="93">
        <f t="shared" si="22"/>
        <v>6.9450000000000003</v>
      </c>
      <c r="O91" s="93">
        <f t="shared" si="23"/>
        <v>0</v>
      </c>
      <c r="P91" s="93">
        <f t="shared" si="24"/>
        <v>6.9960000000000004</v>
      </c>
      <c r="Q91" s="94">
        <f t="shared" si="25"/>
        <v>0</v>
      </c>
      <c r="R91" s="91">
        <f t="shared" si="26"/>
        <v>87.959214275003745</v>
      </c>
      <c r="S91" s="91">
        <f t="shared" si="27"/>
        <v>81.192027779099078</v>
      </c>
      <c r="T91" s="91">
        <f t="shared" si="28"/>
        <v>0</v>
      </c>
      <c r="U91" s="91">
        <f t="shared" si="29"/>
        <v>30.087945278493379</v>
      </c>
      <c r="V91" s="81" t="str" cm="1">
        <f t="array" ref="V91">_xlfn.IFS(AM91="na","na",AM91="0","0",AM91&gt;0,(LOG(0.01*BD91/10^-AM91)))</f>
        <v>0</v>
      </c>
      <c r="W91" s="82" t="str" cm="1">
        <f t="array" ref="W91">_xlfn.IFS(AN91="na","na",AN91="0","0",AN91&gt;0,(LOG(0.01*BE91/10^-AN91)))</f>
        <v>0</v>
      </c>
      <c r="X91" s="82" cm="1">
        <f t="array" ref="X91">_xlfn.IFS(AO91="na","na",AO91="0","0",AO91&gt;0,(LOG(0.01*BF91/10^-AO91)))</f>
        <v>8.1118444529609359</v>
      </c>
      <c r="Y91" s="82" cm="1">
        <f t="array" ref="Y91">_xlfn.IFS(AP91="na","na",AP91="0","0",AP91&gt;0,(LOG(0.01*BG91/10^-AP91)))</f>
        <v>8.3472813412258819</v>
      </c>
      <c r="Z91" s="82" t="str" cm="1">
        <f t="array" ref="Z91">_xlfn.IFS(AQ91="na","na",AQ91="0","0",AQ91&gt;0,(LOG(0.01*BH91/10^-AQ91)))</f>
        <v>0</v>
      </c>
      <c r="AA91" s="82" cm="1">
        <f t="array" ref="AA91">_xlfn.IFS(AR91="na","na",AR91="0","0",AR91&gt;0,(LOG(0.01*BI91/10^-AR91)))</f>
        <v>8.4268015369476696</v>
      </c>
      <c r="AB91" s="82" cm="1">
        <f t="array" ref="AB91">_xlfn.IFS(AS91="na","na",AS91="0","0",AS91&gt;0,(LOG(0.01*BJ91/10^-AS91)))</f>
        <v>9.0040207481642351</v>
      </c>
      <c r="AC91" s="82" cm="1">
        <f t="array" ref="AC91">_xlfn.IFS(AT91="na","na",AT91="0","0",AT91&gt;0,(LOG(0.01*BK91/10^-AT91)))</f>
        <v>8.2753745372817402</v>
      </c>
      <c r="AD91" s="82" cm="1">
        <f t="array" ref="AD91">_xlfn.IFS(AU91="na","na",AU91="0","0",AU91&gt;0,(LOG(0.01*BL91/10^-AU91)))</f>
        <v>4.5177413989361135</v>
      </c>
      <c r="AE91" s="82" t="str" cm="1">
        <f t="array" ref="AE91">_xlfn.IFS(AV91="na","na",AV91="0","0",AV91&gt;0,(LOG(0.01*BM91/10^-AV91)))</f>
        <v>0</v>
      </c>
      <c r="AF91" s="82" cm="1">
        <f t="array" ref="AF91">_xlfn.IFS(AW91="na","na",AW91="0","0",AW91&gt;0,(LOG(0.01*BN91/10^-AW91)))</f>
        <v>4.8546170219593918</v>
      </c>
      <c r="AG91" s="82" cm="1">
        <f t="array" ref="AG91">_xlfn.IFS(AX91="na","na",AX91="0","0",AX91&gt;0,(LOG(0.01*BO91/10^-AX91)))</f>
        <v>6.8545133880894413</v>
      </c>
      <c r="AH91" s="82" t="str" cm="1">
        <f t="array" ref="AH91">_xlfn.IFS(AY91="na","na",AY91="0","0",AY91&gt;0,(LOG(0.01*BP91/10^-AY91)))</f>
        <v>0</v>
      </c>
      <c r="AI91" s="82" t="str" cm="1">
        <f t="array" ref="AI91">_xlfn.IFS(AZ91="na","na",AZ91="0","0",AZ91&gt;0,(LOG(0.01*BQ91/10^-AZ91)))</f>
        <v>0</v>
      </c>
      <c r="AJ91" s="82" cm="1">
        <f t="array" ref="AJ91">_xlfn.IFS(BA91="na","na",BA91="0","0",BA91&gt;0,(LOG(0.01*BR91/10^-BA91)))</f>
        <v>5.2048098802778329</v>
      </c>
      <c r="AK91" s="82" cm="1">
        <f t="array" ref="AK91">_xlfn.IFS(BB91="na","na",BB91="0","0",BB91&gt;0,(LOG(0.01*BS91/10^-BB91)))</f>
        <v>5.8756875989404218</v>
      </c>
      <c r="AL91" s="82" cm="1">
        <f t="array" ref="AL91">_xlfn.IFS(BC91="na","na",BC91="0","0",BC91&gt;0,(LOG(0.01*BT91/10^-BC91)))</f>
        <v>6.4743925305555967</v>
      </c>
      <c r="AM91" s="81" t="str">
        <f>VLOOKUP($A91,'pEC50'!$B:$AA,MATCH(AM$1,'pEC50'!$B$1:$AA$1,0),FALSE)</f>
        <v>0</v>
      </c>
      <c r="AN91" s="82" t="str">
        <f>VLOOKUP($A91,'pEC50'!$B:$AA,MATCH(AN$1,'pEC50'!$B$1:$AA$1,0),FALSE)</f>
        <v>0</v>
      </c>
      <c r="AO91" s="82">
        <f>VLOOKUP($A91,'pEC50'!$B:$AA,MATCH(AO$1,'pEC50'!$B$1:$AA$1,0),FALSE)</f>
        <v>8.2360000000000007</v>
      </c>
      <c r="AP91" s="82">
        <f>VLOOKUP($A91,'pEC50'!$B:$AA,MATCH(AP$1,'pEC50'!$B$1:$AA$1,0),FALSE)</f>
        <v>8.4030000000000005</v>
      </c>
      <c r="AQ91" s="82" t="str">
        <f>VLOOKUP($A91,'pEC50'!$B:$AA,MATCH(AQ$1,'pEC50'!$B$1:$AA$1,0),FALSE)</f>
        <v>0</v>
      </c>
      <c r="AR91" s="82">
        <f>VLOOKUP($A91,'pEC50'!$B:$AA,MATCH(AR$1,'pEC50'!$B$1:$AA$1,0),FALSE)</f>
        <v>8.5630000000000006</v>
      </c>
      <c r="AS91" s="82">
        <f>VLOOKUP($A91,'pEC50'!$B:$AA,MATCH(AS$1,'pEC50'!$B$1:$AA$1,0),FALSE)</f>
        <v>9.1709999999999994</v>
      </c>
      <c r="AT91" s="82">
        <f>VLOOKUP($A91,'pEC50'!$B:$AA,MATCH(AT$1,'pEC50'!$B$1:$AA$1,0),FALSE)</f>
        <v>8.6720000000000006</v>
      </c>
      <c r="AU91" s="82">
        <f>VLOOKUP($A91,'pEC50'!$B:$AA,MATCH(AU$1,'pEC50'!$B$1:$AA$1,0),FALSE)</f>
        <v>5.7220000000000004</v>
      </c>
      <c r="AV91" s="82" t="str">
        <f>VLOOKUP($A91,'pEC50'!$B:$AA,MATCH(AV$1,'pEC50'!$B$1:$AA$1,0),FALSE)</f>
        <v>0</v>
      </c>
      <c r="AW91" s="82">
        <f>VLOOKUP($A91,'pEC50'!$B:$AA,MATCH(AW$1,'pEC50'!$B$1:$AA$1,0),FALSE)</f>
        <v>5.7329999999999997</v>
      </c>
      <c r="AX91" s="82">
        <f>VLOOKUP($A91,'pEC50'!$B:$AA,MATCH(AX$1,'pEC50'!$B$1:$AA$1,0),FALSE)</f>
        <v>6.9450000000000003</v>
      </c>
      <c r="AY91" s="82" t="str">
        <f>VLOOKUP($A91,'pEC50'!$B:$AA,MATCH(AY$1,'pEC50'!$B$1:$AA$1,0),FALSE)</f>
        <v>0</v>
      </c>
      <c r="AZ91" s="82" t="str">
        <f>VLOOKUP($A91,'pEC50'!$B:$AA,MATCH(AZ$1,'pEC50'!$B$1:$AA$1,0),FALSE)</f>
        <v>0</v>
      </c>
      <c r="BA91" s="82">
        <f>VLOOKUP($A91,'pEC50'!$B:$AA,MATCH(BA$1,'pEC50'!$B$1:$AA$1,0),FALSE)</f>
        <v>6.0519999999999996</v>
      </c>
      <c r="BB91" s="82">
        <f>VLOOKUP($A91,'pEC50'!$B:$AA,MATCH(BB$1,'pEC50'!$B$1:$AA$1,0),FALSE)</f>
        <v>6.5430000000000001</v>
      </c>
      <c r="BC91" s="82">
        <f>VLOOKUP($A91,'pEC50'!$B:$AA,MATCH(BC$1,'pEC50'!$B$1:$AA$1,0),FALSE)</f>
        <v>6.9960000000000004</v>
      </c>
      <c r="BD91" s="95">
        <f>VLOOKUP($A91,Emax!$B:$Z,MATCH(BD$1,Emax!$B$1:$Z$1,0),FALSE)</f>
        <v>0</v>
      </c>
      <c r="BE91" s="96" t="str">
        <f>VLOOKUP($A91,Emax!$B:$Z,MATCH(BE$1,Emax!$B$1:$Z$1,0),FALSE)</f>
        <v>na</v>
      </c>
      <c r="BF91" s="96">
        <f>VLOOKUP($A91,Emax!$B:$Z,MATCH(BF$1,Emax!$B$1:$Z$1,0),FALSE)</f>
        <v>75.135374074483366</v>
      </c>
      <c r="BG91" s="96">
        <f>VLOOKUP($A91,Emax!$B:$Z,MATCH(BG$1,Emax!$B$1:$Z$1,0),FALSE)</f>
        <v>87.959214275003745</v>
      </c>
      <c r="BH91" s="96" t="str">
        <f>VLOOKUP($A91,Emax!$B:$Z,MATCH(BH$1,Emax!$B$1:$Z$1,0),FALSE)</f>
        <v>na</v>
      </c>
      <c r="BI91" s="96">
        <f>VLOOKUP($A91,Emax!$B:$Z,MATCH(BI$1,Emax!$B$1:$Z$1,0),FALSE)</f>
        <v>73.080504528908833</v>
      </c>
      <c r="BJ91" s="96">
        <f>VLOOKUP($A91,Emax!$B:$Z,MATCH(BJ$1,Emax!$B$1:$Z$1,0),FALSE)</f>
        <v>68.080188282760361</v>
      </c>
      <c r="BK91" s="96">
        <f>VLOOKUP($A91,Emax!$B:$Z,MATCH(BK$1,Emax!$B$1:$Z$1,0),FALSE)</f>
        <v>40.121257578598659</v>
      </c>
      <c r="BL91" s="96">
        <f>VLOOKUP($A91,Emax!$B:$Z,MATCH(BL$1,Emax!$B$1:$Z$1,0),FALSE)</f>
        <v>6.2480054390809068</v>
      </c>
      <c r="BM91" s="96">
        <f>VLOOKUP($A91,Emax!$B:$Z,MATCH(BM$1,Emax!$B$1:$Z$1,0),FALSE)</f>
        <v>0</v>
      </c>
      <c r="BN91" s="96">
        <f>VLOOKUP($A91,Emax!$B:$Z,MATCH(BN$1,Emax!$B$1:$Z$1,0),FALSE)</f>
        <v>13.231741932611282</v>
      </c>
      <c r="BO91" s="96">
        <f>VLOOKUP($A91,Emax!$B:$Z,MATCH(BO$1,Emax!$B$1:$Z$1,0),FALSE)</f>
        <v>81.192027779099078</v>
      </c>
      <c r="BP91" s="96">
        <f>VLOOKUP($A91,Emax!$B:$Z,MATCH(BP$1,Emax!$B$1:$Z$1,0),FALSE)</f>
        <v>0</v>
      </c>
      <c r="BQ91" s="96">
        <f>VLOOKUP($A91,Emax!$B:$Z,MATCH(BQ$1,Emax!$B$1:$Z$1,0),FALSE)</f>
        <v>0</v>
      </c>
      <c r="BR91" s="96">
        <f>VLOOKUP($A91,Emax!$B:$Z,MATCH(BR$1,Emax!$B$1:$Z$1,0),FALSE)</f>
        <v>14.217062750143954</v>
      </c>
      <c r="BS91" s="96">
        <f>VLOOKUP($A91,Emax!$B:$Z,MATCH(BS$1,Emax!$B$1:$Z$1,0),FALSE)</f>
        <v>21.512337310195225</v>
      </c>
      <c r="BT91" s="96">
        <f>VLOOKUP($A91,Emax!$B:$Z,MATCH(BT$1,Emax!$B$1:$Z$1,0),FALSE)</f>
        <v>30.087945278493379</v>
      </c>
      <c r="BU91" s="98"/>
      <c r="BV91" s="98"/>
      <c r="BW91" s="98"/>
    </row>
    <row r="92" spans="1:75" x14ac:dyDescent="0.2">
      <c r="A92" t="s">
        <v>132</v>
      </c>
      <c r="B92" s="6" t="str">
        <f>IF(VLOOKUP($A92,Ligands!$A:$G,3,FALSE)="","",VLOOKUP($A92,Ligands!$A:$G,3,FALSE))</f>
        <v/>
      </c>
      <c r="C92" s="5" t="str">
        <f>IF(VLOOKUP($A92,Ligands!$A:$G,4,FALSE)="","",VLOOKUP($A92,Ligands!$A:$G,4,FALSE))</f>
        <v>Adenosine</v>
      </c>
      <c r="D92" s="37" t="str">
        <f>IF(VLOOKUP($A92,Ligands!$A:$G,5,FALSE)="","",VLOOKUP($A92,Ligands!$A:$G,5,FALSE))</f>
        <v/>
      </c>
      <c r="E92" s="37" t="str">
        <f>IF(VLOOKUP($A92,Ligands!$A:$G,6,FALSE)="","",VLOOKUP($A92,Ligands!$A:$G,6,FALSE))</f>
        <v/>
      </c>
      <c r="F92" s="37" t="str">
        <f>IF(VLOOKUP($A92,Ligands!$A:$G,7,FALSE)="","",VLOOKUP($A92,Ligands!$A:$G,7,FALSE))</f>
        <v>Physiological</v>
      </c>
      <c r="G92" s="92">
        <f t="shared" si="15"/>
        <v>0</v>
      </c>
      <c r="H92" s="93">
        <f t="shared" si="16"/>
        <v>6.2943452302175249</v>
      </c>
      <c r="I92" s="93">
        <f t="shared" si="17"/>
        <v>6.5308510021140336</v>
      </c>
      <c r="J92" s="93">
        <f t="shared" si="18"/>
        <v>0</v>
      </c>
      <c r="K92" s="93">
        <f t="shared" si="19"/>
        <v>4.5454754673805784</v>
      </c>
      <c r="L92" s="92">
        <f t="shared" si="20"/>
        <v>0</v>
      </c>
      <c r="M92" s="93">
        <f t="shared" si="21"/>
        <v>7.6760000000000002</v>
      </c>
      <c r="N92" s="93">
        <f t="shared" si="22"/>
        <v>7.6989999999999998</v>
      </c>
      <c r="O92" s="93">
        <f t="shared" si="23"/>
        <v>0</v>
      </c>
      <c r="P92" s="93">
        <f t="shared" si="24"/>
        <v>6.5069999999999997</v>
      </c>
      <c r="Q92" s="94">
        <f t="shared" si="25"/>
        <v>0</v>
      </c>
      <c r="R92" s="91">
        <f t="shared" si="26"/>
        <v>8.2289652853660584</v>
      </c>
      <c r="S92" s="91">
        <f t="shared" si="27"/>
        <v>6.7897065119155204</v>
      </c>
      <c r="T92" s="91">
        <f t="shared" si="28"/>
        <v>0</v>
      </c>
      <c r="U92" s="91">
        <f t="shared" si="29"/>
        <v>1.2050279825886112</v>
      </c>
      <c r="V92" s="81" t="str" cm="1">
        <f t="array" ref="V92">_xlfn.IFS(AM92="na","na",AM92="0","0",AM92&gt;0,(LOG(0.01*BD92/10^-AM92)))</f>
        <v>0</v>
      </c>
      <c r="W92" s="82" t="str" cm="1">
        <f t="array" ref="W92">_xlfn.IFS(AN92="na","na",AN92="0","0",AN92&gt;0,(LOG(0.01*BE92/10^-AN92)))</f>
        <v>0</v>
      </c>
      <c r="X92" s="82" cm="1">
        <f t="array" ref="X92">_xlfn.IFS(AO92="na","na",AO92="0","0",AO92&gt;0,(LOG(0.01*BF92/10^-AO92)))</f>
        <v>4.4113994117868245</v>
      </c>
      <c r="Y92" s="82" t="str" cm="1">
        <f t="array" ref="Y92">_xlfn.IFS(AP92="na","na",AP92="0","0",AP92&gt;0,(LOG(0.01*BG92/10^-AP92)))</f>
        <v>0</v>
      </c>
      <c r="Z92" s="82" t="str" cm="1">
        <f t="array" ref="Z92">_xlfn.IFS(AQ92="na","na",AQ92="0","0",AQ92&gt;0,(LOG(0.01*BH92/10^-AQ92)))</f>
        <v>0</v>
      </c>
      <c r="AA92" s="82" cm="1">
        <f t="array" ref="AA92">_xlfn.IFS(AR92="na","na",AR92="0","0",AR92&gt;0,(LOG(0.01*BI92/10^-AR92)))</f>
        <v>6.2555636012048081</v>
      </c>
      <c r="AB92" s="82" cm="1">
        <f t="array" ref="AB92">_xlfn.IFS(AS92="na","na",AS92="0","0",AS92&gt;0,(LOG(0.01*BJ92/10^-AS92)))</f>
        <v>6.2943452302175249</v>
      </c>
      <c r="AC92" s="82" cm="1">
        <f t="array" ref="AC92">_xlfn.IFS(AT92="na","na",AT92="0","0",AT92&gt;0,(LOG(0.01*BK92/10^-AT92)))</f>
        <v>4.7348771659334803</v>
      </c>
      <c r="AD92" s="82" t="str" cm="1">
        <f t="array" ref="AD92">_xlfn.IFS(AU92="na","na",AU92="0","0",AU92&gt;0,(LOG(0.01*BL92/10^-AU92)))</f>
        <v>0</v>
      </c>
      <c r="AE92" s="82" t="str" cm="1">
        <f t="array" ref="AE92">_xlfn.IFS(AV92="na","na",AV92="0","0",AV92&gt;0,(LOG(0.01*BM92/10^-AV92)))</f>
        <v>0</v>
      </c>
      <c r="AF92" s="82" t="str" cm="1">
        <f t="array" ref="AF92">_xlfn.IFS(AW92="na","na",AW92="0","0",AW92&gt;0,(LOG(0.01*BN92/10^-AW92)))</f>
        <v>0</v>
      </c>
      <c r="AG92" s="82" cm="1">
        <f t="array" ref="AG92">_xlfn.IFS(AX92="na","na",AX92="0","0",AX92&gt;0,(LOG(0.01*BO92/10^-AX92)))</f>
        <v>6.5308510021140336</v>
      </c>
      <c r="AH92" s="82" t="str" cm="1">
        <f t="array" ref="AH92">_xlfn.IFS(AY92="na","na",AY92="0","0",AY92&gt;0,(LOG(0.01*BP92/10^-AY92)))</f>
        <v>0</v>
      </c>
      <c r="AI92" s="82" t="str" cm="1">
        <f t="array" ref="AI92">_xlfn.IFS(AZ92="na","na",AZ92="0","0",AZ92&gt;0,(LOG(0.01*BQ92/10^-AZ92)))</f>
        <v>0</v>
      </c>
      <c r="AJ92" s="82" cm="1">
        <f t="array" ref="AJ92">_xlfn.IFS(BA92="na","na",BA92="0","0",BA92&gt;0,(LOG(0.01*BR92/10^-BA92)))</f>
        <v>4.5454754673805784</v>
      </c>
      <c r="AK92" s="82" t="str" cm="1">
        <f t="array" ref="AK92">_xlfn.IFS(BB92="na","na",BB92="0","0",BB92&gt;0,(LOG(0.01*BS92/10^-BB92)))</f>
        <v>0</v>
      </c>
      <c r="AL92" s="82" cm="1">
        <f t="array" ref="AL92">_xlfn.IFS(BC92="na","na",BC92="0","0",BC92&gt;0,(LOG(0.01*BT92/10^-BC92)))</f>
        <v>4.4179971320085807</v>
      </c>
      <c r="AM92" s="81" t="str">
        <f>VLOOKUP($A92,'pEC50'!$B:$AA,MATCH(AM$1,'pEC50'!$B$1:$AA$1,0),FALSE)</f>
        <v>0</v>
      </c>
      <c r="AN92" s="82" t="str">
        <f>VLOOKUP($A92,'pEC50'!$B:$AA,MATCH(AN$1,'pEC50'!$B$1:$AA$1,0),FALSE)</f>
        <v>0</v>
      </c>
      <c r="AO92" s="82">
        <f>VLOOKUP($A92,'pEC50'!$B:$AA,MATCH(AO$1,'pEC50'!$B$1:$AA$1,0),FALSE)</f>
        <v>7.3680000000000003</v>
      </c>
      <c r="AP92" s="82" t="str">
        <f>VLOOKUP($A92,'pEC50'!$B:$AA,MATCH(AP$1,'pEC50'!$B$1:$AA$1,0),FALSE)</f>
        <v>0</v>
      </c>
      <c r="AQ92" s="82" t="str">
        <f>VLOOKUP($A92,'pEC50'!$B:$AA,MATCH(AQ$1,'pEC50'!$B$1:$AA$1,0),FALSE)</f>
        <v>0</v>
      </c>
      <c r="AR92" s="82">
        <f>VLOOKUP($A92,'pEC50'!$B:$AA,MATCH(AR$1,'pEC50'!$B$1:$AA$1,0),FALSE)</f>
        <v>7.6760000000000002</v>
      </c>
      <c r="AS92" s="82">
        <f>VLOOKUP($A92,'pEC50'!$B:$AA,MATCH(AS$1,'pEC50'!$B$1:$AA$1,0),FALSE)</f>
        <v>7.3789999999999996</v>
      </c>
      <c r="AT92" s="82">
        <f>VLOOKUP($A92,'pEC50'!$B:$AA,MATCH(AT$1,'pEC50'!$B$1:$AA$1,0),FALSE)</f>
        <v>7.24</v>
      </c>
      <c r="AU92" s="82" t="str">
        <f>VLOOKUP($A92,'pEC50'!$B:$AA,MATCH(AU$1,'pEC50'!$B$1:$AA$1,0),FALSE)</f>
        <v>0</v>
      </c>
      <c r="AV92" s="82" t="str">
        <f>VLOOKUP($A92,'pEC50'!$B:$AA,MATCH(AV$1,'pEC50'!$B$1:$AA$1,0),FALSE)</f>
        <v>0</v>
      </c>
      <c r="AW92" s="82" t="str">
        <f>VLOOKUP($A92,'pEC50'!$B:$AA,MATCH(AW$1,'pEC50'!$B$1:$AA$1,0),FALSE)</f>
        <v>0</v>
      </c>
      <c r="AX92" s="82">
        <f>VLOOKUP($A92,'pEC50'!$B:$AA,MATCH(AX$1,'pEC50'!$B$1:$AA$1,0),FALSE)</f>
        <v>7.6989999999999998</v>
      </c>
      <c r="AY92" s="82" t="str">
        <f>VLOOKUP($A92,'pEC50'!$B:$AA,MATCH(AY$1,'pEC50'!$B$1:$AA$1,0),FALSE)</f>
        <v>0</v>
      </c>
      <c r="AZ92" s="82" t="str">
        <f>VLOOKUP($A92,'pEC50'!$B:$AA,MATCH(AZ$1,'pEC50'!$B$1:$AA$1,0),FALSE)</f>
        <v>0</v>
      </c>
      <c r="BA92" s="82">
        <f>VLOOKUP($A92,'pEC50'!$B:$AA,MATCH(BA$1,'pEC50'!$B$1:$AA$1,0),FALSE)</f>
        <v>6.5069999999999997</v>
      </c>
      <c r="BB92" s="82" t="str">
        <f>VLOOKUP($A92,'pEC50'!$B:$AA,MATCH(BB$1,'pEC50'!$B$1:$AA$1,0),FALSE)</f>
        <v>0</v>
      </c>
      <c r="BC92" s="82">
        <f>VLOOKUP($A92,'pEC50'!$B:$AA,MATCH(BC$1,'pEC50'!$B$1:$AA$1,0),FALSE)</f>
        <v>6.3369999999999997</v>
      </c>
      <c r="BD92" s="95">
        <f>VLOOKUP($A92,Emax!$B:$Z,MATCH(BD$1,Emax!$B$1:$Z$1,0),FALSE)</f>
        <v>0</v>
      </c>
      <c r="BE92" s="96" t="str">
        <f>VLOOKUP($A92,Emax!$B:$Z,MATCH(BE$1,Emax!$B$1:$Z$1,0),FALSE)</f>
        <v>na</v>
      </c>
      <c r="BF92" s="96">
        <f>VLOOKUP($A92,Emax!$B:$Z,MATCH(BF$1,Emax!$B$1:$Z$1,0),FALSE)</f>
        <v>0.11050944855785171</v>
      </c>
      <c r="BG92" s="96">
        <f>VLOOKUP($A92,Emax!$B:$Z,MATCH(BG$1,Emax!$B$1:$Z$1,0),FALSE)</f>
        <v>0</v>
      </c>
      <c r="BH92" s="96" t="str">
        <f>VLOOKUP($A92,Emax!$B:$Z,MATCH(BH$1,Emax!$B$1:$Z$1,0),FALSE)</f>
        <v>na</v>
      </c>
      <c r="BI92" s="96">
        <f>VLOOKUP($A92,Emax!$B:$Z,MATCH(BI$1,Emax!$B$1:$Z$1,0),FALSE)</f>
        <v>3.7980755664663226</v>
      </c>
      <c r="BJ92" s="96">
        <f>VLOOKUP($A92,Emax!$B:$Z,MATCH(BJ$1,Emax!$B$1:$Z$1,0),FALSE)</f>
        <v>8.2289652853660584</v>
      </c>
      <c r="BK92" s="96">
        <f>VLOOKUP($A92,Emax!$B:$Z,MATCH(BK$1,Emax!$B$1:$Z$1,0),FALSE)</f>
        <v>0.3125195324707794</v>
      </c>
      <c r="BL92" s="96">
        <f>VLOOKUP($A92,Emax!$B:$Z,MATCH(BL$1,Emax!$B$1:$Z$1,0),FALSE)</f>
        <v>0</v>
      </c>
      <c r="BM92" s="96">
        <f>VLOOKUP($A92,Emax!$B:$Z,MATCH(BM$1,Emax!$B$1:$Z$1,0),FALSE)</f>
        <v>0</v>
      </c>
      <c r="BN92" s="96">
        <f>VLOOKUP($A92,Emax!$B:$Z,MATCH(BN$1,Emax!$B$1:$Z$1,0),FALSE)</f>
        <v>0</v>
      </c>
      <c r="BO92" s="96">
        <f>VLOOKUP($A92,Emax!$B:$Z,MATCH(BO$1,Emax!$B$1:$Z$1,0),FALSE)</f>
        <v>6.7897065119155204</v>
      </c>
      <c r="BP92" s="96">
        <f>VLOOKUP($A92,Emax!$B:$Z,MATCH(BP$1,Emax!$B$1:$Z$1,0),FALSE)</f>
        <v>0</v>
      </c>
      <c r="BQ92" s="96">
        <f>VLOOKUP($A92,Emax!$B:$Z,MATCH(BQ$1,Emax!$B$1:$Z$1,0),FALSE)</f>
        <v>0</v>
      </c>
      <c r="BR92" s="96">
        <f>VLOOKUP($A92,Emax!$B:$Z,MATCH(BR$1,Emax!$B$1:$Z$1,0),FALSE)</f>
        <v>1.0926359041437701</v>
      </c>
      <c r="BS92" s="96">
        <f>VLOOKUP($A92,Emax!$B:$Z,MATCH(BS$1,Emax!$B$1:$Z$1,0),FALSE)</f>
        <v>0</v>
      </c>
      <c r="BT92" s="96">
        <f>VLOOKUP($A92,Emax!$B:$Z,MATCH(BT$1,Emax!$B$1:$Z$1,0),FALSE)</f>
        <v>1.2050279825886112</v>
      </c>
      <c r="BU92" s="98"/>
      <c r="BV92" s="98"/>
      <c r="BW92" s="98"/>
    </row>
    <row r="93" spans="1:75" x14ac:dyDescent="0.2">
      <c r="A93" t="s">
        <v>2</v>
      </c>
      <c r="B93" s="6" t="str">
        <f>IF(VLOOKUP($A93,Ligands!$A:$G,3,FALSE)="","",VLOOKUP($A93,Ligands!$A:$G,3,FALSE))</f>
        <v/>
      </c>
      <c r="C93" s="5" t="str">
        <f>IF(VLOOKUP($A93,Ligands!$A:$G,4,FALSE)="","",VLOOKUP($A93,Ligands!$A:$G,4,FALSE))</f>
        <v>Adenosine</v>
      </c>
      <c r="D93" s="37" t="str">
        <f>IF(VLOOKUP($A93,Ligands!$A:$G,5,FALSE)="","",VLOOKUP($A93,Ligands!$A:$G,5,FALSE))</f>
        <v/>
      </c>
      <c r="E93" s="37" t="str">
        <f>IF(VLOOKUP($A93,Ligands!$A:$G,6,FALSE)="","",VLOOKUP($A93,Ligands!$A:$G,6,FALSE))</f>
        <v/>
      </c>
      <c r="F93" s="37" t="str">
        <f>IF(VLOOKUP($A93,Ligands!$A:$G,7,FALSE)="","",VLOOKUP($A93,Ligands!$A:$G,7,FALSE))</f>
        <v>Physiological</v>
      </c>
      <c r="G93" s="92">
        <f t="shared" si="15"/>
        <v>5.3268600982896803</v>
      </c>
      <c r="H93" s="93">
        <f t="shared" si="16"/>
        <v>0</v>
      </c>
      <c r="I93" s="93">
        <f t="shared" si="17"/>
        <v>5.5610919783481014</v>
      </c>
      <c r="J93" s="93">
        <f t="shared" si="18"/>
        <v>0</v>
      </c>
      <c r="K93" s="93">
        <f t="shared" si="19"/>
        <v>0</v>
      </c>
      <c r="L93" s="92">
        <f t="shared" si="20"/>
        <v>6.2990000000000004</v>
      </c>
      <c r="M93" s="93">
        <f t="shared" si="21"/>
        <v>0</v>
      </c>
      <c r="N93" s="93">
        <f t="shared" si="22"/>
        <v>6.6230000000000002</v>
      </c>
      <c r="O93" s="93">
        <f t="shared" si="23"/>
        <v>0</v>
      </c>
      <c r="P93" s="93">
        <f t="shared" si="24"/>
        <v>0</v>
      </c>
      <c r="Q93" s="94">
        <f t="shared" si="25"/>
        <v>10.66252587991719</v>
      </c>
      <c r="R93" s="91">
        <f t="shared" si="26"/>
        <v>0</v>
      </c>
      <c r="S93" s="91">
        <f t="shared" si="27"/>
        <v>8.6714550730152684</v>
      </c>
      <c r="T93" s="91">
        <f t="shared" si="28"/>
        <v>0</v>
      </c>
      <c r="U93" s="91">
        <f t="shared" si="29"/>
        <v>0</v>
      </c>
      <c r="V93" s="81" cm="1">
        <f t="array" ref="V93">_xlfn.IFS(AM93="na","na",AM93="0","0",AM93&gt;0,(LOG(0.01*BD93/10^-AM93)))</f>
        <v>5.3268600982896803</v>
      </c>
      <c r="W93" s="82" t="str" cm="1">
        <f t="array" ref="W93">_xlfn.IFS(AN93="na","na",AN93="0","0",AN93&gt;0,(LOG(0.01*BE93/10^-AN93)))</f>
        <v>0</v>
      </c>
      <c r="X93" s="82" t="str" cm="1">
        <f t="array" ref="X93">_xlfn.IFS(AO93="na","na",AO93="0","0",AO93&gt;0,(LOG(0.01*BF93/10^-AO93)))</f>
        <v>0</v>
      </c>
      <c r="Y93" s="82" t="str" cm="1">
        <f t="array" ref="Y93">_xlfn.IFS(AP93="na","na",AP93="0","0",AP93&gt;0,(LOG(0.01*BG93/10^-AP93)))</f>
        <v>0</v>
      </c>
      <c r="Z93" s="82" t="str" cm="1">
        <f t="array" ref="Z93">_xlfn.IFS(AQ93="na","na",AQ93="0","0",AQ93&gt;0,(LOG(0.01*BH93/10^-AQ93)))</f>
        <v>0</v>
      </c>
      <c r="AA93" s="82" t="str" cm="1">
        <f t="array" ref="AA93">_xlfn.IFS(AR93="na","na",AR93="0","0",AR93&gt;0,(LOG(0.01*BI93/10^-AR93)))</f>
        <v>0</v>
      </c>
      <c r="AB93" s="82" t="str" cm="1">
        <f t="array" ref="AB93">_xlfn.IFS(AS93="na","na",AS93="0","0",AS93&gt;0,(LOG(0.01*BJ93/10^-AS93)))</f>
        <v>0</v>
      </c>
      <c r="AC93" s="82" t="str" cm="1">
        <f t="array" ref="AC93">_xlfn.IFS(AT93="na","na",AT93="0","0",AT93&gt;0,(LOG(0.01*BK93/10^-AT93)))</f>
        <v>0</v>
      </c>
      <c r="AD93" s="82" t="str" cm="1">
        <f t="array" ref="AD93">_xlfn.IFS(AU93="na","na",AU93="0","0",AU93&gt;0,(LOG(0.01*BL93/10^-AU93)))</f>
        <v>0</v>
      </c>
      <c r="AE93" s="82" t="str" cm="1">
        <f t="array" ref="AE93">_xlfn.IFS(AV93="na","na",AV93="0","0",AV93&gt;0,(LOG(0.01*BM93/10^-AV93)))</f>
        <v>0</v>
      </c>
      <c r="AF93" s="82" t="str" cm="1">
        <f t="array" ref="AF93">_xlfn.IFS(AW93="na","na",AW93="0","0",AW93&gt;0,(LOG(0.01*BN93/10^-AW93)))</f>
        <v>0</v>
      </c>
      <c r="AG93" s="82" cm="1">
        <f t="array" ref="AG93">_xlfn.IFS(AX93="na","na",AX93="0","0",AX93&gt;0,(LOG(0.01*BO93/10^-AX93)))</f>
        <v>5.5610919783481014</v>
      </c>
      <c r="AH93" s="82" t="str" cm="1">
        <f t="array" ref="AH93">_xlfn.IFS(AY93="na","na",AY93="0","0",AY93&gt;0,(LOG(0.01*BP93/10^-AY93)))</f>
        <v>0</v>
      </c>
      <c r="AI93" s="82" t="str" cm="1">
        <f t="array" ref="AI93">_xlfn.IFS(AZ93="na","na",AZ93="0","0",AZ93&gt;0,(LOG(0.01*BQ93/10^-AZ93)))</f>
        <v>0</v>
      </c>
      <c r="AJ93" s="82" t="str" cm="1">
        <f t="array" ref="AJ93">_xlfn.IFS(BA93="na","na",BA93="0","0",BA93&gt;0,(LOG(0.01*BR93/10^-BA93)))</f>
        <v>0</v>
      </c>
      <c r="AK93" s="82" t="str" cm="1">
        <f t="array" ref="AK93">_xlfn.IFS(BB93="na","na",BB93="0","0",BB93&gt;0,(LOG(0.01*BS93/10^-BB93)))</f>
        <v>0</v>
      </c>
      <c r="AL93" s="82" t="str" cm="1">
        <f t="array" ref="AL93">_xlfn.IFS(BC93="na","na",BC93="0","0",BC93&gt;0,(LOG(0.01*BT93/10^-BC93)))</f>
        <v>0</v>
      </c>
      <c r="AM93" s="81">
        <f>VLOOKUP($A93,'pEC50'!$B:$AA,MATCH(AM$1,'pEC50'!$B$1:$AA$1,0),FALSE)</f>
        <v>6.2990000000000004</v>
      </c>
      <c r="AN93" s="82" t="str">
        <f>VLOOKUP($A93,'pEC50'!$B:$AA,MATCH(AN$1,'pEC50'!$B$1:$AA$1,0),FALSE)</f>
        <v>0</v>
      </c>
      <c r="AO93" s="82" t="str">
        <f>VLOOKUP($A93,'pEC50'!$B:$AA,MATCH(AO$1,'pEC50'!$B$1:$AA$1,0),FALSE)</f>
        <v>0</v>
      </c>
      <c r="AP93" s="82" t="str">
        <f>VLOOKUP($A93,'pEC50'!$B:$AA,MATCH(AP$1,'pEC50'!$B$1:$AA$1,0),FALSE)</f>
        <v>0</v>
      </c>
      <c r="AQ93" s="82" t="str">
        <f>VLOOKUP($A93,'pEC50'!$B:$AA,MATCH(AQ$1,'pEC50'!$B$1:$AA$1,0),FALSE)</f>
        <v>0</v>
      </c>
      <c r="AR93" s="82" t="str">
        <f>VLOOKUP($A93,'pEC50'!$B:$AA,MATCH(AR$1,'pEC50'!$B$1:$AA$1,0),FALSE)</f>
        <v>0</v>
      </c>
      <c r="AS93" s="82" t="str">
        <f>VLOOKUP($A93,'pEC50'!$B:$AA,MATCH(AS$1,'pEC50'!$B$1:$AA$1,0),FALSE)</f>
        <v>0</v>
      </c>
      <c r="AT93" s="82" t="str">
        <f>VLOOKUP($A93,'pEC50'!$B:$AA,MATCH(AT$1,'pEC50'!$B$1:$AA$1,0),FALSE)</f>
        <v>0</v>
      </c>
      <c r="AU93" s="82" t="str">
        <f>VLOOKUP($A93,'pEC50'!$B:$AA,MATCH(AU$1,'pEC50'!$B$1:$AA$1,0),FALSE)</f>
        <v>0</v>
      </c>
      <c r="AV93" s="82" t="str">
        <f>VLOOKUP($A93,'pEC50'!$B:$AA,MATCH(AV$1,'pEC50'!$B$1:$AA$1,0),FALSE)</f>
        <v>0</v>
      </c>
      <c r="AW93" s="82" t="str">
        <f>VLOOKUP($A93,'pEC50'!$B:$AA,MATCH(AW$1,'pEC50'!$B$1:$AA$1,0),FALSE)</f>
        <v>0</v>
      </c>
      <c r="AX93" s="82">
        <f>VLOOKUP($A93,'pEC50'!$B:$AA,MATCH(AX$1,'pEC50'!$B$1:$AA$1,0),FALSE)</f>
        <v>6.6230000000000002</v>
      </c>
      <c r="AY93" s="82" t="str">
        <f>VLOOKUP($A93,'pEC50'!$B:$AA,MATCH(AY$1,'pEC50'!$B$1:$AA$1,0),FALSE)</f>
        <v>0</v>
      </c>
      <c r="AZ93" s="82" t="str">
        <f>VLOOKUP($A93,'pEC50'!$B:$AA,MATCH(AZ$1,'pEC50'!$B$1:$AA$1,0),FALSE)</f>
        <v>0</v>
      </c>
      <c r="BA93" s="82" t="str">
        <f>VLOOKUP($A93,'pEC50'!$B:$AA,MATCH(BA$1,'pEC50'!$B$1:$AA$1,0),FALSE)</f>
        <v>0</v>
      </c>
      <c r="BB93" s="82" t="str">
        <f>VLOOKUP($A93,'pEC50'!$B:$AA,MATCH(BB$1,'pEC50'!$B$1:$AA$1,0),FALSE)</f>
        <v>0</v>
      </c>
      <c r="BC93" s="82" t="str">
        <f>VLOOKUP($A93,'pEC50'!$B:$AA,MATCH(BC$1,'pEC50'!$B$1:$AA$1,0),FALSE)</f>
        <v>0</v>
      </c>
      <c r="BD93" s="95">
        <f>VLOOKUP($A93,Emax!$B:$Z,MATCH(BD$1,Emax!$B$1:$Z$1,0),FALSE)</f>
        <v>10.66252587991719</v>
      </c>
      <c r="BE93" s="96" t="str">
        <f>VLOOKUP($A93,Emax!$B:$Z,MATCH(BE$1,Emax!$B$1:$Z$1,0),FALSE)</f>
        <v>na</v>
      </c>
      <c r="BF93" s="96">
        <f>VLOOKUP($A93,Emax!$B:$Z,MATCH(BF$1,Emax!$B$1:$Z$1,0),FALSE)</f>
        <v>0</v>
      </c>
      <c r="BG93" s="96">
        <f>VLOOKUP($A93,Emax!$B:$Z,MATCH(BG$1,Emax!$B$1:$Z$1,0),FALSE)</f>
        <v>0</v>
      </c>
      <c r="BH93" s="96" t="str">
        <f>VLOOKUP($A93,Emax!$B:$Z,MATCH(BH$1,Emax!$B$1:$Z$1,0),FALSE)</f>
        <v>na</v>
      </c>
      <c r="BI93" s="96">
        <f>VLOOKUP($A93,Emax!$B:$Z,MATCH(BI$1,Emax!$B$1:$Z$1,0),FALSE)</f>
        <v>0</v>
      </c>
      <c r="BJ93" s="96">
        <f>VLOOKUP($A93,Emax!$B:$Z,MATCH(BJ$1,Emax!$B$1:$Z$1,0),FALSE)</f>
        <v>0</v>
      </c>
      <c r="BK93" s="96">
        <f>VLOOKUP($A93,Emax!$B:$Z,MATCH(BK$1,Emax!$B$1:$Z$1,0),FALSE)</f>
        <v>0</v>
      </c>
      <c r="BL93" s="96">
        <f>VLOOKUP($A93,Emax!$B:$Z,MATCH(BL$1,Emax!$B$1:$Z$1,0),FALSE)</f>
        <v>0</v>
      </c>
      <c r="BM93" s="96">
        <f>VLOOKUP($A93,Emax!$B:$Z,MATCH(BM$1,Emax!$B$1:$Z$1,0),FALSE)</f>
        <v>0</v>
      </c>
      <c r="BN93" s="96">
        <f>VLOOKUP($A93,Emax!$B:$Z,MATCH(BN$1,Emax!$B$1:$Z$1,0),FALSE)</f>
        <v>0</v>
      </c>
      <c r="BO93" s="96">
        <f>VLOOKUP($A93,Emax!$B:$Z,MATCH(BO$1,Emax!$B$1:$Z$1,0),FALSE)</f>
        <v>8.6714550730152684</v>
      </c>
      <c r="BP93" s="96">
        <f>VLOOKUP($A93,Emax!$B:$Z,MATCH(BP$1,Emax!$B$1:$Z$1,0),FALSE)</f>
        <v>0</v>
      </c>
      <c r="BQ93" s="96">
        <f>VLOOKUP($A93,Emax!$B:$Z,MATCH(BQ$1,Emax!$B$1:$Z$1,0),FALSE)</f>
        <v>0</v>
      </c>
      <c r="BR93" s="96">
        <f>VLOOKUP($A93,Emax!$B:$Z,MATCH(BR$1,Emax!$B$1:$Z$1,0),FALSE)</f>
        <v>0</v>
      </c>
      <c r="BS93" s="96">
        <f>VLOOKUP($A93,Emax!$B:$Z,MATCH(BS$1,Emax!$B$1:$Z$1,0),FALSE)</f>
        <v>0</v>
      </c>
      <c r="BT93" s="96">
        <f>VLOOKUP($A93,Emax!$B:$Z,MATCH(BT$1,Emax!$B$1:$Z$1,0),FALSE)</f>
        <v>0</v>
      </c>
      <c r="BU93" s="98"/>
      <c r="BV93" s="98"/>
      <c r="BW93" s="98"/>
    </row>
    <row r="94" spans="1:75" x14ac:dyDescent="0.2">
      <c r="A94" t="s">
        <v>137</v>
      </c>
      <c r="B94" s="6" t="str">
        <f>IF(VLOOKUP($A94,Ligands!$A:$G,3,FALSE)="","",VLOOKUP($A94,Ligands!$A:$G,3,FALSE))</f>
        <v/>
      </c>
      <c r="C94" s="5" t="str">
        <f>IF(VLOOKUP($A94,Ligands!$A:$G,4,FALSE)="","",VLOOKUP($A94,Ligands!$A:$G,4,FALSE))</f>
        <v>Adenosine</v>
      </c>
      <c r="D94" s="37" t="str">
        <f>IF(VLOOKUP($A94,Ligands!$A:$G,5,FALSE)="","",VLOOKUP($A94,Ligands!$A:$G,5,FALSE))</f>
        <v/>
      </c>
      <c r="E94" s="37" t="str">
        <f>IF(VLOOKUP($A94,Ligands!$A:$G,6,FALSE)="","",VLOOKUP($A94,Ligands!$A:$G,6,FALSE))</f>
        <v/>
      </c>
      <c r="F94" s="37" t="str">
        <f>IF(VLOOKUP($A94,Ligands!$A:$G,7,FALSE)="","",VLOOKUP($A94,Ligands!$A:$G,7,FALSE))</f>
        <v>Physiological</v>
      </c>
      <c r="G94" s="92">
        <f t="shared" si="15"/>
        <v>5.9822556516825163</v>
      </c>
      <c r="H94" s="93">
        <f t="shared" si="16"/>
        <v>0</v>
      </c>
      <c r="I94" s="93">
        <f t="shared" si="17"/>
        <v>6.0097051458290203</v>
      </c>
      <c r="J94" s="93">
        <f t="shared" si="18"/>
        <v>0</v>
      </c>
      <c r="K94" s="93">
        <f t="shared" si="19"/>
        <v>0</v>
      </c>
      <c r="L94" s="92">
        <f t="shared" si="20"/>
        <v>6.1239999999999997</v>
      </c>
      <c r="M94" s="93">
        <f t="shared" si="21"/>
        <v>0</v>
      </c>
      <c r="N94" s="93">
        <f t="shared" si="22"/>
        <v>6.2030000000000003</v>
      </c>
      <c r="O94" s="93">
        <f t="shared" si="23"/>
        <v>0</v>
      </c>
      <c r="P94" s="93">
        <f t="shared" si="24"/>
        <v>0</v>
      </c>
      <c r="Q94" s="94">
        <f t="shared" si="25"/>
        <v>72.153209109730838</v>
      </c>
      <c r="R94" s="91">
        <f t="shared" si="26"/>
        <v>0</v>
      </c>
      <c r="S94" s="91">
        <f t="shared" si="27"/>
        <v>64.077438995386004</v>
      </c>
      <c r="T94" s="91">
        <f t="shared" si="28"/>
        <v>0</v>
      </c>
      <c r="U94" s="91">
        <f t="shared" si="29"/>
        <v>0</v>
      </c>
      <c r="V94" s="81" cm="1">
        <f t="array" ref="V94">_xlfn.IFS(AM94="na","na",AM94="0","0",AM94&gt;0,(LOG(0.01*BD94/10^-AM94)))</f>
        <v>5.9822556516825163</v>
      </c>
      <c r="W94" s="82" t="str" cm="1">
        <f t="array" ref="W94">_xlfn.IFS(AN94="na","na",AN94="0","0",AN94&gt;0,(LOG(0.01*BE94/10^-AN94)))</f>
        <v>0</v>
      </c>
      <c r="X94" s="82" t="str" cm="1">
        <f t="array" ref="X94">_xlfn.IFS(AO94="na","na",AO94="0","0",AO94&gt;0,(LOG(0.01*BF94/10^-AO94)))</f>
        <v>0</v>
      </c>
      <c r="Y94" s="82" t="str" cm="1">
        <f t="array" ref="Y94">_xlfn.IFS(AP94="na","na",AP94="0","0",AP94&gt;0,(LOG(0.01*BG94/10^-AP94)))</f>
        <v>0</v>
      </c>
      <c r="Z94" s="82" t="str" cm="1">
        <f t="array" ref="Z94">_xlfn.IFS(AQ94="na","na",AQ94="0","0",AQ94&gt;0,(LOG(0.01*BH94/10^-AQ94)))</f>
        <v>0</v>
      </c>
      <c r="AA94" s="82" t="str" cm="1">
        <f t="array" ref="AA94">_xlfn.IFS(AR94="na","na",AR94="0","0",AR94&gt;0,(LOG(0.01*BI94/10^-AR94)))</f>
        <v>0</v>
      </c>
      <c r="AB94" s="82" t="str" cm="1">
        <f t="array" ref="AB94">_xlfn.IFS(AS94="na","na",AS94="0","0",AS94&gt;0,(LOG(0.01*BJ94/10^-AS94)))</f>
        <v>0</v>
      </c>
      <c r="AC94" s="82" t="str" cm="1">
        <f t="array" ref="AC94">_xlfn.IFS(AT94="na","na",AT94="0","0",AT94&gt;0,(LOG(0.01*BK94/10^-AT94)))</f>
        <v>0</v>
      </c>
      <c r="AD94" s="82" t="str" cm="1">
        <f t="array" ref="AD94">_xlfn.IFS(AU94="na","na",AU94="0","0",AU94&gt;0,(LOG(0.01*BL94/10^-AU94)))</f>
        <v>0</v>
      </c>
      <c r="AE94" s="82" t="str" cm="1">
        <f t="array" ref="AE94">_xlfn.IFS(AV94="na","na",AV94="0","0",AV94&gt;0,(LOG(0.01*BM94/10^-AV94)))</f>
        <v>0</v>
      </c>
      <c r="AF94" s="82" t="str" cm="1">
        <f t="array" ref="AF94">_xlfn.IFS(AW94="na","na",AW94="0","0",AW94&gt;0,(LOG(0.01*BN94/10^-AW94)))</f>
        <v>0</v>
      </c>
      <c r="AG94" s="82" cm="1">
        <f t="array" ref="AG94">_xlfn.IFS(AX94="na","na",AX94="0","0",AX94&gt;0,(LOG(0.01*BO94/10^-AX94)))</f>
        <v>6.0097051458290203</v>
      </c>
      <c r="AH94" s="82" t="str" cm="1">
        <f t="array" ref="AH94">_xlfn.IFS(AY94="na","na",AY94="0","0",AY94&gt;0,(LOG(0.01*BP94/10^-AY94)))</f>
        <v>0</v>
      </c>
      <c r="AI94" s="82" t="str" cm="1">
        <f t="array" ref="AI94">_xlfn.IFS(AZ94="na","na",AZ94="0","0",AZ94&gt;0,(LOG(0.01*BQ94/10^-AZ94)))</f>
        <v>0</v>
      </c>
      <c r="AJ94" s="82" t="str" cm="1">
        <f t="array" ref="AJ94">_xlfn.IFS(BA94="na","na",BA94="0","0",BA94&gt;0,(LOG(0.01*BR94/10^-BA94)))</f>
        <v>0</v>
      </c>
      <c r="AK94" s="82" t="str" cm="1">
        <f t="array" ref="AK94">_xlfn.IFS(BB94="na","na",BB94="0","0",BB94&gt;0,(LOG(0.01*BS94/10^-BB94)))</f>
        <v>0</v>
      </c>
      <c r="AL94" s="82" t="str" cm="1">
        <f t="array" ref="AL94">_xlfn.IFS(BC94="na","na",BC94="0","0",BC94&gt;0,(LOG(0.01*BT94/10^-BC94)))</f>
        <v>0</v>
      </c>
      <c r="AM94" s="81">
        <f>VLOOKUP($A94,'pEC50'!$B:$AA,MATCH(AM$1,'pEC50'!$B$1:$AA$1,0),FALSE)</f>
        <v>6.1239999999999997</v>
      </c>
      <c r="AN94" s="82" t="str">
        <f>VLOOKUP($A94,'pEC50'!$B:$AA,MATCH(AN$1,'pEC50'!$B$1:$AA$1,0),FALSE)</f>
        <v>0</v>
      </c>
      <c r="AO94" s="82" t="str">
        <f>VLOOKUP($A94,'pEC50'!$B:$AA,MATCH(AO$1,'pEC50'!$B$1:$AA$1,0),FALSE)</f>
        <v>0</v>
      </c>
      <c r="AP94" s="82" t="str">
        <f>VLOOKUP($A94,'pEC50'!$B:$AA,MATCH(AP$1,'pEC50'!$B$1:$AA$1,0),FALSE)</f>
        <v>0</v>
      </c>
      <c r="AQ94" s="82" t="str">
        <f>VLOOKUP($A94,'pEC50'!$B:$AA,MATCH(AQ$1,'pEC50'!$B$1:$AA$1,0),FALSE)</f>
        <v>0</v>
      </c>
      <c r="AR94" s="82" t="str">
        <f>VLOOKUP($A94,'pEC50'!$B:$AA,MATCH(AR$1,'pEC50'!$B$1:$AA$1,0),FALSE)</f>
        <v>0</v>
      </c>
      <c r="AS94" s="82" t="str">
        <f>VLOOKUP($A94,'pEC50'!$B:$AA,MATCH(AS$1,'pEC50'!$B$1:$AA$1,0),FALSE)</f>
        <v>0</v>
      </c>
      <c r="AT94" s="82" t="str">
        <f>VLOOKUP($A94,'pEC50'!$B:$AA,MATCH(AT$1,'pEC50'!$B$1:$AA$1,0),FALSE)</f>
        <v>0</v>
      </c>
      <c r="AU94" s="82" t="str">
        <f>VLOOKUP($A94,'pEC50'!$B:$AA,MATCH(AU$1,'pEC50'!$B$1:$AA$1,0),FALSE)</f>
        <v>0</v>
      </c>
      <c r="AV94" s="82" t="str">
        <f>VLOOKUP($A94,'pEC50'!$B:$AA,MATCH(AV$1,'pEC50'!$B$1:$AA$1,0),FALSE)</f>
        <v>0</v>
      </c>
      <c r="AW94" s="82" t="str">
        <f>VLOOKUP($A94,'pEC50'!$B:$AA,MATCH(AW$1,'pEC50'!$B$1:$AA$1,0),FALSE)</f>
        <v>0</v>
      </c>
      <c r="AX94" s="82">
        <f>VLOOKUP($A94,'pEC50'!$B:$AA,MATCH(AX$1,'pEC50'!$B$1:$AA$1,0),FALSE)</f>
        <v>6.2030000000000003</v>
      </c>
      <c r="AY94" s="82" t="str">
        <f>VLOOKUP($A94,'pEC50'!$B:$AA,MATCH(AY$1,'pEC50'!$B$1:$AA$1,0),FALSE)</f>
        <v>0</v>
      </c>
      <c r="AZ94" s="82" t="str">
        <f>VLOOKUP($A94,'pEC50'!$B:$AA,MATCH(AZ$1,'pEC50'!$B$1:$AA$1,0),FALSE)</f>
        <v>0</v>
      </c>
      <c r="BA94" s="82" t="str">
        <f>VLOOKUP($A94,'pEC50'!$B:$AA,MATCH(BA$1,'pEC50'!$B$1:$AA$1,0),FALSE)</f>
        <v>0</v>
      </c>
      <c r="BB94" s="82" t="str">
        <f>VLOOKUP($A94,'pEC50'!$B:$AA,MATCH(BB$1,'pEC50'!$B$1:$AA$1,0),FALSE)</f>
        <v>0</v>
      </c>
      <c r="BC94" s="82" t="str">
        <f>VLOOKUP($A94,'pEC50'!$B:$AA,MATCH(BC$1,'pEC50'!$B$1:$AA$1,0),FALSE)</f>
        <v>0</v>
      </c>
      <c r="BD94" s="95">
        <f>VLOOKUP($A94,Emax!$B:$Z,MATCH(BD$1,Emax!$B$1:$Z$1,0),FALSE)</f>
        <v>72.153209109730838</v>
      </c>
      <c r="BE94" s="96" t="str">
        <f>VLOOKUP($A94,Emax!$B:$Z,MATCH(BE$1,Emax!$B$1:$Z$1,0),FALSE)</f>
        <v>na</v>
      </c>
      <c r="BF94" s="96">
        <f>VLOOKUP($A94,Emax!$B:$Z,MATCH(BF$1,Emax!$B$1:$Z$1,0),FALSE)</f>
        <v>0</v>
      </c>
      <c r="BG94" s="96">
        <f>VLOOKUP($A94,Emax!$B:$Z,MATCH(BG$1,Emax!$B$1:$Z$1,0),FALSE)</f>
        <v>0</v>
      </c>
      <c r="BH94" s="96" t="str">
        <f>VLOOKUP($A94,Emax!$B:$Z,MATCH(BH$1,Emax!$B$1:$Z$1,0),FALSE)</f>
        <v>na</v>
      </c>
      <c r="BI94" s="96">
        <f>VLOOKUP($A94,Emax!$B:$Z,MATCH(BI$1,Emax!$B$1:$Z$1,0),FALSE)</f>
        <v>0</v>
      </c>
      <c r="BJ94" s="96">
        <f>VLOOKUP($A94,Emax!$B:$Z,MATCH(BJ$1,Emax!$B$1:$Z$1,0),FALSE)</f>
        <v>0</v>
      </c>
      <c r="BK94" s="96">
        <f>VLOOKUP($A94,Emax!$B:$Z,MATCH(BK$1,Emax!$B$1:$Z$1,0),FALSE)</f>
        <v>0</v>
      </c>
      <c r="BL94" s="96">
        <f>VLOOKUP($A94,Emax!$B:$Z,MATCH(BL$1,Emax!$B$1:$Z$1,0),FALSE)</f>
        <v>0</v>
      </c>
      <c r="BM94" s="96">
        <f>VLOOKUP($A94,Emax!$B:$Z,MATCH(BM$1,Emax!$B$1:$Z$1,0),FALSE)</f>
        <v>0</v>
      </c>
      <c r="BN94" s="96">
        <f>VLOOKUP($A94,Emax!$B:$Z,MATCH(BN$1,Emax!$B$1:$Z$1,0),FALSE)</f>
        <v>0</v>
      </c>
      <c r="BO94" s="96">
        <f>VLOOKUP($A94,Emax!$B:$Z,MATCH(BO$1,Emax!$B$1:$Z$1,0),FALSE)</f>
        <v>64.077438995386004</v>
      </c>
      <c r="BP94" s="96">
        <f>VLOOKUP($A94,Emax!$B:$Z,MATCH(BP$1,Emax!$B$1:$Z$1,0),FALSE)</f>
        <v>0</v>
      </c>
      <c r="BQ94" s="96">
        <f>VLOOKUP($A94,Emax!$B:$Z,MATCH(BQ$1,Emax!$B$1:$Z$1,0),FALSE)</f>
        <v>0</v>
      </c>
      <c r="BR94" s="96">
        <f>VLOOKUP($A94,Emax!$B:$Z,MATCH(BR$1,Emax!$B$1:$Z$1,0),FALSE)</f>
        <v>0</v>
      </c>
      <c r="BS94" s="96">
        <f>VLOOKUP($A94,Emax!$B:$Z,MATCH(BS$1,Emax!$B$1:$Z$1,0),FALSE)</f>
        <v>0</v>
      </c>
      <c r="BT94" s="96">
        <f>VLOOKUP($A94,Emax!$B:$Z,MATCH(BT$1,Emax!$B$1:$Z$1,0),FALSE)</f>
        <v>0</v>
      </c>
      <c r="BU94" s="98"/>
      <c r="BV94" s="98"/>
      <c r="BW94" s="98"/>
    </row>
    <row r="95" spans="1:75" x14ac:dyDescent="0.2">
      <c r="A95" t="s">
        <v>140</v>
      </c>
      <c r="B95" s="6" t="str">
        <f>IF(VLOOKUP($A95,Ligands!$A:$G,3,FALSE)="","",VLOOKUP($A95,Ligands!$A:$G,3,FALSE))</f>
        <v/>
      </c>
      <c r="C95" s="5" t="str">
        <f>IF(VLOOKUP($A95,Ligands!$A:$G,4,FALSE)="","",VLOOKUP($A95,Ligands!$A:$G,4,FALSE))</f>
        <v>Adenosine</v>
      </c>
      <c r="D95" s="37" t="str">
        <f>IF(VLOOKUP($A95,Ligands!$A:$G,5,FALSE)="","",VLOOKUP($A95,Ligands!$A:$G,5,FALSE))</f>
        <v/>
      </c>
      <c r="E95" s="37" t="str">
        <f>IF(VLOOKUP($A95,Ligands!$A:$G,6,FALSE)="","",VLOOKUP($A95,Ligands!$A:$G,6,FALSE))</f>
        <v/>
      </c>
      <c r="F95" s="37" t="str">
        <f>IF(VLOOKUP($A95,Ligands!$A:$G,7,FALSE)="","",VLOOKUP($A95,Ligands!$A:$G,7,FALSE))</f>
        <v>Physiological</v>
      </c>
      <c r="G95" s="92">
        <f t="shared" si="15"/>
        <v>0</v>
      </c>
      <c r="H95" s="93">
        <f t="shared" si="16"/>
        <v>6.6301846473204762</v>
      </c>
      <c r="I95" s="93">
        <f t="shared" si="17"/>
        <v>6.8976864699401652</v>
      </c>
      <c r="J95" s="93">
        <f t="shared" si="18"/>
        <v>0</v>
      </c>
      <c r="K95" s="93">
        <f t="shared" si="19"/>
        <v>0</v>
      </c>
      <c r="L95" s="92">
        <f t="shared" si="20"/>
        <v>0</v>
      </c>
      <c r="M95" s="93">
        <f t="shared" si="21"/>
        <v>7.4359999999999999</v>
      </c>
      <c r="N95" s="93">
        <f t="shared" si="22"/>
        <v>8.3879999999999999</v>
      </c>
      <c r="O95" s="93">
        <f t="shared" si="23"/>
        <v>0</v>
      </c>
      <c r="P95" s="93">
        <f t="shared" si="24"/>
        <v>0</v>
      </c>
      <c r="Q95" s="94">
        <f t="shared" si="25"/>
        <v>0</v>
      </c>
      <c r="R95" s="91">
        <f t="shared" si="26"/>
        <v>47.773234611559282</v>
      </c>
      <c r="S95" s="91">
        <f t="shared" si="27"/>
        <v>3.233601293821053</v>
      </c>
      <c r="T95" s="91">
        <f t="shared" si="28"/>
        <v>0</v>
      </c>
      <c r="U95" s="91">
        <f t="shared" si="29"/>
        <v>0</v>
      </c>
      <c r="V95" s="81" t="str" cm="1">
        <f t="array" ref="V95">_xlfn.IFS(AM95="na","na",AM95="0","0",AM95&gt;0,(LOG(0.01*BD95/10^-AM95)))</f>
        <v>0</v>
      </c>
      <c r="W95" s="82" t="str" cm="1">
        <f t="array" ref="W95">_xlfn.IFS(AN95="na","na",AN95="0","0",AN95&gt;0,(LOG(0.01*BE95/10^-AN95)))</f>
        <v>0</v>
      </c>
      <c r="X95" s="82" cm="1">
        <f t="array" ref="X95">_xlfn.IFS(AO95="na","na",AO95="0","0",AO95&gt;0,(LOG(0.01*BF95/10^-AO95)))</f>
        <v>6.6301846473204762</v>
      </c>
      <c r="Y95" s="82" cm="1">
        <f t="array" ref="Y95">_xlfn.IFS(AP95="na","na",AP95="0","0",AP95&gt;0,(LOG(0.01*BG95/10^-AP95)))</f>
        <v>6.6099439476317166</v>
      </c>
      <c r="Z95" s="82" t="str" cm="1">
        <f t="array" ref="Z95">_xlfn.IFS(AQ95="na","na",AQ95="0","0",AQ95&gt;0,(LOG(0.01*BH95/10^-AQ95)))</f>
        <v>0</v>
      </c>
      <c r="AA95" s="82" cm="1">
        <f t="array" ref="AA95">_xlfn.IFS(AR95="na","na",AR95="0","0",AR95&gt;0,(LOG(0.01*BI95/10^-AR95)))</f>
        <v>4.1785185413168495</v>
      </c>
      <c r="AB95" s="82" cm="1">
        <f t="array" ref="AB95">_xlfn.IFS(AS95="na","na",AS95="0","0",AS95&gt;0,(LOG(0.01*BJ95/10^-AS95)))</f>
        <v>4.7585025470864251</v>
      </c>
      <c r="AC95" s="82" t="str" cm="1">
        <f t="array" ref="AC95">_xlfn.IFS(AT95="na","na",AT95="0","0",AT95&gt;0,(LOG(0.01*BK95/10^-AT95)))</f>
        <v>0</v>
      </c>
      <c r="AD95" s="82" t="str" cm="1">
        <f t="array" ref="AD95">_xlfn.IFS(AU95="na","na",AU95="0","0",AU95&gt;0,(LOG(0.01*BL95/10^-AU95)))</f>
        <v>0</v>
      </c>
      <c r="AE95" s="82" t="str" cm="1">
        <f t="array" ref="AE95">_xlfn.IFS(AV95="na","na",AV95="0","0",AV95&gt;0,(LOG(0.01*BM95/10^-AV95)))</f>
        <v>0</v>
      </c>
      <c r="AF95" s="82" t="str" cm="1">
        <f t="array" ref="AF95">_xlfn.IFS(AW95="na","na",AW95="0","0",AW95&gt;0,(LOG(0.01*BN95/10^-AW95)))</f>
        <v>0</v>
      </c>
      <c r="AG95" s="82" cm="1">
        <f t="array" ref="AG95">_xlfn.IFS(AX95="na","na",AX95="0","0",AX95&gt;0,(LOG(0.01*BO95/10^-AX95)))</f>
        <v>6.8976864699401652</v>
      </c>
      <c r="AH95" s="82" t="str" cm="1">
        <f t="array" ref="AH95">_xlfn.IFS(AY95="na","na",AY95="0","0",AY95&gt;0,(LOG(0.01*BP95/10^-AY95)))</f>
        <v>0</v>
      </c>
      <c r="AI95" s="82" t="str" cm="1">
        <f t="array" ref="AI95">_xlfn.IFS(AZ95="na","na",AZ95="0","0",AZ95&gt;0,(LOG(0.01*BQ95/10^-AZ95)))</f>
        <v>0</v>
      </c>
      <c r="AJ95" s="82" t="str" cm="1">
        <f t="array" ref="AJ95">_xlfn.IFS(BA95="na","na",BA95="0","0",BA95&gt;0,(LOG(0.01*BR95/10^-BA95)))</f>
        <v>0</v>
      </c>
      <c r="AK95" s="82" t="str" cm="1">
        <f t="array" ref="AK95">_xlfn.IFS(BB95="na","na",BB95="0","0",BB95&gt;0,(LOG(0.01*BS95/10^-BB95)))</f>
        <v>0</v>
      </c>
      <c r="AL95" s="82" t="str" cm="1">
        <f t="array" ref="AL95">_xlfn.IFS(BC95="na","na",BC95="0","0",BC95&gt;0,(LOG(0.01*BT95/10^-BC95)))</f>
        <v>0</v>
      </c>
      <c r="AM95" s="81" t="str">
        <f>VLOOKUP($A95,'pEC50'!$B:$AA,MATCH(AM$1,'pEC50'!$B$1:$AA$1,0),FALSE)</f>
        <v>0</v>
      </c>
      <c r="AN95" s="82" t="str">
        <f>VLOOKUP($A95,'pEC50'!$B:$AA,MATCH(AN$1,'pEC50'!$B$1:$AA$1,0),FALSE)</f>
        <v>0</v>
      </c>
      <c r="AO95" s="82">
        <f>VLOOKUP($A95,'pEC50'!$B:$AA,MATCH(AO$1,'pEC50'!$B$1:$AA$1,0),FALSE)</f>
        <v>6.9509999999999996</v>
      </c>
      <c r="AP95" s="82">
        <f>VLOOKUP($A95,'pEC50'!$B:$AA,MATCH(AP$1,'pEC50'!$B$1:$AA$1,0),FALSE)</f>
        <v>7.0289999999999999</v>
      </c>
      <c r="AQ95" s="82" t="str">
        <f>VLOOKUP($A95,'pEC50'!$B:$AA,MATCH(AQ$1,'pEC50'!$B$1:$AA$1,0),FALSE)</f>
        <v>0</v>
      </c>
      <c r="AR95" s="82">
        <f>VLOOKUP($A95,'pEC50'!$B:$AA,MATCH(AR$1,'pEC50'!$B$1:$AA$1,0),FALSE)</f>
        <v>6.7279999999999998</v>
      </c>
      <c r="AS95" s="82">
        <f>VLOOKUP($A95,'pEC50'!$B:$AA,MATCH(AS$1,'pEC50'!$B$1:$AA$1,0),FALSE)</f>
        <v>7.4359999999999999</v>
      </c>
      <c r="AT95" s="82" t="str">
        <f>VLOOKUP($A95,'pEC50'!$B:$AA,MATCH(AT$1,'pEC50'!$B$1:$AA$1,0),FALSE)</f>
        <v>0</v>
      </c>
      <c r="AU95" s="82" t="str">
        <f>VLOOKUP($A95,'pEC50'!$B:$AA,MATCH(AU$1,'pEC50'!$B$1:$AA$1,0),FALSE)</f>
        <v>0</v>
      </c>
      <c r="AV95" s="82" t="str">
        <f>VLOOKUP($A95,'pEC50'!$B:$AA,MATCH(AV$1,'pEC50'!$B$1:$AA$1,0),FALSE)</f>
        <v>0</v>
      </c>
      <c r="AW95" s="82" t="str">
        <f>VLOOKUP($A95,'pEC50'!$B:$AA,MATCH(AW$1,'pEC50'!$B$1:$AA$1,0),FALSE)</f>
        <v>0</v>
      </c>
      <c r="AX95" s="82">
        <f>VLOOKUP($A95,'pEC50'!$B:$AA,MATCH(AX$1,'pEC50'!$B$1:$AA$1,0),FALSE)</f>
        <v>8.3879999999999999</v>
      </c>
      <c r="AY95" s="82" t="str">
        <f>VLOOKUP($A95,'pEC50'!$B:$AA,MATCH(AY$1,'pEC50'!$B$1:$AA$1,0),FALSE)</f>
        <v>0</v>
      </c>
      <c r="AZ95" s="82" t="str">
        <f>VLOOKUP($A95,'pEC50'!$B:$AA,MATCH(AZ$1,'pEC50'!$B$1:$AA$1,0),FALSE)</f>
        <v>0</v>
      </c>
      <c r="BA95" s="82" t="str">
        <f>VLOOKUP($A95,'pEC50'!$B:$AA,MATCH(BA$1,'pEC50'!$B$1:$AA$1,0),FALSE)</f>
        <v>0</v>
      </c>
      <c r="BB95" s="82" t="str">
        <f>VLOOKUP($A95,'pEC50'!$B:$AA,MATCH(BB$1,'pEC50'!$B$1:$AA$1,0),FALSE)</f>
        <v>0</v>
      </c>
      <c r="BC95" s="82" t="str">
        <f>VLOOKUP($A95,'pEC50'!$B:$AA,MATCH(BC$1,'pEC50'!$B$1:$AA$1,0),FALSE)</f>
        <v>0</v>
      </c>
      <c r="BD95" s="95">
        <f>VLOOKUP($A95,Emax!$B:$Z,MATCH(BD$1,Emax!$B$1:$Z$1,0),FALSE)</f>
        <v>0</v>
      </c>
      <c r="BE95" s="96" t="str">
        <f>VLOOKUP($A95,Emax!$B:$Z,MATCH(BE$1,Emax!$B$1:$Z$1,0),FALSE)</f>
        <v>na</v>
      </c>
      <c r="BF95" s="96">
        <f>VLOOKUP($A95,Emax!$B:$Z,MATCH(BF$1,Emax!$B$1:$Z$1,0),FALSE)</f>
        <v>47.773234611559282</v>
      </c>
      <c r="BG95" s="96">
        <f>VLOOKUP($A95,Emax!$B:$Z,MATCH(BG$1,Emax!$B$1:$Z$1,0),FALSE)</f>
        <v>38.101664417453897</v>
      </c>
      <c r="BH95" s="96" t="str">
        <f>VLOOKUP($A95,Emax!$B:$Z,MATCH(BH$1,Emax!$B$1:$Z$1,0),FALSE)</f>
        <v>na</v>
      </c>
      <c r="BI95" s="96">
        <f>VLOOKUP($A95,Emax!$B:$Z,MATCH(BI$1,Emax!$B$1:$Z$1,0),FALSE)</f>
        <v>0.28217500493806258</v>
      </c>
      <c r="BJ95" s="96">
        <f>VLOOKUP($A95,Emax!$B:$Z,MATCH(BJ$1,Emax!$B$1:$Z$1,0),FALSE)</f>
        <v>0.21013700933008322</v>
      </c>
      <c r="BK95" s="96">
        <f>VLOOKUP($A95,Emax!$B:$Z,MATCH(BK$1,Emax!$B$1:$Z$1,0),FALSE)</f>
        <v>0</v>
      </c>
      <c r="BL95" s="96">
        <f>VLOOKUP($A95,Emax!$B:$Z,MATCH(BL$1,Emax!$B$1:$Z$1,0),FALSE)</f>
        <v>0</v>
      </c>
      <c r="BM95" s="96">
        <f>VLOOKUP($A95,Emax!$B:$Z,MATCH(BM$1,Emax!$B$1:$Z$1,0),FALSE)</f>
        <v>0</v>
      </c>
      <c r="BN95" s="96">
        <f>VLOOKUP($A95,Emax!$B:$Z,MATCH(BN$1,Emax!$B$1:$Z$1,0),FALSE)</f>
        <v>0</v>
      </c>
      <c r="BO95" s="96">
        <f>VLOOKUP($A95,Emax!$B:$Z,MATCH(BO$1,Emax!$B$1:$Z$1,0),FALSE)</f>
        <v>3.233601293821053</v>
      </c>
      <c r="BP95" s="96">
        <f>VLOOKUP($A95,Emax!$B:$Z,MATCH(BP$1,Emax!$B$1:$Z$1,0),FALSE)</f>
        <v>0</v>
      </c>
      <c r="BQ95" s="96">
        <f>VLOOKUP($A95,Emax!$B:$Z,MATCH(BQ$1,Emax!$B$1:$Z$1,0),FALSE)</f>
        <v>0</v>
      </c>
      <c r="BR95" s="96">
        <f>VLOOKUP($A95,Emax!$B:$Z,MATCH(BR$1,Emax!$B$1:$Z$1,0),FALSE)</f>
        <v>0</v>
      </c>
      <c r="BS95" s="96">
        <f>VLOOKUP($A95,Emax!$B:$Z,MATCH(BS$1,Emax!$B$1:$Z$1,0),FALSE)</f>
        <v>0</v>
      </c>
      <c r="BT95" s="96">
        <f>VLOOKUP($A95,Emax!$B:$Z,MATCH(BT$1,Emax!$B$1:$Z$1,0),FALSE)</f>
        <v>0</v>
      </c>
      <c r="BU95" s="98"/>
      <c r="BV95" s="98"/>
      <c r="BW95" s="98"/>
    </row>
    <row r="96" spans="1:75" x14ac:dyDescent="0.2">
      <c r="A96" s="15" t="s">
        <v>851</v>
      </c>
      <c r="B96" s="6" t="str">
        <f>IF(VLOOKUP($A96,Ligands!$A:$G,3,FALSE)="","",VLOOKUP($A96,Ligands!$A:$G,3,FALSE))</f>
        <v/>
      </c>
      <c r="C96" s="5" t="str">
        <f>IF(VLOOKUP($A96,Ligands!$A:$G,4,FALSE)="","",VLOOKUP($A96,Ligands!$A:$G,4,FALSE))</f>
        <v>Amylin</v>
      </c>
      <c r="D96" s="37" t="str">
        <f>IF(VLOOKUP($A96,Ligands!$A:$G,5,FALSE)="","",VLOOKUP($A96,Ligands!$A:$G,5,FALSE))</f>
        <v/>
      </c>
      <c r="E96" s="37" t="str">
        <f>IF(VLOOKUP($A96,Ligands!$A:$G,6,FALSE)="","",VLOOKUP($A96,Ligands!$A:$G,6,FALSE))</f>
        <v/>
      </c>
      <c r="F96" s="37" t="str">
        <f>IF(VLOOKUP($A96,Ligands!$A:$G,7,FALSE)="","",VLOOKUP($A96,Ligands!$A:$G,7,FALSE))</f>
        <v>Physiological</v>
      </c>
      <c r="G96" s="92" t="e">
        <f t="shared" si="15"/>
        <v>#N/A</v>
      </c>
      <c r="H96" s="93" t="e">
        <f t="shared" si="16"/>
        <v>#N/A</v>
      </c>
      <c r="I96" s="93" t="e">
        <f t="shared" si="17"/>
        <v>#N/A</v>
      </c>
      <c r="J96" s="93" t="e">
        <f t="shared" si="18"/>
        <v>#N/A</v>
      </c>
      <c r="K96" s="93" t="e">
        <f t="shared" si="19"/>
        <v>#N/A</v>
      </c>
      <c r="L96" s="92" t="e">
        <f t="shared" si="20"/>
        <v>#N/A</v>
      </c>
      <c r="M96" s="93" t="e">
        <f t="shared" si="21"/>
        <v>#N/A</v>
      </c>
      <c r="N96" s="93" t="e">
        <f t="shared" si="22"/>
        <v>#N/A</v>
      </c>
      <c r="O96" s="93" t="e">
        <f t="shared" si="23"/>
        <v>#N/A</v>
      </c>
      <c r="P96" s="93" t="e">
        <f t="shared" si="24"/>
        <v>#N/A</v>
      </c>
      <c r="Q96" s="94" t="e">
        <f t="shared" si="25"/>
        <v>#N/A</v>
      </c>
      <c r="R96" s="91" t="e">
        <f t="shared" si="26"/>
        <v>#N/A</v>
      </c>
      <c r="S96" s="91" t="e">
        <f t="shared" si="27"/>
        <v>#N/A</v>
      </c>
      <c r="T96" s="91" t="e">
        <f t="shared" si="28"/>
        <v>#N/A</v>
      </c>
      <c r="U96" s="91" t="e">
        <f t="shared" si="29"/>
        <v>#N/A</v>
      </c>
      <c r="V96" s="81" t="e" cm="1">
        <f t="array" ref="V96">_xlfn.IFS(AM96="na","na",AM96="0","0",AM96&gt;0,(LOG(0.01*BD96/10^-AM96)))</f>
        <v>#N/A</v>
      </c>
      <c r="W96" s="82" t="e" cm="1">
        <f t="array" ref="W96">_xlfn.IFS(AN96="na","na",AN96="0","0",AN96&gt;0,(LOG(0.01*BE96/10^-AN96)))</f>
        <v>#N/A</v>
      </c>
      <c r="X96" s="82" t="e" cm="1">
        <f t="array" ref="X96">_xlfn.IFS(AO96="na","na",AO96="0","0",AO96&gt;0,(LOG(0.01*BF96/10^-AO96)))</f>
        <v>#N/A</v>
      </c>
      <c r="Y96" s="82" t="e" cm="1">
        <f t="array" ref="Y96">_xlfn.IFS(AP96="na","na",AP96="0","0",AP96&gt;0,(LOG(0.01*BG96/10^-AP96)))</f>
        <v>#N/A</v>
      </c>
      <c r="Z96" s="82" t="e" cm="1">
        <f t="array" ref="Z96">_xlfn.IFS(AQ96="na","na",AQ96="0","0",AQ96&gt;0,(LOG(0.01*BH96/10^-AQ96)))</f>
        <v>#N/A</v>
      </c>
      <c r="AA96" s="82" t="e" cm="1">
        <f t="array" ref="AA96">_xlfn.IFS(AR96="na","na",AR96="0","0",AR96&gt;0,(LOG(0.01*BI96/10^-AR96)))</f>
        <v>#N/A</v>
      </c>
      <c r="AB96" s="82" t="e" cm="1">
        <f t="array" ref="AB96">_xlfn.IFS(AS96="na","na",AS96="0","0",AS96&gt;0,(LOG(0.01*BJ96/10^-AS96)))</f>
        <v>#N/A</v>
      </c>
      <c r="AC96" s="82" t="e" cm="1">
        <f t="array" ref="AC96">_xlfn.IFS(AT96="na","na",AT96="0","0",AT96&gt;0,(LOG(0.01*BK96/10^-AT96)))</f>
        <v>#N/A</v>
      </c>
      <c r="AD96" s="82" t="e" cm="1">
        <f t="array" ref="AD96">_xlfn.IFS(AU96="na","na",AU96="0","0",AU96&gt;0,(LOG(0.01*BL96/10^-AU96)))</f>
        <v>#N/A</v>
      </c>
      <c r="AE96" s="82" t="e" cm="1">
        <f t="array" ref="AE96">_xlfn.IFS(AV96="na","na",AV96="0","0",AV96&gt;0,(LOG(0.01*BM96/10^-AV96)))</f>
        <v>#N/A</v>
      </c>
      <c r="AF96" s="82" t="e" cm="1">
        <f t="array" ref="AF96">_xlfn.IFS(AW96="na","na",AW96="0","0",AW96&gt;0,(LOG(0.01*BN96/10^-AW96)))</f>
        <v>#N/A</v>
      </c>
      <c r="AG96" s="82" t="e" cm="1">
        <f t="array" ref="AG96">_xlfn.IFS(AX96="na","na",AX96="0","0",AX96&gt;0,(LOG(0.01*BO96/10^-AX96)))</f>
        <v>#N/A</v>
      </c>
      <c r="AH96" s="82" t="e" cm="1">
        <f t="array" ref="AH96">_xlfn.IFS(AY96="na","na",AY96="0","0",AY96&gt;0,(LOG(0.01*BP96/10^-AY96)))</f>
        <v>#N/A</v>
      </c>
      <c r="AI96" s="82" t="e" cm="1">
        <f t="array" ref="AI96">_xlfn.IFS(AZ96="na","na",AZ96="0","0",AZ96&gt;0,(LOG(0.01*BQ96/10^-AZ96)))</f>
        <v>#N/A</v>
      </c>
      <c r="AJ96" s="82" t="e" cm="1">
        <f t="array" ref="AJ96">_xlfn.IFS(BA96="na","na",BA96="0","0",BA96&gt;0,(LOG(0.01*BR96/10^-BA96)))</f>
        <v>#N/A</v>
      </c>
      <c r="AK96" s="82" t="e" cm="1">
        <f t="array" ref="AK96">_xlfn.IFS(BB96="na","na",BB96="0","0",BB96&gt;0,(LOG(0.01*BS96/10^-BB96)))</f>
        <v>#N/A</v>
      </c>
      <c r="AL96" s="82" t="e" cm="1">
        <f t="array" ref="AL96">_xlfn.IFS(BC96="na","na",BC96="0","0",BC96&gt;0,(LOG(0.01*BT96/10^-BC96)))</f>
        <v>#N/A</v>
      </c>
      <c r="AM96" s="81" t="e">
        <f>VLOOKUP($A96,'pEC50'!$B:$AA,MATCH(AM$1,'pEC50'!$B$1:$AA$1,0),FALSE)</f>
        <v>#N/A</v>
      </c>
      <c r="AN96" s="82" t="e">
        <f>VLOOKUP($A96,'pEC50'!$B:$AA,MATCH(AN$1,'pEC50'!$B$1:$AA$1,0),FALSE)</f>
        <v>#N/A</v>
      </c>
      <c r="AO96" s="82" t="e">
        <f>VLOOKUP($A96,'pEC50'!$B:$AA,MATCH(AO$1,'pEC50'!$B$1:$AA$1,0),FALSE)</f>
        <v>#N/A</v>
      </c>
      <c r="AP96" s="82" t="e">
        <f>VLOOKUP($A96,'pEC50'!$B:$AA,MATCH(AP$1,'pEC50'!$B$1:$AA$1,0),FALSE)</f>
        <v>#N/A</v>
      </c>
      <c r="AQ96" s="82" t="e">
        <f>VLOOKUP($A96,'pEC50'!$B:$AA,MATCH(AQ$1,'pEC50'!$B$1:$AA$1,0),FALSE)</f>
        <v>#N/A</v>
      </c>
      <c r="AR96" s="82" t="e">
        <f>VLOOKUP($A96,'pEC50'!$B:$AA,MATCH(AR$1,'pEC50'!$B$1:$AA$1,0),FALSE)</f>
        <v>#N/A</v>
      </c>
      <c r="AS96" s="82" t="e">
        <f>VLOOKUP($A96,'pEC50'!$B:$AA,MATCH(AS$1,'pEC50'!$B$1:$AA$1,0),FALSE)</f>
        <v>#N/A</v>
      </c>
      <c r="AT96" s="82" t="e">
        <f>VLOOKUP($A96,'pEC50'!$B:$AA,MATCH(AT$1,'pEC50'!$B$1:$AA$1,0),FALSE)</f>
        <v>#N/A</v>
      </c>
      <c r="AU96" s="82" t="e">
        <f>VLOOKUP($A96,'pEC50'!$B:$AA,MATCH(AU$1,'pEC50'!$B$1:$AA$1,0),FALSE)</f>
        <v>#N/A</v>
      </c>
      <c r="AV96" s="82" t="e">
        <f>VLOOKUP($A96,'pEC50'!$B:$AA,MATCH(AV$1,'pEC50'!$B$1:$AA$1,0),FALSE)</f>
        <v>#N/A</v>
      </c>
      <c r="AW96" s="82" t="e">
        <f>VLOOKUP($A96,'pEC50'!$B:$AA,MATCH(AW$1,'pEC50'!$B$1:$AA$1,0),FALSE)</f>
        <v>#N/A</v>
      </c>
      <c r="AX96" s="82" t="e">
        <f>VLOOKUP($A96,'pEC50'!$B:$AA,MATCH(AX$1,'pEC50'!$B$1:$AA$1,0),FALSE)</f>
        <v>#N/A</v>
      </c>
      <c r="AY96" s="82" t="e">
        <f>VLOOKUP($A96,'pEC50'!$B:$AA,MATCH(AY$1,'pEC50'!$B$1:$AA$1,0),FALSE)</f>
        <v>#N/A</v>
      </c>
      <c r="AZ96" s="82" t="e">
        <f>VLOOKUP($A96,'pEC50'!$B:$AA,MATCH(AZ$1,'pEC50'!$B$1:$AA$1,0),FALSE)</f>
        <v>#N/A</v>
      </c>
      <c r="BA96" s="82" t="e">
        <f>VLOOKUP($A96,'pEC50'!$B:$AA,MATCH(BA$1,'pEC50'!$B$1:$AA$1,0),FALSE)</f>
        <v>#N/A</v>
      </c>
      <c r="BB96" s="82" t="e">
        <f>VLOOKUP($A96,'pEC50'!$B:$AA,MATCH(BB$1,'pEC50'!$B$1:$AA$1,0),FALSE)</f>
        <v>#N/A</v>
      </c>
      <c r="BC96" s="82" t="e">
        <f>VLOOKUP($A96,'pEC50'!$B:$AA,MATCH(BC$1,'pEC50'!$B$1:$AA$1,0),FALSE)</f>
        <v>#N/A</v>
      </c>
      <c r="BD96" s="95" t="e">
        <f>VLOOKUP($A96,Emax!$B:$Z,MATCH(BD$1,Emax!$B$1:$Z$1,0),FALSE)</f>
        <v>#N/A</v>
      </c>
      <c r="BE96" s="96" t="e">
        <f>VLOOKUP($A96,Emax!$B:$Z,MATCH(BE$1,Emax!$B$1:$Z$1,0),FALSE)</f>
        <v>#N/A</v>
      </c>
      <c r="BF96" s="96" t="e">
        <f>VLOOKUP($A96,Emax!$B:$Z,MATCH(BF$1,Emax!$B$1:$Z$1,0),FALSE)</f>
        <v>#N/A</v>
      </c>
      <c r="BG96" s="96" t="e">
        <f>VLOOKUP($A96,Emax!$B:$Z,MATCH(BG$1,Emax!$B$1:$Z$1,0),FALSE)</f>
        <v>#N/A</v>
      </c>
      <c r="BH96" s="96" t="e">
        <f>VLOOKUP($A96,Emax!$B:$Z,MATCH(BH$1,Emax!$B$1:$Z$1,0),FALSE)</f>
        <v>#N/A</v>
      </c>
      <c r="BI96" s="96" t="e">
        <f>VLOOKUP($A96,Emax!$B:$Z,MATCH(BI$1,Emax!$B$1:$Z$1,0),FALSE)</f>
        <v>#N/A</v>
      </c>
      <c r="BJ96" s="96" t="e">
        <f>VLOOKUP($A96,Emax!$B:$Z,MATCH(BJ$1,Emax!$B$1:$Z$1,0),FALSE)</f>
        <v>#N/A</v>
      </c>
      <c r="BK96" s="96" t="e">
        <f>VLOOKUP($A96,Emax!$B:$Z,MATCH(BK$1,Emax!$B$1:$Z$1,0),FALSE)</f>
        <v>#N/A</v>
      </c>
      <c r="BL96" s="96" t="e">
        <f>VLOOKUP($A96,Emax!$B:$Z,MATCH(BL$1,Emax!$B$1:$Z$1,0),FALSE)</f>
        <v>#N/A</v>
      </c>
      <c r="BM96" s="96" t="e">
        <f>VLOOKUP($A96,Emax!$B:$Z,MATCH(BM$1,Emax!$B$1:$Z$1,0),FALSE)</f>
        <v>#N/A</v>
      </c>
      <c r="BN96" s="96" t="e">
        <f>VLOOKUP($A96,Emax!$B:$Z,MATCH(BN$1,Emax!$B$1:$Z$1,0),FALSE)</f>
        <v>#N/A</v>
      </c>
      <c r="BO96" s="96" t="e">
        <f>VLOOKUP($A96,Emax!$B:$Z,MATCH(BO$1,Emax!$B$1:$Z$1,0),FALSE)</f>
        <v>#N/A</v>
      </c>
      <c r="BP96" s="96" t="e">
        <f>VLOOKUP($A96,Emax!$B:$Z,MATCH(BP$1,Emax!$B$1:$Z$1,0),FALSE)</f>
        <v>#N/A</v>
      </c>
      <c r="BQ96" s="96" t="e">
        <f>VLOOKUP($A96,Emax!$B:$Z,MATCH(BQ$1,Emax!$B$1:$Z$1,0),FALSE)</f>
        <v>#N/A</v>
      </c>
      <c r="BR96" s="96" t="e">
        <f>VLOOKUP($A96,Emax!$B:$Z,MATCH(BR$1,Emax!$B$1:$Z$1,0),FALSE)</f>
        <v>#N/A</v>
      </c>
      <c r="BS96" s="96" t="e">
        <f>VLOOKUP($A96,Emax!$B:$Z,MATCH(BS$1,Emax!$B$1:$Z$1,0),FALSE)</f>
        <v>#N/A</v>
      </c>
      <c r="BT96" s="96" t="e">
        <f>VLOOKUP($A96,Emax!$B:$Z,MATCH(BT$1,Emax!$B$1:$Z$1,0),FALSE)</f>
        <v>#N/A</v>
      </c>
      <c r="BU96" s="98"/>
      <c r="BV96" s="98"/>
      <c r="BW96" s="98"/>
    </row>
    <row r="97" spans="1:75" x14ac:dyDescent="0.2">
      <c r="A97" t="s">
        <v>210</v>
      </c>
      <c r="B97" s="6" t="str">
        <f>IF(VLOOKUP($A97,Ligands!$A:$G,3,FALSE)="","",VLOOKUP($A97,Ligands!$A:$G,3,FALSE))</f>
        <v/>
      </c>
      <c r="C97" s="5" t="str">
        <f>IF(VLOOKUP($A97,Ligands!$A:$G,4,FALSE)="","",VLOOKUP($A97,Ligands!$A:$G,4,FALSE))</f>
        <v>Angiotensin II</v>
      </c>
      <c r="D97" s="37" t="str">
        <f>IF(VLOOKUP($A97,Ligands!$A:$G,5,FALSE)="","",VLOOKUP($A97,Ligands!$A:$G,5,FALSE))</f>
        <v/>
      </c>
      <c r="E97" s="37" t="str">
        <f>IF(VLOOKUP($A97,Ligands!$A:$G,6,FALSE)="","",VLOOKUP($A97,Ligands!$A:$G,6,FALSE))</f>
        <v/>
      </c>
      <c r="F97" s="37" t="str">
        <f>IF(VLOOKUP($A97,Ligands!$A:$G,7,FALSE)="","",VLOOKUP($A97,Ligands!$A:$G,7,FALSE))</f>
        <v>Physiological</v>
      </c>
      <c r="G97" s="92">
        <f t="shared" si="15"/>
        <v>0</v>
      </c>
      <c r="H97" s="93">
        <f t="shared" si="16"/>
        <v>7.3094275768563488</v>
      </c>
      <c r="I97" s="93">
        <f t="shared" si="17"/>
        <v>9.0493045936147745</v>
      </c>
      <c r="J97" s="93">
        <f t="shared" si="18"/>
        <v>7.2147398065839559</v>
      </c>
      <c r="K97" s="93">
        <f t="shared" si="19"/>
        <v>7.7570602824649013</v>
      </c>
      <c r="L97" s="92">
        <f t="shared" si="20"/>
        <v>0</v>
      </c>
      <c r="M97" s="93">
        <f t="shared" si="21"/>
        <v>8.4209999999999994</v>
      </c>
      <c r="N97" s="93">
        <f t="shared" si="22"/>
        <v>9.3510000000000009</v>
      </c>
      <c r="O97" s="93">
        <f t="shared" si="23"/>
        <v>8.1029999999999998</v>
      </c>
      <c r="P97" s="93">
        <f t="shared" si="24"/>
        <v>8.84</v>
      </c>
      <c r="Q97" s="94">
        <f t="shared" si="25"/>
        <v>0</v>
      </c>
      <c r="R97" s="91">
        <f t="shared" si="26"/>
        <v>7.7344168853522968</v>
      </c>
      <c r="S97" s="91">
        <f t="shared" si="27"/>
        <v>51.677868633683545</v>
      </c>
      <c r="T97" s="91">
        <f t="shared" si="28"/>
        <v>12.934206983215148</v>
      </c>
      <c r="U97" s="91">
        <f t="shared" si="29"/>
        <v>8.2615261614995106</v>
      </c>
      <c r="V97" s="81" t="str" cm="1">
        <f t="array" ref="V97">_xlfn.IFS(AM97="na","na",AM97="0","0",AM97&gt;0,(LOG(0.01*BD97/10^-AM97)))</f>
        <v>0</v>
      </c>
      <c r="W97" s="82" t="str" cm="1">
        <f t="array" ref="W97">_xlfn.IFS(AN97="na","na",AN97="0","0",AN97&gt;0,(LOG(0.01*BE97/10^-AN97)))</f>
        <v>0</v>
      </c>
      <c r="X97" s="82" cm="1">
        <f t="array" ref="X97">_xlfn.IFS(AO97="na","na",AO97="0","0",AO97&gt;0,(LOG(0.01*BF97/10^-AO97)))</f>
        <v>6.5783363229459981</v>
      </c>
      <c r="Y97" s="82" cm="1">
        <f t="array" ref="Y97">_xlfn.IFS(AP97="na","na",AP97="0","0",AP97&gt;0,(LOG(0.01*BG97/10^-AP97)))</f>
        <v>6.7285732519331356</v>
      </c>
      <c r="Z97" s="82" t="str" cm="1">
        <f t="array" ref="Z97">_xlfn.IFS(AQ97="na","na",AQ97="0","0",AQ97&gt;0,(LOG(0.01*BH97/10^-AQ97)))</f>
        <v>0</v>
      </c>
      <c r="AA97" s="82" cm="1">
        <f t="array" ref="AA97">_xlfn.IFS(AR97="na","na",AR97="0","0",AR97&gt;0,(LOG(0.01*BI97/10^-AR97)))</f>
        <v>7.3094275768563488</v>
      </c>
      <c r="AB97" s="82" cm="1">
        <f t="array" ref="AB97">_xlfn.IFS(AS97="na","na",AS97="0","0",AS97&gt;0,(LOG(0.01*BJ97/10^-AS97)))</f>
        <v>6.8826493088183112</v>
      </c>
      <c r="AC97" s="82" cm="1">
        <f t="array" ref="AC97">_xlfn.IFS(AT97="na","na",AT97="0","0",AT97&gt;0,(LOG(0.01*BK97/10^-AT97)))</f>
        <v>6.0343050625456005</v>
      </c>
      <c r="AD97" s="82" cm="1">
        <f t="array" ref="AD97">_xlfn.IFS(AU97="na","na",AU97="0","0",AU97&gt;0,(LOG(0.01*BL97/10^-AU97)))</f>
        <v>8.8374548276296814</v>
      </c>
      <c r="AE97" s="82" cm="1">
        <f t="array" ref="AE97">_xlfn.IFS(AV97="na","na",AV97="0","0",AV97&gt;0,(LOG(0.01*BM97/10^-AV97)))</f>
        <v>9.0493045936147745</v>
      </c>
      <c r="AF97" s="82" cm="1">
        <f t="array" ref="AF97">_xlfn.IFS(AW97="na","na",AW97="0","0",AW97&gt;0,(LOG(0.01*BN97/10^-AW97)))</f>
        <v>8.2177349603134839</v>
      </c>
      <c r="AG97" s="82" cm="1">
        <f t="array" ref="AG97">_xlfn.IFS(AX97="na","na",AX97="0","0",AX97&gt;0,(LOG(0.01*BO97/10^-AX97)))</f>
        <v>8.2190372748578451</v>
      </c>
      <c r="AH97" s="82" t="str" cm="1">
        <f t="array" ref="AH97">_xlfn.IFS(AY97="na","na",AY97="0","0",AY97&gt;0,(LOG(0.01*BP97/10^-AY97)))</f>
        <v>0</v>
      </c>
      <c r="AI97" s="82" cm="1">
        <f t="array" ref="AI97">_xlfn.IFS(AZ97="na","na",AZ97="0","0",AZ97&gt;0,(LOG(0.01*BQ97/10^-AZ97)))</f>
        <v>7.2147398065839559</v>
      </c>
      <c r="AJ97" s="82" cm="1">
        <f t="array" ref="AJ97">_xlfn.IFS(BA97="na","na",BA97="0","0",BA97&gt;0,(LOG(0.01*BR97/10^-BA97)))</f>
        <v>7.4477054392564934</v>
      </c>
      <c r="AK97" s="82" cm="1">
        <f t="array" ref="AK97">_xlfn.IFS(BB97="na","na",BB97="0","0",BB97&gt;0,(LOG(0.01*BS97/10^-BB97)))</f>
        <v>7.423457105952572</v>
      </c>
      <c r="AL97" s="82" cm="1">
        <f t="array" ref="AL97">_xlfn.IFS(BC97="na","na",BC97="0","0",BC97&gt;0,(LOG(0.01*BT97/10^-BC97)))</f>
        <v>7.7570602824649013</v>
      </c>
      <c r="AM97" s="81" t="str">
        <f>VLOOKUP($A97,'pEC50'!$B:$AA,MATCH(AM$1,'pEC50'!$B$1:$AA$1,0),FALSE)</f>
        <v>0</v>
      </c>
      <c r="AN97" s="82" t="str">
        <f>VLOOKUP($A97,'pEC50'!$B:$AA,MATCH(AN$1,'pEC50'!$B$1:$AA$1,0),FALSE)</f>
        <v>0</v>
      </c>
      <c r="AO97" s="82">
        <f>VLOOKUP($A97,'pEC50'!$B:$AA,MATCH(AO$1,'pEC50'!$B$1:$AA$1,0),FALSE)</f>
        <v>8.2680000000000007</v>
      </c>
      <c r="AP97" s="82">
        <f>VLOOKUP($A97,'pEC50'!$B:$AA,MATCH(AP$1,'pEC50'!$B$1:$AA$1,0),FALSE)</f>
        <v>8.1639999999999997</v>
      </c>
      <c r="AQ97" s="82" t="str">
        <f>VLOOKUP($A97,'pEC50'!$B:$AA,MATCH(AQ$1,'pEC50'!$B$1:$AA$1,0),FALSE)</f>
        <v>0</v>
      </c>
      <c r="AR97" s="82">
        <f>VLOOKUP($A97,'pEC50'!$B:$AA,MATCH(AR$1,'pEC50'!$B$1:$AA$1,0),FALSE)</f>
        <v>8.4209999999999994</v>
      </c>
      <c r="AS97" s="82">
        <f>VLOOKUP($A97,'pEC50'!$B:$AA,MATCH(AS$1,'pEC50'!$B$1:$AA$1,0),FALSE)</f>
        <v>8.2690000000000001</v>
      </c>
      <c r="AT97" s="82">
        <f>VLOOKUP($A97,'pEC50'!$B:$AA,MATCH(AT$1,'pEC50'!$B$1:$AA$1,0),FALSE)</f>
        <v>7.86</v>
      </c>
      <c r="AU97" s="82">
        <f>VLOOKUP($A97,'pEC50'!$B:$AA,MATCH(AU$1,'pEC50'!$B$1:$AA$1,0),FALSE)</f>
        <v>9.3510000000000009</v>
      </c>
      <c r="AV97" s="82">
        <f>VLOOKUP($A97,'pEC50'!$B:$AA,MATCH(AV$1,'pEC50'!$B$1:$AA$1,0),FALSE)</f>
        <v>9.3360000000000003</v>
      </c>
      <c r="AW97" s="82">
        <f>VLOOKUP($A97,'pEC50'!$B:$AA,MATCH(AW$1,'pEC50'!$B$1:$AA$1,0),FALSE)</f>
        <v>8.8480000000000008</v>
      </c>
      <c r="AX97" s="82">
        <f>VLOOKUP($A97,'pEC50'!$B:$AA,MATCH(AX$1,'pEC50'!$B$1:$AA$1,0),FALSE)</f>
        <v>8.9190000000000005</v>
      </c>
      <c r="AY97" s="82" t="str">
        <f>VLOOKUP($A97,'pEC50'!$B:$AA,MATCH(AY$1,'pEC50'!$B$1:$AA$1,0),FALSE)</f>
        <v>0</v>
      </c>
      <c r="AZ97" s="82">
        <f>VLOOKUP($A97,'pEC50'!$B:$AA,MATCH(AZ$1,'pEC50'!$B$1:$AA$1,0),FALSE)</f>
        <v>8.1029999999999998</v>
      </c>
      <c r="BA97" s="82">
        <f>VLOOKUP($A97,'pEC50'!$B:$AA,MATCH(BA$1,'pEC50'!$B$1:$AA$1,0),FALSE)</f>
        <v>8.7789999999999999</v>
      </c>
      <c r="BB97" s="82">
        <f>VLOOKUP($A97,'pEC50'!$B:$AA,MATCH(BB$1,'pEC50'!$B$1:$AA$1,0),FALSE)</f>
        <v>8.64</v>
      </c>
      <c r="BC97" s="82">
        <f>VLOOKUP($A97,'pEC50'!$B:$AA,MATCH(BC$1,'pEC50'!$B$1:$AA$1,0),FALSE)</f>
        <v>8.84</v>
      </c>
      <c r="BD97" s="95">
        <f>VLOOKUP($A97,Emax!$B:$Z,MATCH(BD$1,Emax!$B$1:$Z$1,0),FALSE)</f>
        <v>0</v>
      </c>
      <c r="BE97" s="96" t="str">
        <f>VLOOKUP($A97,Emax!$B:$Z,MATCH(BE$1,Emax!$B$1:$Z$1,0),FALSE)</f>
        <v>na</v>
      </c>
      <c r="BF97" s="96">
        <f>VLOOKUP($A97,Emax!$B:$Z,MATCH(BF$1,Emax!$B$1:$Z$1,0),FALSE)</f>
        <v>2.043319703834678</v>
      </c>
      <c r="BG97" s="96">
        <f>VLOOKUP($A97,Emax!$B:$Z,MATCH(BG$1,Emax!$B$1:$Z$1,0),FALSE)</f>
        <v>3.6692157744789333</v>
      </c>
      <c r="BH97" s="96" t="str">
        <f>VLOOKUP($A97,Emax!$B:$Z,MATCH(BH$1,Emax!$B$1:$Z$1,0),FALSE)</f>
        <v>na</v>
      </c>
      <c r="BI97" s="96">
        <f>VLOOKUP($A97,Emax!$B:$Z,MATCH(BI$1,Emax!$B$1:$Z$1,0),FALSE)</f>
        <v>7.7344168853522968</v>
      </c>
      <c r="BJ97" s="96">
        <f>VLOOKUP($A97,Emax!$B:$Z,MATCH(BJ$1,Emax!$B$1:$Z$1,0),FALSE)</f>
        <v>4.1081785324031266</v>
      </c>
      <c r="BK97" s="96">
        <f>VLOOKUP($A97,Emax!$B:$Z,MATCH(BK$1,Emax!$B$1:$Z$1,0),FALSE)</f>
        <v>1.493843365210326</v>
      </c>
      <c r="BL97" s="96">
        <f>VLOOKUP($A97,Emax!$B:$Z,MATCH(BL$1,Emax!$B$1:$Z$1,0),FALSE)</f>
        <v>30.651718444311861</v>
      </c>
      <c r="BM97" s="96">
        <f>VLOOKUP($A97,Emax!$B:$Z,MATCH(BM$1,Emax!$B$1:$Z$1,0),FALSE)</f>
        <v>51.677868633683545</v>
      </c>
      <c r="BN97" s="96">
        <f>VLOOKUP($A97,Emax!$B:$Z,MATCH(BN$1,Emax!$B$1:$Z$1,0),FALSE)</f>
        <v>23.427986241748947</v>
      </c>
      <c r="BO97" s="96">
        <f>VLOOKUP($A97,Emax!$B:$Z,MATCH(BO$1,Emax!$B$1:$Z$1,0),FALSE)</f>
        <v>19.954335727536506</v>
      </c>
      <c r="BP97" s="96">
        <f>VLOOKUP($A97,Emax!$B:$Z,MATCH(BP$1,Emax!$B$1:$Z$1,0),FALSE)</f>
        <v>0</v>
      </c>
      <c r="BQ97" s="96">
        <f>VLOOKUP($A97,Emax!$B:$Z,MATCH(BQ$1,Emax!$B$1:$Z$1,0),FALSE)</f>
        <v>12.934206983215148</v>
      </c>
      <c r="BR97" s="96">
        <f>VLOOKUP($A97,Emax!$B:$Z,MATCH(BR$1,Emax!$B$1:$Z$1,0),FALSE)</f>
        <v>4.663429753534893</v>
      </c>
      <c r="BS97" s="96">
        <f>VLOOKUP($A97,Emax!$B:$Z,MATCH(BS$1,Emax!$B$1:$Z$1,0),FALSE)</f>
        <v>6.0737527114967458</v>
      </c>
      <c r="BT97" s="96">
        <f>VLOOKUP($A97,Emax!$B:$Z,MATCH(BT$1,Emax!$B$1:$Z$1,0),FALSE)</f>
        <v>8.2615261614995106</v>
      </c>
      <c r="BU97" s="98"/>
      <c r="BV97" s="98"/>
      <c r="BW97" s="98"/>
    </row>
    <row r="98" spans="1:75" x14ac:dyDescent="0.2">
      <c r="A98" t="s">
        <v>237</v>
      </c>
      <c r="B98" s="6" t="str">
        <f>IF(VLOOKUP($A98,Ligands!$A:$G,3,FALSE)="","",VLOOKUP($A98,Ligands!$A:$G,3,FALSE))</f>
        <v/>
      </c>
      <c r="C98" s="5" t="str">
        <f>IF(VLOOKUP($A98,Ligands!$A:$G,4,FALSE)="","",VLOOKUP($A98,Ligands!$A:$G,4,FALSE))</f>
        <v>Calcitonin</v>
      </c>
      <c r="D98" s="37" t="str">
        <f>IF(VLOOKUP($A98,Ligands!$A:$G,5,FALSE)="","",VLOOKUP($A98,Ligands!$A:$G,5,FALSE))</f>
        <v/>
      </c>
      <c r="E98" s="37" t="str">
        <f>IF(VLOOKUP($A98,Ligands!$A:$G,6,FALSE)="","",VLOOKUP($A98,Ligands!$A:$G,6,FALSE))</f>
        <v/>
      </c>
      <c r="F98" s="37" t="str">
        <f>IF(VLOOKUP($A98,Ligands!$A:$G,7,FALSE)="","",VLOOKUP($A98,Ligands!$A:$G,7,FALSE))</f>
        <v>Physiological</v>
      </c>
      <c r="G98" s="92">
        <f t="shared" si="15"/>
        <v>11.56696450865897</v>
      </c>
      <c r="H98" s="93">
        <f t="shared" si="16"/>
        <v>8.9857548946741037</v>
      </c>
      <c r="I98" s="93">
        <f t="shared" si="17"/>
        <v>10.381826562311453</v>
      </c>
      <c r="J98" s="93">
        <f t="shared" si="18"/>
        <v>8.3815323581755869</v>
      </c>
      <c r="K98" s="93">
        <f t="shared" si="19"/>
        <v>7.052723523286959</v>
      </c>
      <c r="L98" s="92">
        <f t="shared" si="20"/>
        <v>11.98</v>
      </c>
      <c r="M98" s="93">
        <f t="shared" si="21"/>
        <v>9.0570000000000004</v>
      </c>
      <c r="N98" s="93">
        <f t="shared" si="22"/>
        <v>10.6</v>
      </c>
      <c r="O98" s="93">
        <f t="shared" si="23"/>
        <v>8.8520000000000003</v>
      </c>
      <c r="P98" s="93">
        <f t="shared" si="24"/>
        <v>8.2769999999999992</v>
      </c>
      <c r="Q98" s="94">
        <f t="shared" si="25"/>
        <v>38.633540372670808</v>
      </c>
      <c r="R98" s="91">
        <f t="shared" si="26"/>
        <v>84.870135328234014</v>
      </c>
      <c r="S98" s="91">
        <f t="shared" si="27"/>
        <v>60.509917709175653</v>
      </c>
      <c r="T98" s="91">
        <f t="shared" si="28"/>
        <v>33.847949017143883</v>
      </c>
      <c r="U98" s="91">
        <f t="shared" si="29"/>
        <v>6.9778804299546948</v>
      </c>
      <c r="V98" s="81" cm="1">
        <f t="array" ref="V98">_xlfn.IFS(AM98="na","na",AM98="0","0",AM98&gt;0,(LOG(0.01*BD98/10^-AM98)))</f>
        <v>11.56696450865897</v>
      </c>
      <c r="W98" s="82" t="str" cm="1">
        <f t="array" ref="W98">_xlfn.IFS(AN98="na","na",AN98="0","0",AN98&gt;0,(LOG(0.01*BE98/10^-AN98)))</f>
        <v>0</v>
      </c>
      <c r="X98" s="82" cm="1">
        <f t="array" ref="X98">_xlfn.IFS(AO98="na","na",AO98="0","0",AO98&gt;0,(LOG(0.01*BF98/10^-AO98)))</f>
        <v>7.9969161954368353</v>
      </c>
      <c r="Y98" s="82" cm="1">
        <f t="array" ref="Y98">_xlfn.IFS(AP98="na","na",AP98="0","0",AP98&gt;0,(LOG(0.01*BG98/10^-AP98)))</f>
        <v>8.0944942591880604</v>
      </c>
      <c r="Z98" s="82" t="str" cm="1">
        <f t="array" ref="Z98">_xlfn.IFS(AQ98="na","na",AQ98="0","0",AQ98&gt;0,(LOG(0.01*BH98/10^-AQ98)))</f>
        <v>0</v>
      </c>
      <c r="AA98" s="82" cm="1">
        <f t="array" ref="AA98">_xlfn.IFS(AR98="na","na",AR98="0","0",AR98&gt;0,(LOG(0.01*BI98/10^-AR98)))</f>
        <v>8.359362052850587</v>
      </c>
      <c r="AB98" s="82" cm="1">
        <f t="array" ref="AB98">_xlfn.IFS(AS98="na","na",AS98="0","0",AS98&gt;0,(LOG(0.01*BJ98/10^-AS98)))</f>
        <v>8.9857548946741037</v>
      </c>
      <c r="AC98" s="82" cm="1">
        <f t="array" ref="AC98">_xlfn.IFS(AT98="na","na",AT98="0","0",AT98&gt;0,(LOG(0.01*BK98/10^-AT98)))</f>
        <v>7.7361519986400697</v>
      </c>
      <c r="AD98" s="82" cm="1">
        <f t="array" ref="AD98">_xlfn.IFS(AU98="na","na",AU98="0","0",AU98&gt;0,(LOG(0.01*BL98/10^-AU98)))</f>
        <v>8.032314211542003</v>
      </c>
      <c r="AE98" s="82" cm="1">
        <f t="array" ref="AE98">_xlfn.IFS(AV98="na","na",AV98="0","0",AV98&gt;0,(LOG(0.01*BM98/10^-AV98)))</f>
        <v>7.3258463816021857</v>
      </c>
      <c r="AF98" s="82" cm="1">
        <f t="array" ref="AF98">_xlfn.IFS(AW98="na","na",AW98="0","0",AW98&gt;0,(LOG(0.01*BN98/10^-AW98)))</f>
        <v>7.8450023325876197</v>
      </c>
      <c r="AG98" s="82" cm="1">
        <f t="array" ref="AG98">_xlfn.IFS(AX98="na","na",AX98="0","0",AX98&gt;0,(LOG(0.01*BO98/10^-AX98)))</f>
        <v>10.381826562311453</v>
      </c>
      <c r="AH98" s="82" t="str" cm="1">
        <f t="array" ref="AH98">_xlfn.IFS(AY98="na","na",AY98="0","0",AY98&gt;0,(LOG(0.01*BP98/10^-AY98)))</f>
        <v>0</v>
      </c>
      <c r="AI98" s="82" cm="1">
        <f t="array" ref="AI98">_xlfn.IFS(AZ98="na","na",AZ98="0","0",AZ98&gt;0,(LOG(0.01*BQ98/10^-AZ98)))</f>
        <v>8.3815323581755869</v>
      </c>
      <c r="AJ98" s="82" cm="1">
        <f t="array" ref="AJ98">_xlfn.IFS(BA98="na","na",BA98="0","0",BA98&gt;0,(LOG(0.01*BR98/10^-BA98)))</f>
        <v>6.8962680157472196</v>
      </c>
      <c r="AK98" s="82" cm="1">
        <f t="array" ref="AK98">_xlfn.IFS(BB98="na","na",BB98="0","0",BB98&gt;0,(LOG(0.01*BS98/10^-BB98)))</f>
        <v>6.1322240835978725</v>
      </c>
      <c r="AL98" s="82" cm="1">
        <f t="array" ref="AL98">_xlfn.IFS(BC98="na","na",BC98="0","0",BC98&gt;0,(LOG(0.01*BT98/10^-BC98)))</f>
        <v>7.052723523286959</v>
      </c>
      <c r="AM98" s="81">
        <f>VLOOKUP($A98,'pEC50'!$B:$AA,MATCH(AM$1,'pEC50'!$B$1:$AA$1,0),FALSE)</f>
        <v>11.98</v>
      </c>
      <c r="AN98" s="82" t="str">
        <f>VLOOKUP($A98,'pEC50'!$B:$AA,MATCH(AN$1,'pEC50'!$B$1:$AA$1,0),FALSE)</f>
        <v>0</v>
      </c>
      <c r="AO98" s="82">
        <f>VLOOKUP($A98,'pEC50'!$B:$AA,MATCH(AO$1,'pEC50'!$B$1:$AA$1,0),FALSE)</f>
        <v>8.3520000000000003</v>
      </c>
      <c r="AP98" s="82">
        <f>VLOOKUP($A98,'pEC50'!$B:$AA,MATCH(AP$1,'pEC50'!$B$1:$AA$1,0),FALSE)</f>
        <v>8.4939999999999998</v>
      </c>
      <c r="AQ98" s="82" t="str">
        <f>VLOOKUP($A98,'pEC50'!$B:$AA,MATCH(AQ$1,'pEC50'!$B$1:$AA$1,0),FALSE)</f>
        <v>0</v>
      </c>
      <c r="AR98" s="82">
        <f>VLOOKUP($A98,'pEC50'!$B:$AA,MATCH(AR$1,'pEC50'!$B$1:$AA$1,0),FALSE)</f>
        <v>8.5429999999999993</v>
      </c>
      <c r="AS98" s="82">
        <f>VLOOKUP($A98,'pEC50'!$B:$AA,MATCH(AS$1,'pEC50'!$B$1:$AA$1,0),FALSE)</f>
        <v>9.0570000000000004</v>
      </c>
      <c r="AT98" s="82">
        <f>VLOOKUP($A98,'pEC50'!$B:$AA,MATCH(AT$1,'pEC50'!$B$1:$AA$1,0),FALSE)</f>
        <v>8.26</v>
      </c>
      <c r="AU98" s="82">
        <f>VLOOKUP($A98,'pEC50'!$B:$AA,MATCH(AU$1,'pEC50'!$B$1:$AA$1,0),FALSE)</f>
        <v>8.65</v>
      </c>
      <c r="AV98" s="82">
        <f>VLOOKUP($A98,'pEC50'!$B:$AA,MATCH(AV$1,'pEC50'!$B$1:$AA$1,0),FALSE)</f>
        <v>8.218</v>
      </c>
      <c r="AW98" s="82">
        <f>VLOOKUP($A98,'pEC50'!$B:$AA,MATCH(AW$1,'pEC50'!$B$1:$AA$1,0),FALSE)</f>
        <v>8.4280000000000008</v>
      </c>
      <c r="AX98" s="82">
        <f>VLOOKUP($A98,'pEC50'!$B:$AA,MATCH(AX$1,'pEC50'!$B$1:$AA$1,0),FALSE)</f>
        <v>10.6</v>
      </c>
      <c r="AY98" s="82" t="str">
        <f>VLOOKUP($A98,'pEC50'!$B:$AA,MATCH(AY$1,'pEC50'!$B$1:$AA$1,0),FALSE)</f>
        <v>0</v>
      </c>
      <c r="AZ98" s="82">
        <f>VLOOKUP($A98,'pEC50'!$B:$AA,MATCH(AZ$1,'pEC50'!$B$1:$AA$1,0),FALSE)</f>
        <v>8.8520000000000003</v>
      </c>
      <c r="BA98" s="82">
        <f>VLOOKUP($A98,'pEC50'!$B:$AA,MATCH(BA$1,'pEC50'!$B$1:$AA$1,0),FALSE)</f>
        <v>8.1690000000000005</v>
      </c>
      <c r="BB98" s="82">
        <f>VLOOKUP($A98,'pEC50'!$B:$AA,MATCH(BB$1,'pEC50'!$B$1:$AA$1,0),FALSE)</f>
        <v>8.2769999999999992</v>
      </c>
      <c r="BC98" s="82">
        <f>VLOOKUP($A98,'pEC50'!$B:$AA,MATCH(BC$1,'pEC50'!$B$1:$AA$1,0),FALSE)</f>
        <v>8.2089999999999996</v>
      </c>
      <c r="BD98" s="95">
        <f>VLOOKUP($A98,Emax!$B:$Z,MATCH(BD$1,Emax!$B$1:$Z$1,0),FALSE)</f>
        <v>38.633540372670808</v>
      </c>
      <c r="BE98" s="96" t="str">
        <f>VLOOKUP($A98,Emax!$B:$Z,MATCH(BE$1,Emax!$B$1:$Z$1,0),FALSE)</f>
        <v>na</v>
      </c>
      <c r="BF98" s="96">
        <f>VLOOKUP($A98,Emax!$B:$Z,MATCH(BF$1,Emax!$B$1:$Z$1,0),FALSE)</f>
        <v>44.148524698861756</v>
      </c>
      <c r="BG98" s="96">
        <f>VLOOKUP($A98,Emax!$B:$Z,MATCH(BG$1,Emax!$B$1:$Z$1,0),FALSE)</f>
        <v>39.85605038236617</v>
      </c>
      <c r="BH98" s="96" t="str">
        <f>VLOOKUP($A98,Emax!$B:$Z,MATCH(BH$1,Emax!$B$1:$Z$1,0),FALSE)</f>
        <v>na</v>
      </c>
      <c r="BI98" s="96">
        <f>VLOOKUP($A98,Emax!$B:$Z,MATCH(BI$1,Emax!$B$1:$Z$1,0),FALSE)</f>
        <v>65.518214396568752</v>
      </c>
      <c r="BJ98" s="96">
        <f>VLOOKUP($A98,Emax!$B:$Z,MATCH(BJ$1,Emax!$B$1:$Z$1,0),FALSE)</f>
        <v>84.870135328234014</v>
      </c>
      <c r="BK98" s="96">
        <f>VLOOKUP($A98,Emax!$B:$Z,MATCH(BK$1,Emax!$B$1:$Z$1,0),FALSE)</f>
        <v>29.933120820051251</v>
      </c>
      <c r="BL98" s="96">
        <f>VLOOKUP($A98,Emax!$B:$Z,MATCH(BL$1,Emax!$B$1:$Z$1,0),FALSE)</f>
        <v>24.116496232881467</v>
      </c>
      <c r="BM98" s="96">
        <f>VLOOKUP($A98,Emax!$B:$Z,MATCH(BM$1,Emax!$B$1:$Z$1,0),FALSE)</f>
        <v>12.818770776211393</v>
      </c>
      <c r="BN98" s="96">
        <f>VLOOKUP($A98,Emax!$B:$Z,MATCH(BN$1,Emax!$B$1:$Z$1,0),FALSE)</f>
        <v>26.121753843071339</v>
      </c>
      <c r="BO98" s="96">
        <f>VLOOKUP($A98,Emax!$B:$Z,MATCH(BO$1,Emax!$B$1:$Z$1,0),FALSE)</f>
        <v>60.509917709175653</v>
      </c>
      <c r="BP98" s="96">
        <f>VLOOKUP($A98,Emax!$B:$Z,MATCH(BP$1,Emax!$B$1:$Z$1,0),FALSE)</f>
        <v>0</v>
      </c>
      <c r="BQ98" s="96">
        <f>VLOOKUP($A98,Emax!$B:$Z,MATCH(BQ$1,Emax!$B$1:$Z$1,0),FALSE)</f>
        <v>33.847949017143883</v>
      </c>
      <c r="BR98" s="96">
        <f>VLOOKUP($A98,Emax!$B:$Z,MATCH(BR$1,Emax!$B$1:$Z$1,0),FALSE)</f>
        <v>5.3366413353332991</v>
      </c>
      <c r="BS98" s="96">
        <f>VLOOKUP($A98,Emax!$B:$Z,MATCH(BS$1,Emax!$B$1:$Z$1,0),FALSE)</f>
        <v>0.71651301518438171</v>
      </c>
      <c r="BT98" s="96">
        <f>VLOOKUP($A98,Emax!$B:$Z,MATCH(BT$1,Emax!$B$1:$Z$1,0),FALSE)</f>
        <v>6.9778804299546948</v>
      </c>
      <c r="BU98" s="98"/>
      <c r="BV98" s="98"/>
      <c r="BW98" s="98"/>
    </row>
    <row r="99" spans="1:75" x14ac:dyDescent="0.2">
      <c r="A99" t="s">
        <v>219</v>
      </c>
      <c r="B99" s="6" t="str">
        <f>IF(VLOOKUP($A99,Ligands!$A:$G,3,FALSE)="","",VLOOKUP($A99,Ligands!$A:$G,3,FALSE))</f>
        <v/>
      </c>
      <c r="C99" s="5" t="str">
        <f>IF(VLOOKUP($A99,Ligands!$A:$G,4,FALSE)="","",VLOOKUP($A99,Ligands!$A:$G,4,FALSE))</f>
        <v>Litocholic acid</v>
      </c>
      <c r="D99" s="37" t="str">
        <f>IF(VLOOKUP($A99,Ligands!$A:$G,5,FALSE)="","",VLOOKUP($A99,Ligands!$A:$G,5,FALSE))</f>
        <v/>
      </c>
      <c r="E99" s="37" t="str">
        <f>IF(VLOOKUP($A99,Ligands!$A:$G,6,FALSE)="","",VLOOKUP($A99,Ligands!$A:$G,6,FALSE))</f>
        <v/>
      </c>
      <c r="F99" s="37" t="str">
        <f>IF(VLOOKUP($A99,Ligands!$A:$G,7,FALSE)="","",VLOOKUP($A99,Ligands!$A:$G,7,FALSE))</f>
        <v>Physiological</v>
      </c>
      <c r="G99" s="92">
        <f t="shared" si="15"/>
        <v>5.9140000000000006</v>
      </c>
      <c r="H99" s="93">
        <f t="shared" si="16"/>
        <v>0</v>
      </c>
      <c r="I99" s="93">
        <f t="shared" si="17"/>
        <v>0</v>
      </c>
      <c r="J99" s="93">
        <f t="shared" si="18"/>
        <v>0</v>
      </c>
      <c r="K99" s="93">
        <f t="shared" si="19"/>
        <v>0</v>
      </c>
      <c r="L99" s="92">
        <f t="shared" si="20"/>
        <v>5.9139999999999997</v>
      </c>
      <c r="M99" s="93">
        <f t="shared" si="21"/>
        <v>0</v>
      </c>
      <c r="N99" s="93">
        <f t="shared" si="22"/>
        <v>0</v>
      </c>
      <c r="O99" s="93">
        <f t="shared" si="23"/>
        <v>0</v>
      </c>
      <c r="P99" s="93">
        <f t="shared" si="24"/>
        <v>0</v>
      </c>
      <c r="Q99" s="94">
        <f t="shared" si="25"/>
        <v>100</v>
      </c>
      <c r="R99" s="91">
        <f t="shared" si="26"/>
        <v>0</v>
      </c>
      <c r="S99" s="91">
        <f t="shared" si="27"/>
        <v>0</v>
      </c>
      <c r="T99" s="91">
        <f t="shared" si="28"/>
        <v>0</v>
      </c>
      <c r="U99" s="91">
        <f t="shared" si="29"/>
        <v>0</v>
      </c>
      <c r="V99" s="81" cm="1">
        <f t="array" ref="V99">_xlfn.IFS(AM99="na","na",AM99="0","0",AM99&gt;0,(LOG(0.01*BD99/10^-AM99)))</f>
        <v>5.9140000000000006</v>
      </c>
      <c r="W99" s="82" t="str" cm="1">
        <f t="array" ref="W99">_xlfn.IFS(AN99="na","na",AN99="0","0",AN99&gt;0,(LOG(0.01*BE99/10^-AN99)))</f>
        <v>0</v>
      </c>
      <c r="X99" s="82" t="str" cm="1">
        <f t="array" ref="X99">_xlfn.IFS(AO99="na","na",AO99="0","0",AO99&gt;0,(LOG(0.01*BF99/10^-AO99)))</f>
        <v>0</v>
      </c>
      <c r="Y99" s="82" t="str" cm="1">
        <f t="array" ref="Y99">_xlfn.IFS(AP99="na","na",AP99="0","0",AP99&gt;0,(LOG(0.01*BG99/10^-AP99)))</f>
        <v>0</v>
      </c>
      <c r="Z99" s="82" t="str" cm="1">
        <f t="array" ref="Z99">_xlfn.IFS(AQ99="na","na",AQ99="0","0",AQ99&gt;0,(LOG(0.01*BH99/10^-AQ99)))</f>
        <v>0</v>
      </c>
      <c r="AA99" s="82" t="str" cm="1">
        <f t="array" ref="AA99">_xlfn.IFS(AR99="na","na",AR99="0","0",AR99&gt;0,(LOG(0.01*BI99/10^-AR99)))</f>
        <v>0</v>
      </c>
      <c r="AB99" s="82" t="str" cm="1">
        <f t="array" ref="AB99">_xlfn.IFS(AS99="na","na",AS99="0","0",AS99&gt;0,(LOG(0.01*BJ99/10^-AS99)))</f>
        <v>0</v>
      </c>
      <c r="AC99" s="82" t="str" cm="1">
        <f t="array" ref="AC99">_xlfn.IFS(AT99="na","na",AT99="0","0",AT99&gt;0,(LOG(0.01*BK99/10^-AT99)))</f>
        <v>0</v>
      </c>
      <c r="AD99" s="82" t="str" cm="1">
        <f t="array" ref="AD99">_xlfn.IFS(AU99="na","na",AU99="0","0",AU99&gt;0,(LOG(0.01*BL99/10^-AU99)))</f>
        <v>0</v>
      </c>
      <c r="AE99" s="82" t="str" cm="1">
        <f t="array" ref="AE99">_xlfn.IFS(AV99="na","na",AV99="0","0",AV99&gt;0,(LOG(0.01*BM99/10^-AV99)))</f>
        <v>0</v>
      </c>
      <c r="AF99" s="82" t="str" cm="1">
        <f t="array" ref="AF99">_xlfn.IFS(AW99="na","na",AW99="0","0",AW99&gt;0,(LOG(0.01*BN99/10^-AW99)))</f>
        <v>0</v>
      </c>
      <c r="AG99" s="82" t="str" cm="1">
        <f t="array" ref="AG99">_xlfn.IFS(AX99="na","na",AX99="0","0",AX99&gt;0,(LOG(0.01*BO99/10^-AX99)))</f>
        <v>0</v>
      </c>
      <c r="AH99" s="82" t="str" cm="1">
        <f t="array" ref="AH99">_xlfn.IFS(AY99="na","na",AY99="0","0",AY99&gt;0,(LOG(0.01*BP99/10^-AY99)))</f>
        <v>0</v>
      </c>
      <c r="AI99" s="82" t="str" cm="1">
        <f t="array" ref="AI99">_xlfn.IFS(AZ99="na","na",AZ99="0","0",AZ99&gt;0,(LOG(0.01*BQ99/10^-AZ99)))</f>
        <v>0</v>
      </c>
      <c r="AJ99" s="82" t="str" cm="1">
        <f t="array" ref="AJ99">_xlfn.IFS(BA99="na","na",BA99="0","0",BA99&gt;0,(LOG(0.01*BR99/10^-BA99)))</f>
        <v>0</v>
      </c>
      <c r="AK99" s="82" t="str" cm="1">
        <f t="array" ref="AK99">_xlfn.IFS(BB99="na","na",BB99="0","0",BB99&gt;0,(LOG(0.01*BS99/10^-BB99)))</f>
        <v>0</v>
      </c>
      <c r="AL99" s="82" t="str" cm="1">
        <f t="array" ref="AL99">_xlfn.IFS(BC99="na","na",BC99="0","0",BC99&gt;0,(LOG(0.01*BT99/10^-BC99)))</f>
        <v>0</v>
      </c>
      <c r="AM99" s="81">
        <f>VLOOKUP($A99,'pEC50'!$B:$AA,MATCH(AM$1,'pEC50'!$B$1:$AA$1,0),FALSE)</f>
        <v>5.9139999999999997</v>
      </c>
      <c r="AN99" s="82" t="str">
        <f>VLOOKUP($A99,'pEC50'!$B:$AA,MATCH(AN$1,'pEC50'!$B$1:$AA$1,0),FALSE)</f>
        <v>0</v>
      </c>
      <c r="AO99" s="82" t="str">
        <f>VLOOKUP($A99,'pEC50'!$B:$AA,MATCH(AO$1,'pEC50'!$B$1:$AA$1,0),FALSE)</f>
        <v>0</v>
      </c>
      <c r="AP99" s="82" t="str">
        <f>VLOOKUP($A99,'pEC50'!$B:$AA,MATCH(AP$1,'pEC50'!$B$1:$AA$1,0),FALSE)</f>
        <v>0</v>
      </c>
      <c r="AQ99" s="82" t="str">
        <f>VLOOKUP($A99,'pEC50'!$B:$AA,MATCH(AQ$1,'pEC50'!$B$1:$AA$1,0),FALSE)</f>
        <v>0</v>
      </c>
      <c r="AR99" s="82" t="str">
        <f>VLOOKUP($A99,'pEC50'!$B:$AA,MATCH(AR$1,'pEC50'!$B$1:$AA$1,0),FALSE)</f>
        <v>0</v>
      </c>
      <c r="AS99" s="82" t="str">
        <f>VLOOKUP($A99,'pEC50'!$B:$AA,MATCH(AS$1,'pEC50'!$B$1:$AA$1,0),FALSE)</f>
        <v>0</v>
      </c>
      <c r="AT99" s="82" t="str">
        <f>VLOOKUP($A99,'pEC50'!$B:$AA,MATCH(AT$1,'pEC50'!$B$1:$AA$1,0),FALSE)</f>
        <v>0</v>
      </c>
      <c r="AU99" s="82" t="str">
        <f>VLOOKUP($A99,'pEC50'!$B:$AA,MATCH(AU$1,'pEC50'!$B$1:$AA$1,0),FALSE)</f>
        <v>0</v>
      </c>
      <c r="AV99" s="82" t="str">
        <f>VLOOKUP($A99,'pEC50'!$B:$AA,MATCH(AV$1,'pEC50'!$B$1:$AA$1,0),FALSE)</f>
        <v>0</v>
      </c>
      <c r="AW99" s="82" t="str">
        <f>VLOOKUP($A99,'pEC50'!$B:$AA,MATCH(AW$1,'pEC50'!$B$1:$AA$1,0),FALSE)</f>
        <v>0</v>
      </c>
      <c r="AX99" s="82" t="str">
        <f>VLOOKUP($A99,'pEC50'!$B:$AA,MATCH(AX$1,'pEC50'!$B$1:$AA$1,0),FALSE)</f>
        <v>0</v>
      </c>
      <c r="AY99" s="82" t="str">
        <f>VLOOKUP($A99,'pEC50'!$B:$AA,MATCH(AY$1,'pEC50'!$B$1:$AA$1,0),FALSE)</f>
        <v>0</v>
      </c>
      <c r="AZ99" s="82" t="str">
        <f>VLOOKUP($A99,'pEC50'!$B:$AA,MATCH(AZ$1,'pEC50'!$B$1:$AA$1,0),FALSE)</f>
        <v>0</v>
      </c>
      <c r="BA99" s="82" t="str">
        <f>VLOOKUP($A99,'pEC50'!$B:$AA,MATCH(BA$1,'pEC50'!$B$1:$AA$1,0),FALSE)</f>
        <v>0</v>
      </c>
      <c r="BB99" s="82" t="str">
        <f>VLOOKUP($A99,'pEC50'!$B:$AA,MATCH(BB$1,'pEC50'!$B$1:$AA$1,0),FALSE)</f>
        <v>0</v>
      </c>
      <c r="BC99" s="82" t="str">
        <f>VLOOKUP($A99,'pEC50'!$B:$AA,MATCH(BC$1,'pEC50'!$B$1:$AA$1,0),FALSE)</f>
        <v>0</v>
      </c>
      <c r="BD99" s="95">
        <f>VLOOKUP($A99,Emax!$B:$Z,MATCH(BD$1,Emax!$B$1:$Z$1,0),FALSE)</f>
        <v>100</v>
      </c>
      <c r="BE99" s="96" t="str">
        <f>VLOOKUP($A99,Emax!$B:$Z,MATCH(BE$1,Emax!$B$1:$Z$1,0),FALSE)</f>
        <v>na</v>
      </c>
      <c r="BF99" s="96">
        <f>VLOOKUP($A99,Emax!$B:$Z,MATCH(BF$1,Emax!$B$1:$Z$1,0),FALSE)</f>
        <v>0</v>
      </c>
      <c r="BG99" s="96">
        <f>VLOOKUP($A99,Emax!$B:$Z,MATCH(BG$1,Emax!$B$1:$Z$1,0),FALSE)</f>
        <v>0</v>
      </c>
      <c r="BH99" s="96" t="str">
        <f>VLOOKUP($A99,Emax!$B:$Z,MATCH(BH$1,Emax!$B$1:$Z$1,0),FALSE)</f>
        <v>na</v>
      </c>
      <c r="BI99" s="96">
        <f>VLOOKUP($A99,Emax!$B:$Z,MATCH(BI$1,Emax!$B$1:$Z$1,0),FALSE)</f>
        <v>0</v>
      </c>
      <c r="BJ99" s="96">
        <f>VLOOKUP($A99,Emax!$B:$Z,MATCH(BJ$1,Emax!$B$1:$Z$1,0),FALSE)</f>
        <v>0</v>
      </c>
      <c r="BK99" s="96">
        <f>VLOOKUP($A99,Emax!$B:$Z,MATCH(BK$1,Emax!$B$1:$Z$1,0),FALSE)</f>
        <v>0</v>
      </c>
      <c r="BL99" s="96">
        <f>VLOOKUP($A99,Emax!$B:$Z,MATCH(BL$1,Emax!$B$1:$Z$1,0),FALSE)</f>
        <v>0</v>
      </c>
      <c r="BM99" s="96">
        <f>VLOOKUP($A99,Emax!$B:$Z,MATCH(BM$1,Emax!$B$1:$Z$1,0),FALSE)</f>
        <v>0</v>
      </c>
      <c r="BN99" s="96">
        <f>VLOOKUP($A99,Emax!$B:$Z,MATCH(BN$1,Emax!$B$1:$Z$1,0),FALSE)</f>
        <v>0</v>
      </c>
      <c r="BO99" s="96">
        <f>VLOOKUP($A99,Emax!$B:$Z,MATCH(BO$1,Emax!$B$1:$Z$1,0),FALSE)</f>
        <v>0</v>
      </c>
      <c r="BP99" s="96">
        <f>VLOOKUP($A99,Emax!$B:$Z,MATCH(BP$1,Emax!$B$1:$Z$1,0),FALSE)</f>
        <v>0</v>
      </c>
      <c r="BQ99" s="96">
        <f>VLOOKUP($A99,Emax!$B:$Z,MATCH(BQ$1,Emax!$B$1:$Z$1,0),FALSE)</f>
        <v>0</v>
      </c>
      <c r="BR99" s="96">
        <f>VLOOKUP($A99,Emax!$B:$Z,MATCH(BR$1,Emax!$B$1:$Z$1,0),FALSE)</f>
        <v>0</v>
      </c>
      <c r="BS99" s="96">
        <f>VLOOKUP($A99,Emax!$B:$Z,MATCH(BS$1,Emax!$B$1:$Z$1,0),FALSE)</f>
        <v>0</v>
      </c>
      <c r="BT99" s="96">
        <f>VLOOKUP($A99,Emax!$B:$Z,MATCH(BT$1,Emax!$B$1:$Z$1,0),FALSE)</f>
        <v>0</v>
      </c>
      <c r="BU99" s="98"/>
      <c r="BV99" s="98"/>
      <c r="BW99" s="98"/>
    </row>
    <row r="100" spans="1:75" x14ac:dyDescent="0.2">
      <c r="A100" t="s">
        <v>247</v>
      </c>
      <c r="B100" s="6" t="str">
        <f>IF(VLOOKUP($A100,Ligands!$A:$G,3,FALSE)="","",VLOOKUP($A100,Ligands!$A:$G,3,FALSE))</f>
        <v/>
      </c>
      <c r="C100" s="5" t="str">
        <f>IF(VLOOKUP($A100,Ligands!$A:$G,4,FALSE)="","",VLOOKUP($A100,Ligands!$A:$G,4,FALSE))</f>
        <v>WIN55212-2</v>
      </c>
      <c r="D100" s="37" t="str">
        <f>IF(VLOOKUP($A100,Ligands!$A:$G,5,FALSE)="","",VLOOKUP($A100,Ligands!$A:$G,5,FALSE))</f>
        <v/>
      </c>
      <c r="E100" s="37" t="str">
        <f>IF(VLOOKUP($A100,Ligands!$A:$G,6,FALSE)="","",VLOOKUP($A100,Ligands!$A:$G,6,FALSE))</f>
        <v/>
      </c>
      <c r="F100" s="37" t="str">
        <f>IF(VLOOKUP($A100,Ligands!$A:$G,7,FALSE)="","",VLOOKUP($A100,Ligands!$A:$G,7,FALSE))</f>
        <v>Surrogate</v>
      </c>
      <c r="G100" s="92">
        <f t="shared" si="15"/>
        <v>0</v>
      </c>
      <c r="H100" s="93">
        <f t="shared" si="16"/>
        <v>7.7945542863765462</v>
      </c>
      <c r="I100" s="93">
        <f t="shared" si="17"/>
        <v>7.5641551061925449</v>
      </c>
      <c r="J100" s="93">
        <f t="shared" si="18"/>
        <v>7.0911520140910493</v>
      </c>
      <c r="K100" s="93">
        <f t="shared" si="19"/>
        <v>5.1226533975567605</v>
      </c>
      <c r="L100" s="92">
        <f t="shared" si="20"/>
        <v>0</v>
      </c>
      <c r="M100" s="93">
        <f t="shared" si="21"/>
        <v>8.1280000000000001</v>
      </c>
      <c r="N100" s="93">
        <f t="shared" si="22"/>
        <v>7.9749999999999996</v>
      </c>
      <c r="O100" s="93">
        <f t="shared" si="23"/>
        <v>7.7850000000000001</v>
      </c>
      <c r="P100" s="93">
        <f t="shared" si="24"/>
        <v>6.1559999999999997</v>
      </c>
      <c r="Q100" s="94">
        <f t="shared" si="25"/>
        <v>0</v>
      </c>
      <c r="R100" s="91">
        <f t="shared" si="26"/>
        <v>59.885070173499834</v>
      </c>
      <c r="S100" s="91">
        <f t="shared" si="27"/>
        <v>38.828901679113351</v>
      </c>
      <c r="T100" s="91">
        <f t="shared" si="28"/>
        <v>71.007988510905662</v>
      </c>
      <c r="U100" s="91">
        <f t="shared" si="29"/>
        <v>15.951631134080714</v>
      </c>
      <c r="V100" s="81" t="str" cm="1">
        <f t="array" ref="V100">_xlfn.IFS(AM100="na","na",AM100="0","0",AM100&gt;0,(LOG(0.01*BD100/10^-AM100)))</f>
        <v>0</v>
      </c>
      <c r="W100" s="82" t="str" cm="1">
        <f t="array" ref="W100">_xlfn.IFS(AN100="na","na",AN100="0","0",AN100&gt;0,(LOG(0.01*BE100/10^-AN100)))</f>
        <v>0</v>
      </c>
      <c r="X100" s="82" cm="1">
        <f t="array" ref="X100">_xlfn.IFS(AO100="na","na",AO100="0","0",AO100&gt;0,(LOG(0.01*BF100/10^-AO100)))</f>
        <v>7.563318562799215</v>
      </c>
      <c r="Y100" s="82" cm="1">
        <f t="array" ref="Y100">_xlfn.IFS(AP100="na","na",AP100="0","0",AP100&gt;0,(LOG(0.01*BG100/10^-AP100)))</f>
        <v>7.1740842477419804</v>
      </c>
      <c r="Z100" s="82" t="str" cm="1">
        <f t="array" ref="Z100">_xlfn.IFS(AQ100="na","na",AQ100="0","0",AQ100&gt;0,(LOG(0.01*BH100/10^-AQ100)))</f>
        <v>0</v>
      </c>
      <c r="AA100" s="82" cm="1">
        <f t="array" ref="AA100">_xlfn.IFS(AR100="na","na",AR100="0","0",AR100&gt;0,(LOG(0.01*BI100/10^-AR100)))</f>
        <v>7.7451831308170238</v>
      </c>
      <c r="AB100" s="82" cm="1">
        <f t="array" ref="AB100">_xlfn.IFS(AS100="na","na",AS100="0","0",AS100&gt;0,(LOG(0.01*BJ100/10^-AS100)))</f>
        <v>7.7945542863765462</v>
      </c>
      <c r="AC100" s="82" cm="1">
        <f t="array" ref="AC100">_xlfn.IFS(AT100="na","na",AT100="0","0",AT100&gt;0,(LOG(0.01*BK100/10^-AT100)))</f>
        <v>7.2524906113116643</v>
      </c>
      <c r="AD100" s="82" t="str" cm="1">
        <f t="array" ref="AD100">_xlfn.IFS(AU100="na","na",AU100="0","0",AU100&gt;0,(LOG(0.01*BL100/10^-AU100)))</f>
        <v>0</v>
      </c>
      <c r="AE100" s="82" t="str" cm="1">
        <f t="array" ref="AE100">_xlfn.IFS(AV100="na","na",AV100="0","0",AV100&gt;0,(LOG(0.01*BM100/10^-AV100)))</f>
        <v>0</v>
      </c>
      <c r="AF100" s="82" t="str" cm="1">
        <f t="array" ref="AF100">_xlfn.IFS(AW100="na","na",AW100="0","0",AW100&gt;0,(LOG(0.01*BN100/10^-AW100)))</f>
        <v>0</v>
      </c>
      <c r="AG100" s="82" cm="1">
        <f t="array" ref="AG100">_xlfn.IFS(AX100="na","na",AX100="0","0",AX100&gt;0,(LOG(0.01*BO100/10^-AX100)))</f>
        <v>7.5641551061925449</v>
      </c>
      <c r="AH100" s="82" cm="1">
        <f t="array" ref="AH100">_xlfn.IFS(AY100="na","na",AY100="0","0",AY100&gt;0,(LOG(0.01*BP100/10^-AY100)))</f>
        <v>7.0911520140910493</v>
      </c>
      <c r="AI100" s="82" cm="1">
        <f t="array" ref="AI100">_xlfn.IFS(AZ100="na","na",AZ100="0","0",AZ100&gt;0,(LOG(0.01*BQ100/10^-AZ100)))</f>
        <v>6.6123072102830625</v>
      </c>
      <c r="AJ100" s="82" cm="1">
        <f t="array" ref="AJ100">_xlfn.IFS(BA100="na","na",BA100="0","0",BA100&gt;0,(LOG(0.01*BR100/10^-BA100)))</f>
        <v>4.5038050984471774</v>
      </c>
      <c r="AK100" s="82" t="str" cm="1">
        <f t="array" ref="AK100">_xlfn.IFS(BB100="na","na",BB100="0","0",BB100&gt;0,(LOG(0.01*BS100/10^-BB100)))</f>
        <v>0</v>
      </c>
      <c r="AL100" s="82" cm="1">
        <f t="array" ref="AL100">_xlfn.IFS(BC100="na","na",BC100="0","0",BC100&gt;0,(LOG(0.01*BT100/10^-BC100)))</f>
        <v>5.1226533975567605</v>
      </c>
      <c r="AM100" s="81" t="str">
        <f>VLOOKUP($A100,'pEC50'!$B:$AA,MATCH(AM$1,'pEC50'!$B$1:$AA$1,0),FALSE)</f>
        <v>0</v>
      </c>
      <c r="AN100" s="82" t="str">
        <f>VLOOKUP($A100,'pEC50'!$B:$AA,MATCH(AN$1,'pEC50'!$B$1:$AA$1,0),FALSE)</f>
        <v>0</v>
      </c>
      <c r="AO100" s="82">
        <f>VLOOKUP($A100,'pEC50'!$B:$AA,MATCH(AO$1,'pEC50'!$B$1:$AA$1,0),FALSE)</f>
        <v>7.7859999999999996</v>
      </c>
      <c r="AP100" s="82">
        <f>VLOOKUP($A100,'pEC50'!$B:$AA,MATCH(AP$1,'pEC50'!$B$1:$AA$1,0),FALSE)</f>
        <v>7.5270000000000001</v>
      </c>
      <c r="AQ100" s="82" t="str">
        <f>VLOOKUP($A100,'pEC50'!$B:$AA,MATCH(AQ$1,'pEC50'!$B$1:$AA$1,0),FALSE)</f>
        <v>0</v>
      </c>
      <c r="AR100" s="82">
        <f>VLOOKUP($A100,'pEC50'!$B:$AA,MATCH(AR$1,'pEC50'!$B$1:$AA$1,0),FALSE)</f>
        <v>8</v>
      </c>
      <c r="AS100" s="82">
        <f>VLOOKUP($A100,'pEC50'!$B:$AA,MATCH(AS$1,'pEC50'!$B$1:$AA$1,0),FALSE)</f>
        <v>8.0180000000000007</v>
      </c>
      <c r="AT100" s="82">
        <f>VLOOKUP($A100,'pEC50'!$B:$AA,MATCH(AT$1,'pEC50'!$B$1:$AA$1,0),FALSE)</f>
        <v>8.1280000000000001</v>
      </c>
      <c r="AU100" s="82" t="str">
        <f>VLOOKUP($A100,'pEC50'!$B:$AA,MATCH(AU$1,'pEC50'!$B$1:$AA$1,0),FALSE)</f>
        <v>0</v>
      </c>
      <c r="AV100" s="82" t="str">
        <f>VLOOKUP($A100,'pEC50'!$B:$AA,MATCH(AV$1,'pEC50'!$B$1:$AA$1,0),FALSE)</f>
        <v>0</v>
      </c>
      <c r="AW100" s="82" t="str">
        <f>VLOOKUP($A100,'pEC50'!$B:$AA,MATCH(AW$1,'pEC50'!$B$1:$AA$1,0),FALSE)</f>
        <v>0</v>
      </c>
      <c r="AX100" s="82">
        <f>VLOOKUP($A100,'pEC50'!$B:$AA,MATCH(AX$1,'pEC50'!$B$1:$AA$1,0),FALSE)</f>
        <v>7.9749999999999996</v>
      </c>
      <c r="AY100" s="82">
        <f>VLOOKUP($A100,'pEC50'!$B:$AA,MATCH(AY$1,'pEC50'!$B$1:$AA$1,0),FALSE)</f>
        <v>7.7850000000000001</v>
      </c>
      <c r="AZ100" s="82">
        <f>VLOOKUP($A100,'pEC50'!$B:$AA,MATCH(AZ$1,'pEC50'!$B$1:$AA$1,0),FALSE)</f>
        <v>6.7610000000000001</v>
      </c>
      <c r="BA100" s="82">
        <f>VLOOKUP($A100,'pEC50'!$B:$AA,MATCH(BA$1,'pEC50'!$B$1:$AA$1,0),FALSE)</f>
        <v>5.3010000000000002</v>
      </c>
      <c r="BB100" s="82" t="str">
        <f>VLOOKUP($A100,'pEC50'!$B:$AA,MATCH(BB$1,'pEC50'!$B$1:$AA$1,0),FALSE)</f>
        <v>0</v>
      </c>
      <c r="BC100" s="82">
        <f>VLOOKUP($A100,'pEC50'!$B:$AA,MATCH(BC$1,'pEC50'!$B$1:$AA$1,0),FALSE)</f>
        <v>6.1559999999999997</v>
      </c>
      <c r="BD100" s="95">
        <f>VLOOKUP($A100,Emax!$B:$Z,MATCH(BD$1,Emax!$B$1:$Z$1,0),FALSE)</f>
        <v>0</v>
      </c>
      <c r="BE100" s="96" t="str">
        <f>VLOOKUP($A100,Emax!$B:$Z,MATCH(BE$1,Emax!$B$1:$Z$1,0),FALSE)</f>
        <v>na</v>
      </c>
      <c r="BF100" s="96">
        <f>VLOOKUP($A100,Emax!$B:$Z,MATCH(BF$1,Emax!$B$1:$Z$1,0),FALSE)</f>
        <v>59.885070173499834</v>
      </c>
      <c r="BG100" s="96">
        <f>VLOOKUP($A100,Emax!$B:$Z,MATCH(BG$1,Emax!$B$1:$Z$1,0),FALSE)</f>
        <v>44.369470685260168</v>
      </c>
      <c r="BH100" s="96" t="str">
        <f>VLOOKUP($A100,Emax!$B:$Z,MATCH(BH$1,Emax!$B$1:$Z$1,0),FALSE)</f>
        <v>na</v>
      </c>
      <c r="BI100" s="96">
        <f>VLOOKUP($A100,Emax!$B:$Z,MATCH(BI$1,Emax!$B$1:$Z$1,0),FALSE)</f>
        <v>55.613871723242745</v>
      </c>
      <c r="BJ100" s="96">
        <f>VLOOKUP($A100,Emax!$B:$Z,MATCH(BJ$1,Emax!$B$1:$Z$1,0),FALSE)</f>
        <v>59.77977641422207</v>
      </c>
      <c r="BK100" s="96">
        <f>VLOOKUP($A100,Emax!$B:$Z,MATCH(BK$1,Emax!$B$1:$Z$1,0),FALSE)</f>
        <v>13.319582473904619</v>
      </c>
      <c r="BL100" s="96">
        <f>VLOOKUP($A100,Emax!$B:$Z,MATCH(BL$1,Emax!$B$1:$Z$1,0),FALSE)</f>
        <v>0</v>
      </c>
      <c r="BM100" s="96">
        <f>VLOOKUP($A100,Emax!$B:$Z,MATCH(BM$1,Emax!$B$1:$Z$1,0),FALSE)</f>
        <v>0</v>
      </c>
      <c r="BN100" s="96">
        <f>VLOOKUP($A100,Emax!$B:$Z,MATCH(BN$1,Emax!$B$1:$Z$1,0),FALSE)</f>
        <v>0</v>
      </c>
      <c r="BO100" s="96">
        <f>VLOOKUP($A100,Emax!$B:$Z,MATCH(BO$1,Emax!$B$1:$Z$1,0),FALSE)</f>
        <v>38.828901679113351</v>
      </c>
      <c r="BP100" s="96">
        <f>VLOOKUP($A100,Emax!$B:$Z,MATCH(BP$1,Emax!$B$1:$Z$1,0),FALSE)</f>
        <v>20.237274106773341</v>
      </c>
      <c r="BQ100" s="96">
        <f>VLOOKUP($A100,Emax!$B:$Z,MATCH(BQ$1,Emax!$B$1:$Z$1,0),FALSE)</f>
        <v>71.007988510905662</v>
      </c>
      <c r="BR100" s="96">
        <f>VLOOKUP($A100,Emax!$B:$Z,MATCH(BR$1,Emax!$B$1:$Z$1,0),FALSE)</f>
        <v>15.951631134080714</v>
      </c>
      <c r="BS100" s="96">
        <f>VLOOKUP($A100,Emax!$B:$Z,MATCH(BS$1,Emax!$B$1:$Z$1,0),FALSE)</f>
        <v>0</v>
      </c>
      <c r="BT100" s="96">
        <f>VLOOKUP($A100,Emax!$B:$Z,MATCH(BT$1,Emax!$B$1:$Z$1,0),FALSE)</f>
        <v>9.2609043261970321</v>
      </c>
      <c r="BU100" s="98"/>
      <c r="BV100" s="98"/>
      <c r="BW100" s="98"/>
    </row>
    <row r="101" spans="1:75" x14ac:dyDescent="0.2">
      <c r="A101" t="s">
        <v>417</v>
      </c>
      <c r="B101" s="6" t="str">
        <f>IF(VLOOKUP($A101,Ligands!$A:$G,3,FALSE)="","",VLOOKUP($A101,Ligands!$A:$G,3,FALSE))</f>
        <v/>
      </c>
      <c r="C101" s="5" t="str">
        <f>IF(VLOOKUP($A101,Ligands!$A:$G,4,FALSE)="","",VLOOKUP($A101,Ligands!$A:$G,4,FALSE))</f>
        <v>α-linolenic acid</v>
      </c>
      <c r="D101" s="37" t="str">
        <f>IF(VLOOKUP($A101,Ligands!$A:$G,5,FALSE)="","",VLOOKUP($A101,Ligands!$A:$G,5,FALSE))</f>
        <v/>
      </c>
      <c r="E101" s="37" t="str">
        <f>IF(VLOOKUP($A101,Ligands!$A:$G,6,FALSE)="","",VLOOKUP($A101,Ligands!$A:$G,6,FALSE))</f>
        <v/>
      </c>
      <c r="F101" s="37" t="str">
        <f>IF(VLOOKUP($A101,Ligands!$A:$G,7,FALSE)="","",VLOOKUP($A101,Ligands!$A:$G,7,FALSE))</f>
        <v>Physiological</v>
      </c>
      <c r="G101" s="92">
        <f t="shared" si="15"/>
        <v>0</v>
      </c>
      <c r="H101" s="93">
        <f t="shared" si="16"/>
        <v>4.7151301097358793</v>
      </c>
      <c r="I101" s="93">
        <f t="shared" si="17"/>
        <v>5.1737625698098322</v>
      </c>
      <c r="J101" s="93">
        <f t="shared" si="18"/>
        <v>0</v>
      </c>
      <c r="K101" s="93">
        <f t="shared" si="19"/>
        <v>4.7810760734179194</v>
      </c>
      <c r="L101" s="92">
        <f t="shared" si="20"/>
        <v>0</v>
      </c>
      <c r="M101" s="93">
        <f t="shared" si="21"/>
        <v>6.3109999999999999</v>
      </c>
      <c r="N101" s="93">
        <f t="shared" si="22"/>
        <v>5.5330000000000004</v>
      </c>
      <c r="O101" s="93">
        <f t="shared" si="23"/>
        <v>0</v>
      </c>
      <c r="P101" s="93">
        <f t="shared" si="24"/>
        <v>4.9429999999999996</v>
      </c>
      <c r="Q101" s="94">
        <f t="shared" si="25"/>
        <v>0</v>
      </c>
      <c r="R101" s="91">
        <f t="shared" si="26"/>
        <v>13.095741979175486</v>
      </c>
      <c r="S101" s="91">
        <f t="shared" si="27"/>
        <v>43.728297578842216</v>
      </c>
      <c r="T101" s="91">
        <f t="shared" si="28"/>
        <v>0</v>
      </c>
      <c r="U101" s="91">
        <f t="shared" si="29"/>
        <v>68.877293504610122</v>
      </c>
      <c r="V101" s="81" t="str" cm="1">
        <f t="array" ref="V101">_xlfn.IFS(AM101="na","na",AM101="0","0",AM101&gt;0,(LOG(0.01*BD101/10^-AM101)))</f>
        <v>0</v>
      </c>
      <c r="W101" s="82" t="str" cm="1">
        <f t="array" ref="W101">_xlfn.IFS(AN101="na","na",AN101="0","0",AN101&gt;0,(LOG(0.01*BE101/10^-AN101)))</f>
        <v>0</v>
      </c>
      <c r="X101" s="82" cm="1">
        <f t="array" ref="X101">_xlfn.IFS(AO101="na","na",AO101="0","0",AO101&gt;0,(LOG(0.01*BF101/10^-AO101)))</f>
        <v>4.3925144943759493</v>
      </c>
      <c r="Y101" s="82" cm="1">
        <f t="array" ref="Y101">_xlfn.IFS(AP101="na","na",AP101="0","0",AP101&gt;0,(LOG(0.01*BG101/10^-AP101)))</f>
        <v>4.2359021438375084</v>
      </c>
      <c r="Z101" s="82" t="str" cm="1">
        <f t="array" ref="Z101">_xlfn.IFS(AQ101="na","na",AQ101="0","0",AQ101&gt;0,(LOG(0.01*BH101/10^-AQ101)))</f>
        <v>0</v>
      </c>
      <c r="AA101" s="82" cm="1">
        <f t="array" ref="AA101">_xlfn.IFS(AR101="na","na",AR101="0","0",AR101&gt;0,(LOG(0.01*BI101/10^-AR101)))</f>
        <v>4.7151301097358793</v>
      </c>
      <c r="AB101" s="82" cm="1">
        <f t="array" ref="AB101">_xlfn.IFS(AS101="na","na",AS101="0","0",AS101&gt;0,(LOG(0.01*BJ101/10^-AS101)))</f>
        <v>4.657800559201954</v>
      </c>
      <c r="AC101" s="82" t="str" cm="1">
        <f t="array" ref="AC101">_xlfn.IFS(AT101="na","na",AT101="0","0",AT101&gt;0,(LOG(0.01*BK101/10^-AT101)))</f>
        <v>0</v>
      </c>
      <c r="AD101" s="82" cm="1">
        <f t="array" ref="AD101">_xlfn.IFS(AU101="na","na",AU101="0","0",AU101&gt;0,(LOG(0.01*BL101/10^-AU101)))</f>
        <v>4.4689468854332528</v>
      </c>
      <c r="AE101" s="82" cm="1">
        <f t="array" ref="AE101">_xlfn.IFS(AV101="na","na",AV101="0","0",AV101&gt;0,(LOG(0.01*BM101/10^-AV101)))</f>
        <v>4.578329715178687</v>
      </c>
      <c r="AF101" s="82" cm="1">
        <f t="array" ref="AF101">_xlfn.IFS(AW101="na","na",AW101="0","0",AW101&gt;0,(LOG(0.01*BN101/10^-AW101)))</f>
        <v>4.9852666021861118</v>
      </c>
      <c r="AG101" s="82" cm="1">
        <f t="array" ref="AG101">_xlfn.IFS(AX101="na","na",AX101="0","0",AX101&gt;0,(LOG(0.01*BO101/10^-AX101)))</f>
        <v>5.1737625698098322</v>
      </c>
      <c r="AH101" s="82" t="str" cm="1">
        <f t="array" ref="AH101">_xlfn.IFS(AY101="na","na",AY101="0","0",AY101&gt;0,(LOG(0.01*BP101/10^-AY101)))</f>
        <v>0</v>
      </c>
      <c r="AI101" s="82" t="str" cm="1">
        <f t="array" ref="AI101">_xlfn.IFS(AZ101="na","na",AZ101="0","0",AZ101&gt;0,(LOG(0.01*BQ101/10^-AZ101)))</f>
        <v>0</v>
      </c>
      <c r="AJ101" s="82" cm="1">
        <f t="array" ref="AJ101">_xlfn.IFS(BA101="na","na",BA101="0","0",BA101&gt;0,(LOG(0.01*BR101/10^-BA101)))</f>
        <v>4.7810760734179194</v>
      </c>
      <c r="AK101" s="82" cm="1">
        <f t="array" ref="AK101">_xlfn.IFS(BB101="na","na",BB101="0","0",BB101&gt;0,(LOG(0.01*BS101/10^-BB101)))</f>
        <v>4.2521790692260444</v>
      </c>
      <c r="AL101" s="82" cm="1">
        <f t="array" ref="AL101">_xlfn.IFS(BC101="na","na",BC101="0","0",BC101&gt;0,(LOG(0.01*BT101/10^-BC101)))</f>
        <v>4.4998495702268881</v>
      </c>
      <c r="AM101" s="81" t="str">
        <f>VLOOKUP($A101,'pEC50'!$B:$AA,MATCH(AM$1,'pEC50'!$B$1:$AA$1,0),FALSE)</f>
        <v>0</v>
      </c>
      <c r="AN101" s="82" t="str">
        <f>VLOOKUP($A101,'pEC50'!$B:$AA,MATCH(AN$1,'pEC50'!$B$1:$AA$1,0),FALSE)</f>
        <v>0</v>
      </c>
      <c r="AO101" s="82">
        <f>VLOOKUP($A101,'pEC50'!$B:$AA,MATCH(AO$1,'pEC50'!$B$1:$AA$1,0),FALSE)</f>
        <v>6.1219999999999999</v>
      </c>
      <c r="AP101" s="82">
        <f>VLOOKUP($A101,'pEC50'!$B:$AA,MATCH(AP$1,'pEC50'!$B$1:$AA$1,0),FALSE)</f>
        <v>6.3109999999999999</v>
      </c>
      <c r="AQ101" s="82" t="str">
        <f>VLOOKUP($A101,'pEC50'!$B:$AA,MATCH(AQ$1,'pEC50'!$B$1:$AA$1,0),FALSE)</f>
        <v>0</v>
      </c>
      <c r="AR101" s="82">
        <f>VLOOKUP($A101,'pEC50'!$B:$AA,MATCH(AR$1,'pEC50'!$B$1:$AA$1,0),FALSE)</f>
        <v>5.5979999999999999</v>
      </c>
      <c r="AS101" s="82">
        <f>VLOOKUP($A101,'pEC50'!$B:$AA,MATCH(AS$1,'pEC50'!$B$1:$AA$1,0),FALSE)</f>
        <v>6.266</v>
      </c>
      <c r="AT101" s="82" t="str">
        <f>VLOOKUP($A101,'pEC50'!$B:$AA,MATCH(AT$1,'pEC50'!$B$1:$AA$1,0),FALSE)</f>
        <v>0</v>
      </c>
      <c r="AU101" s="82">
        <f>VLOOKUP($A101,'pEC50'!$B:$AA,MATCH(AU$1,'pEC50'!$B$1:$AA$1,0),FALSE)</f>
        <v>5.0970000000000004</v>
      </c>
      <c r="AV101" s="82">
        <f>VLOOKUP($A101,'pEC50'!$B:$AA,MATCH(AV$1,'pEC50'!$B$1:$AA$1,0),FALSE)</f>
        <v>5.0750000000000002</v>
      </c>
      <c r="AW101" s="82">
        <f>VLOOKUP($A101,'pEC50'!$B:$AA,MATCH(AW$1,'pEC50'!$B$1:$AA$1,0),FALSE)</f>
        <v>5.5049999999999999</v>
      </c>
      <c r="AX101" s="82">
        <f>VLOOKUP($A101,'pEC50'!$B:$AA,MATCH(AX$1,'pEC50'!$B$1:$AA$1,0),FALSE)</f>
        <v>5.5330000000000004</v>
      </c>
      <c r="AY101" s="82" t="str">
        <f>VLOOKUP($A101,'pEC50'!$B:$AA,MATCH(AY$1,'pEC50'!$B$1:$AA$1,0),FALSE)</f>
        <v>0</v>
      </c>
      <c r="AZ101" s="82" t="str">
        <f>VLOOKUP($A101,'pEC50'!$B:$AA,MATCH(AZ$1,'pEC50'!$B$1:$AA$1,0),FALSE)</f>
        <v>0</v>
      </c>
      <c r="BA101" s="82">
        <f>VLOOKUP($A101,'pEC50'!$B:$AA,MATCH(BA$1,'pEC50'!$B$1:$AA$1,0),FALSE)</f>
        <v>4.9429999999999996</v>
      </c>
      <c r="BB101" s="82">
        <f>VLOOKUP($A101,'pEC50'!$B:$AA,MATCH(BB$1,'pEC50'!$B$1:$AA$1,0),FALSE)</f>
        <v>4.6970000000000001</v>
      </c>
      <c r="BC101" s="82">
        <f>VLOOKUP($A101,'pEC50'!$B:$AA,MATCH(BC$1,'pEC50'!$B$1:$AA$1,0),FALSE)</f>
        <v>4.8680000000000003</v>
      </c>
      <c r="BD101" s="95">
        <f>VLOOKUP($A101,Emax!$B:$Z,MATCH(BD$1,Emax!$B$1:$Z$1,0),FALSE)</f>
        <v>0</v>
      </c>
      <c r="BE101" s="96" t="str">
        <f>VLOOKUP($A101,Emax!$B:$Z,MATCH(BE$1,Emax!$B$1:$Z$1,0),FALSE)</f>
        <v>na</v>
      </c>
      <c r="BF101" s="96">
        <f>VLOOKUP($A101,Emax!$B:$Z,MATCH(BF$1,Emax!$B$1:$Z$1,0),FALSE)</f>
        <v>1.864294397170958</v>
      </c>
      <c r="BG101" s="96">
        <f>VLOOKUP($A101,Emax!$B:$Z,MATCH(BG$1,Emax!$B$1:$Z$1,0),FALSE)</f>
        <v>0.84120557804768337</v>
      </c>
      <c r="BH101" s="96" t="str">
        <f>VLOOKUP($A101,Emax!$B:$Z,MATCH(BH$1,Emax!$B$1:$Z$1,0),FALSE)</f>
        <v>na</v>
      </c>
      <c r="BI101" s="96">
        <f>VLOOKUP($A101,Emax!$B:$Z,MATCH(BI$1,Emax!$B$1:$Z$1,0),FALSE)</f>
        <v>13.095741979175486</v>
      </c>
      <c r="BJ101" s="96">
        <f>VLOOKUP($A101,Emax!$B:$Z,MATCH(BJ$1,Emax!$B$1:$Z$1,0),FALSE)</f>
        <v>2.4649071194418761</v>
      </c>
      <c r="BK101" s="96">
        <f>VLOOKUP($A101,Emax!$B:$Z,MATCH(BK$1,Emax!$B$1:$Z$1,0),FALSE)</f>
        <v>0</v>
      </c>
      <c r="BL101" s="96">
        <f>VLOOKUP($A101,Emax!$B:$Z,MATCH(BL$1,Emax!$B$1:$Z$1,0),FALSE)</f>
        <v>23.547612770739967</v>
      </c>
      <c r="BM101" s="96">
        <f>VLOOKUP($A101,Emax!$B:$Z,MATCH(BM$1,Emax!$B$1:$Z$1,0),FALSE)</f>
        <v>31.866158736321069</v>
      </c>
      <c r="BN101" s="96">
        <f>VLOOKUP($A101,Emax!$B:$Z,MATCH(BN$1,Emax!$B$1:$Z$1,0),FALSE)</f>
        <v>30.218061600454153</v>
      </c>
      <c r="BO101" s="96">
        <f>VLOOKUP($A101,Emax!$B:$Z,MATCH(BO$1,Emax!$B$1:$Z$1,0),FALSE)</f>
        <v>43.728297578842216</v>
      </c>
      <c r="BP101" s="96">
        <f>VLOOKUP($A101,Emax!$B:$Z,MATCH(BP$1,Emax!$B$1:$Z$1,0),FALSE)</f>
        <v>0</v>
      </c>
      <c r="BQ101" s="96">
        <f>VLOOKUP($A101,Emax!$B:$Z,MATCH(BQ$1,Emax!$B$1:$Z$1,0),FALSE)</f>
        <v>0</v>
      </c>
      <c r="BR101" s="96">
        <f>VLOOKUP($A101,Emax!$B:$Z,MATCH(BR$1,Emax!$B$1:$Z$1,0),FALSE)</f>
        <v>68.877293504610122</v>
      </c>
      <c r="BS101" s="96">
        <f>VLOOKUP($A101,Emax!$B:$Z,MATCH(BS$1,Emax!$B$1:$Z$1,0),FALSE)</f>
        <v>35.906995661605208</v>
      </c>
      <c r="BT101" s="96">
        <f>VLOOKUP($A101,Emax!$B:$Z,MATCH(BT$1,Emax!$B$1:$Z$1,0),FALSE)</f>
        <v>42.840010660033755</v>
      </c>
      <c r="BU101" s="98"/>
      <c r="BV101" s="98"/>
      <c r="BW101" s="98"/>
    </row>
    <row r="102" spans="1:75" x14ac:dyDescent="0.2">
      <c r="G102" s="92"/>
      <c r="H102" s="93"/>
      <c r="I102" s="93"/>
      <c r="J102" s="93"/>
      <c r="K102" s="93"/>
      <c r="L102" s="92"/>
      <c r="M102" s="93"/>
      <c r="N102" s="93"/>
      <c r="O102" s="93"/>
      <c r="P102" s="93"/>
      <c r="Q102" s="94"/>
      <c r="R102" s="91"/>
      <c r="S102" s="91"/>
      <c r="T102" s="91"/>
      <c r="U102" s="91"/>
      <c r="V102" s="99"/>
      <c r="W102" s="100"/>
      <c r="X102" s="100"/>
      <c r="Y102" s="100"/>
      <c r="Z102" s="100"/>
      <c r="AA102" s="100"/>
      <c r="AB102" s="100"/>
      <c r="AC102" s="100"/>
      <c r="AD102" s="100"/>
      <c r="AE102" s="100"/>
      <c r="AF102" s="100"/>
      <c r="AG102" s="100"/>
      <c r="AH102" s="100"/>
      <c r="AI102" s="100"/>
      <c r="AJ102" s="100"/>
      <c r="AK102" s="100"/>
      <c r="AL102" s="100"/>
      <c r="AM102" s="99"/>
      <c r="AN102" s="100"/>
      <c r="AO102" s="100"/>
      <c r="AP102" s="100"/>
      <c r="AQ102" s="100"/>
      <c r="AR102" s="100"/>
      <c r="AS102" s="100"/>
      <c r="AT102" s="100"/>
      <c r="AU102" s="100"/>
      <c r="AV102" s="100"/>
      <c r="AW102" s="100"/>
      <c r="AX102" s="100"/>
      <c r="AY102" s="100"/>
      <c r="AZ102" s="100"/>
      <c r="BA102" s="100"/>
      <c r="BB102" s="100"/>
      <c r="BC102" s="100"/>
      <c r="BD102" s="101"/>
      <c r="BE102" s="102"/>
      <c r="BF102" s="102"/>
      <c r="BG102" s="102"/>
      <c r="BH102" s="102"/>
      <c r="BI102" s="102"/>
      <c r="BJ102" s="102"/>
      <c r="BK102" s="102"/>
      <c r="BL102" s="102"/>
      <c r="BM102" s="102"/>
      <c r="BN102" s="102"/>
      <c r="BO102" s="102"/>
      <c r="BP102" s="102"/>
      <c r="BQ102" s="102"/>
      <c r="BR102" s="102"/>
      <c r="BS102" s="102"/>
      <c r="BT102" s="102"/>
      <c r="BU102" s="98"/>
      <c r="BV102" s="98"/>
      <c r="BW102" s="98"/>
    </row>
    <row r="103" spans="1:75" x14ac:dyDescent="0.2">
      <c r="G103" s="92"/>
      <c r="H103" s="93"/>
      <c r="I103" s="93"/>
      <c r="J103" s="93"/>
      <c r="K103" s="93"/>
      <c r="L103" s="92"/>
      <c r="M103" s="93"/>
      <c r="N103" s="93"/>
      <c r="O103" s="93"/>
      <c r="P103" s="93"/>
      <c r="Q103" s="94"/>
      <c r="R103" s="91"/>
      <c r="S103" s="91"/>
      <c r="T103" s="91"/>
      <c r="U103" s="91"/>
      <c r="V103" s="99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99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0"/>
      <c r="BA103" s="100"/>
      <c r="BB103" s="100"/>
      <c r="BC103" s="100"/>
      <c r="BD103" s="101"/>
      <c r="BE103" s="102"/>
      <c r="BF103" s="102"/>
      <c r="BG103" s="102"/>
      <c r="BH103" s="102"/>
      <c r="BI103" s="102"/>
      <c r="BJ103" s="102"/>
      <c r="BK103" s="102"/>
      <c r="BL103" s="102"/>
      <c r="BM103" s="102"/>
      <c r="BN103" s="102"/>
      <c r="BO103" s="102"/>
      <c r="BP103" s="102"/>
      <c r="BQ103" s="102"/>
      <c r="BR103" s="102"/>
      <c r="BS103" s="102"/>
      <c r="BT103" s="102"/>
      <c r="BU103" s="98"/>
      <c r="BV103" s="98"/>
      <c r="BW103" s="98"/>
    </row>
    <row r="104" spans="1:75" x14ac:dyDescent="0.2">
      <c r="G104" s="92"/>
      <c r="H104" s="93"/>
      <c r="I104" s="93"/>
      <c r="J104" s="93"/>
      <c r="K104" s="93"/>
      <c r="L104" s="92"/>
      <c r="M104" s="93"/>
      <c r="N104" s="93"/>
      <c r="O104" s="93"/>
      <c r="P104" s="93"/>
      <c r="Q104" s="94"/>
      <c r="R104" s="91"/>
      <c r="S104" s="91"/>
      <c r="T104" s="91"/>
      <c r="U104" s="91"/>
      <c r="V104" s="99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0"/>
      <c r="AM104" s="99"/>
      <c r="AN104" s="100"/>
      <c r="AO104" s="100"/>
      <c r="AP104" s="100"/>
      <c r="AQ104" s="100"/>
      <c r="AR104" s="100"/>
      <c r="AS104" s="100"/>
      <c r="AT104" s="100"/>
      <c r="AU104" s="100"/>
      <c r="AV104" s="100"/>
      <c r="AW104" s="100"/>
      <c r="AX104" s="100"/>
      <c r="AY104" s="100"/>
      <c r="AZ104" s="100"/>
      <c r="BA104" s="100"/>
      <c r="BB104" s="100"/>
      <c r="BC104" s="100"/>
      <c r="BD104" s="101"/>
      <c r="BE104" s="102"/>
      <c r="BF104" s="102"/>
      <c r="BG104" s="102"/>
      <c r="BH104" s="102"/>
      <c r="BI104" s="102"/>
      <c r="BJ104" s="102"/>
      <c r="BK104" s="102"/>
      <c r="BL104" s="102"/>
      <c r="BM104" s="102"/>
      <c r="BN104" s="102"/>
      <c r="BO104" s="102"/>
      <c r="BP104" s="102"/>
      <c r="BQ104" s="102"/>
      <c r="BR104" s="102"/>
      <c r="BS104" s="102"/>
      <c r="BT104" s="102"/>
      <c r="BU104" s="98"/>
      <c r="BV104" s="98"/>
      <c r="BW104" s="98"/>
    </row>
    <row r="105" spans="1:75" x14ac:dyDescent="0.2">
      <c r="G105" s="92"/>
      <c r="H105" s="93"/>
      <c r="I105" s="93"/>
      <c r="J105" s="93"/>
      <c r="K105" s="93"/>
      <c r="L105" s="92"/>
      <c r="M105" s="93"/>
      <c r="N105" s="93"/>
      <c r="O105" s="93"/>
      <c r="P105" s="93"/>
      <c r="Q105" s="94"/>
      <c r="R105" s="91"/>
      <c r="S105" s="91"/>
      <c r="T105" s="91"/>
      <c r="U105" s="91"/>
      <c r="V105" s="99"/>
      <c r="W105" s="100"/>
      <c r="X105" s="100"/>
      <c r="Y105" s="100"/>
      <c r="Z105" s="100"/>
      <c r="AA105" s="100"/>
      <c r="AB105" s="100"/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  <c r="AM105" s="99"/>
      <c r="AN105" s="100"/>
      <c r="AO105" s="100"/>
      <c r="AP105" s="100"/>
      <c r="AQ105" s="100"/>
      <c r="AR105" s="100"/>
      <c r="AS105" s="100"/>
      <c r="AT105" s="100"/>
      <c r="AU105" s="100"/>
      <c r="AV105" s="100"/>
      <c r="AW105" s="100"/>
      <c r="AX105" s="100"/>
      <c r="AY105" s="100"/>
      <c r="AZ105" s="100"/>
      <c r="BA105" s="100"/>
      <c r="BB105" s="100"/>
      <c r="BC105" s="100"/>
      <c r="BD105" s="101"/>
      <c r="BE105" s="102"/>
      <c r="BF105" s="102"/>
      <c r="BG105" s="102"/>
      <c r="BH105" s="102"/>
      <c r="BI105" s="102"/>
      <c r="BJ105" s="102"/>
      <c r="BK105" s="102"/>
      <c r="BL105" s="102"/>
      <c r="BM105" s="102"/>
      <c r="BN105" s="102"/>
      <c r="BO105" s="102"/>
      <c r="BP105" s="102"/>
      <c r="BQ105" s="102"/>
      <c r="BR105" s="102"/>
      <c r="BS105" s="102"/>
      <c r="BT105" s="102"/>
      <c r="BU105" s="98"/>
      <c r="BV105" s="98"/>
      <c r="BW105" s="98"/>
    </row>
    <row r="106" spans="1:75" x14ac:dyDescent="0.2">
      <c r="G106" s="92"/>
      <c r="H106" s="93"/>
      <c r="I106" s="93"/>
      <c r="J106" s="93"/>
      <c r="K106" s="93"/>
      <c r="L106" s="92"/>
      <c r="M106" s="93"/>
      <c r="N106" s="93"/>
      <c r="O106" s="93"/>
      <c r="P106" s="93"/>
      <c r="Q106" s="94"/>
      <c r="R106" s="91"/>
      <c r="S106" s="91"/>
      <c r="T106" s="91"/>
      <c r="U106" s="91"/>
      <c r="V106" s="99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  <c r="AM106" s="99"/>
      <c r="AN106" s="100"/>
      <c r="AO106" s="100"/>
      <c r="AP106" s="100"/>
      <c r="AQ106" s="100"/>
      <c r="AR106" s="100"/>
      <c r="AS106" s="100"/>
      <c r="AT106" s="100"/>
      <c r="AU106" s="100"/>
      <c r="AV106" s="100"/>
      <c r="AW106" s="100"/>
      <c r="AX106" s="100"/>
      <c r="AY106" s="100"/>
      <c r="AZ106" s="100"/>
      <c r="BA106" s="100"/>
      <c r="BB106" s="100"/>
      <c r="BC106" s="100"/>
      <c r="BD106" s="101"/>
      <c r="BE106" s="102"/>
      <c r="BF106" s="102"/>
      <c r="BG106" s="102"/>
      <c r="BH106" s="102"/>
      <c r="BI106" s="102"/>
      <c r="BJ106" s="102"/>
      <c r="BK106" s="102"/>
      <c r="BL106" s="102"/>
      <c r="BM106" s="102"/>
      <c r="BN106" s="102"/>
      <c r="BO106" s="102"/>
      <c r="BP106" s="102"/>
      <c r="BQ106" s="102"/>
      <c r="BR106" s="102"/>
      <c r="BS106" s="102"/>
      <c r="BT106" s="102"/>
      <c r="BU106" s="98"/>
      <c r="BV106" s="98"/>
      <c r="BW106" s="98"/>
    </row>
    <row r="107" spans="1:75" x14ac:dyDescent="0.2">
      <c r="G107" s="92"/>
      <c r="H107" s="93"/>
      <c r="I107" s="93"/>
      <c r="J107" s="93"/>
      <c r="K107" s="93"/>
      <c r="L107" s="92"/>
      <c r="M107" s="93"/>
      <c r="N107" s="93"/>
      <c r="O107" s="93"/>
      <c r="P107" s="93"/>
      <c r="Q107" s="94"/>
      <c r="R107" s="91"/>
      <c r="S107" s="91"/>
      <c r="T107" s="91"/>
      <c r="U107" s="91"/>
      <c r="V107" s="99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  <c r="AM107" s="99"/>
      <c r="AN107" s="100"/>
      <c r="AO107" s="100"/>
      <c r="AP107" s="100"/>
      <c r="AQ107" s="100"/>
      <c r="AR107" s="100"/>
      <c r="AS107" s="100"/>
      <c r="AT107" s="100"/>
      <c r="AU107" s="100"/>
      <c r="AV107" s="100"/>
      <c r="AW107" s="100"/>
      <c r="AX107" s="100"/>
      <c r="AY107" s="100"/>
      <c r="AZ107" s="100"/>
      <c r="BA107" s="100"/>
      <c r="BB107" s="100"/>
      <c r="BC107" s="100"/>
      <c r="BD107" s="101"/>
      <c r="BE107" s="102"/>
      <c r="BF107" s="102"/>
      <c r="BG107" s="102"/>
      <c r="BH107" s="102"/>
      <c r="BI107" s="102"/>
      <c r="BJ107" s="102"/>
      <c r="BK107" s="102"/>
      <c r="BL107" s="102"/>
      <c r="BM107" s="102"/>
      <c r="BN107" s="102"/>
      <c r="BO107" s="102"/>
      <c r="BP107" s="102"/>
      <c r="BQ107" s="102"/>
      <c r="BR107" s="102"/>
      <c r="BS107" s="102"/>
      <c r="BT107" s="102"/>
      <c r="BU107" s="98"/>
      <c r="BV107" s="98"/>
      <c r="BW107" s="98"/>
    </row>
    <row r="108" spans="1:75" x14ac:dyDescent="0.2">
      <c r="Q108" s="78"/>
      <c r="R108" s="79"/>
      <c r="S108" s="79"/>
      <c r="T108" s="79"/>
      <c r="U108" s="79"/>
    </row>
    <row r="109" spans="1:75" x14ac:dyDescent="0.2">
      <c r="Q109" s="78"/>
      <c r="R109" s="79"/>
      <c r="S109" s="79"/>
      <c r="T109" s="79"/>
      <c r="U109" s="79"/>
    </row>
    <row r="110" spans="1:75" x14ac:dyDescent="0.2">
      <c r="Q110" s="78"/>
      <c r="R110" s="79"/>
      <c r="S110" s="79"/>
      <c r="T110" s="79"/>
      <c r="U110" s="79"/>
    </row>
    <row r="111" spans="1:75" x14ac:dyDescent="0.2">
      <c r="Q111" s="78"/>
      <c r="R111" s="79"/>
      <c r="S111" s="79"/>
      <c r="T111" s="79"/>
      <c r="U111" s="79"/>
    </row>
    <row r="112" spans="1:75" x14ac:dyDescent="0.2">
      <c r="Q112" s="78"/>
      <c r="R112" s="79"/>
      <c r="S112" s="79"/>
      <c r="T112" s="79"/>
      <c r="U112" s="79"/>
    </row>
    <row r="113" spans="17:21" x14ac:dyDescent="0.2">
      <c r="Q113" s="78"/>
      <c r="R113" s="79"/>
      <c r="S113" s="79"/>
      <c r="T113" s="79"/>
      <c r="U113" s="79"/>
    </row>
    <row r="114" spans="17:21" x14ac:dyDescent="0.2">
      <c r="Q114" s="78"/>
      <c r="R114" s="79"/>
      <c r="S114" s="79"/>
      <c r="T114" s="79"/>
      <c r="U114" s="79"/>
    </row>
    <row r="115" spans="17:21" x14ac:dyDescent="0.2">
      <c r="Q115" s="78"/>
      <c r="R115" s="79"/>
      <c r="S115" s="79"/>
      <c r="T115" s="79"/>
      <c r="U115" s="79"/>
    </row>
    <row r="116" spans="17:21" x14ac:dyDescent="0.2">
      <c r="Q116" s="78"/>
      <c r="R116" s="79"/>
      <c r="S116" s="79"/>
      <c r="T116" s="79"/>
      <c r="U116" s="79"/>
    </row>
    <row r="117" spans="17:21" x14ac:dyDescent="0.2">
      <c r="Q117" s="78"/>
      <c r="R117" s="79"/>
      <c r="S117" s="79"/>
      <c r="T117" s="79"/>
      <c r="U117" s="79"/>
    </row>
    <row r="118" spans="17:21" x14ac:dyDescent="0.2">
      <c r="Q118" s="78"/>
      <c r="R118" s="79"/>
      <c r="S118" s="79"/>
      <c r="T118" s="79"/>
      <c r="U118" s="79"/>
    </row>
    <row r="119" spans="17:21" x14ac:dyDescent="0.2">
      <c r="Q119" s="78"/>
      <c r="R119" s="79"/>
      <c r="S119" s="79"/>
      <c r="T119" s="79"/>
      <c r="U119" s="79"/>
    </row>
    <row r="120" spans="17:21" x14ac:dyDescent="0.2">
      <c r="Q120" s="78"/>
      <c r="R120" s="79"/>
      <c r="S120" s="79"/>
      <c r="T120" s="79"/>
      <c r="U120" s="79"/>
    </row>
    <row r="121" spans="17:21" x14ac:dyDescent="0.2">
      <c r="Q121" s="78"/>
      <c r="R121" s="79"/>
      <c r="S121" s="79"/>
      <c r="T121" s="79"/>
      <c r="U121" s="79"/>
    </row>
    <row r="122" spans="17:21" x14ac:dyDescent="0.2">
      <c r="Q122" s="78"/>
      <c r="R122" s="79"/>
      <c r="S122" s="79"/>
      <c r="T122" s="79"/>
      <c r="U122" s="79"/>
    </row>
    <row r="123" spans="17:21" x14ac:dyDescent="0.2">
      <c r="Q123" s="78"/>
      <c r="R123" s="79"/>
      <c r="S123" s="79"/>
      <c r="T123" s="79"/>
      <c r="U123" s="79"/>
    </row>
    <row r="124" spans="17:21" x14ac:dyDescent="0.2">
      <c r="Q124" s="78"/>
      <c r="R124" s="79"/>
      <c r="S124" s="79"/>
      <c r="T124" s="79"/>
      <c r="U124" s="79"/>
    </row>
    <row r="125" spans="17:21" x14ac:dyDescent="0.2">
      <c r="Q125" s="78"/>
      <c r="R125" s="79"/>
      <c r="S125" s="79"/>
      <c r="T125" s="79"/>
      <c r="U125" s="79"/>
    </row>
    <row r="126" spans="17:21" x14ac:dyDescent="0.2">
      <c r="Q126" s="78"/>
      <c r="R126" s="79"/>
      <c r="S126" s="79"/>
      <c r="T126" s="79"/>
      <c r="U126" s="79"/>
    </row>
    <row r="127" spans="17:21" x14ac:dyDescent="0.2">
      <c r="Q127" s="78"/>
      <c r="R127" s="79"/>
      <c r="S127" s="79"/>
      <c r="T127" s="79"/>
      <c r="U127" s="79"/>
    </row>
    <row r="128" spans="17:21" x14ac:dyDescent="0.2">
      <c r="Q128" s="78"/>
      <c r="R128" s="79"/>
      <c r="S128" s="79"/>
      <c r="T128" s="79"/>
      <c r="U128" s="79"/>
    </row>
    <row r="129" spans="17:21" x14ac:dyDescent="0.2">
      <c r="Q129" s="78"/>
      <c r="R129" s="79"/>
      <c r="S129" s="79"/>
      <c r="T129" s="79"/>
      <c r="U129" s="79"/>
    </row>
    <row r="130" spans="17:21" x14ac:dyDescent="0.2">
      <c r="Q130" s="78"/>
      <c r="R130" s="79"/>
      <c r="S130" s="79"/>
      <c r="T130" s="79"/>
      <c r="U130" s="79"/>
    </row>
    <row r="131" spans="17:21" x14ac:dyDescent="0.2">
      <c r="Q131" s="78"/>
      <c r="R131" s="79"/>
      <c r="S131" s="79"/>
      <c r="T131" s="79"/>
      <c r="U131" s="79"/>
    </row>
    <row r="132" spans="17:21" x14ac:dyDescent="0.2">
      <c r="Q132" s="78"/>
      <c r="R132" s="79"/>
      <c r="S132" s="79"/>
      <c r="T132" s="79"/>
      <c r="U132" s="79"/>
    </row>
    <row r="133" spans="17:21" x14ac:dyDescent="0.2">
      <c r="Q133" s="78"/>
      <c r="R133" s="79"/>
      <c r="S133" s="79"/>
      <c r="T133" s="79"/>
      <c r="U133" s="79"/>
    </row>
    <row r="134" spans="17:21" x14ac:dyDescent="0.2">
      <c r="Q134" s="78"/>
      <c r="R134" s="79"/>
      <c r="S134" s="79"/>
      <c r="T134" s="79"/>
      <c r="U134" s="79"/>
    </row>
    <row r="135" spans="17:21" x14ac:dyDescent="0.2">
      <c r="Q135" s="78"/>
      <c r="R135" s="79"/>
      <c r="S135" s="79"/>
      <c r="T135" s="79"/>
      <c r="U135" s="79"/>
    </row>
    <row r="136" spans="17:21" x14ac:dyDescent="0.2">
      <c r="Q136" s="78"/>
      <c r="R136" s="79"/>
      <c r="S136" s="79"/>
      <c r="T136" s="79"/>
      <c r="U136" s="79"/>
    </row>
    <row r="137" spans="17:21" x14ac:dyDescent="0.2">
      <c r="Q137" s="78"/>
      <c r="R137" s="79"/>
      <c r="S137" s="79"/>
      <c r="T137" s="79"/>
      <c r="U137" s="79"/>
    </row>
    <row r="138" spans="17:21" x14ac:dyDescent="0.2">
      <c r="Q138" s="78"/>
      <c r="R138" s="79"/>
      <c r="S138" s="79"/>
      <c r="T138" s="79"/>
      <c r="U138" s="79"/>
    </row>
    <row r="139" spans="17:21" x14ac:dyDescent="0.2">
      <c r="Q139" s="78"/>
      <c r="R139" s="79"/>
      <c r="S139" s="79"/>
      <c r="T139" s="79"/>
      <c r="U139" s="79"/>
    </row>
    <row r="140" spans="17:21" x14ac:dyDescent="0.2">
      <c r="Q140" s="78"/>
      <c r="R140" s="79"/>
      <c r="S140" s="79"/>
      <c r="T140" s="79"/>
      <c r="U140" s="79"/>
    </row>
    <row r="141" spans="17:21" x14ac:dyDescent="0.2">
      <c r="Q141" s="78"/>
      <c r="R141" s="79"/>
      <c r="S141" s="79"/>
      <c r="T141" s="79"/>
      <c r="U141" s="79"/>
    </row>
    <row r="142" spans="17:21" x14ac:dyDescent="0.2">
      <c r="Q142" s="78"/>
      <c r="R142" s="79"/>
      <c r="S142" s="79"/>
      <c r="T142" s="79"/>
      <c r="U142" s="79"/>
    </row>
    <row r="143" spans="17:21" x14ac:dyDescent="0.2">
      <c r="Q143" s="78"/>
      <c r="R143" s="79"/>
      <c r="S143" s="79"/>
      <c r="T143" s="79"/>
      <c r="U143" s="79"/>
    </row>
    <row r="144" spans="17:21" x14ac:dyDescent="0.2">
      <c r="Q144" s="78"/>
      <c r="R144" s="79"/>
      <c r="S144" s="79"/>
      <c r="T144" s="79"/>
      <c r="U144" s="79"/>
    </row>
    <row r="145" spans="17:21" x14ac:dyDescent="0.2">
      <c r="Q145" s="78"/>
      <c r="R145" s="79"/>
      <c r="S145" s="79"/>
      <c r="T145" s="79"/>
      <c r="U145" s="79"/>
    </row>
    <row r="146" spans="17:21" x14ac:dyDescent="0.2">
      <c r="Q146" s="78"/>
      <c r="R146" s="79"/>
      <c r="S146" s="79"/>
      <c r="T146" s="79"/>
      <c r="U146" s="79"/>
    </row>
    <row r="147" spans="17:21" x14ac:dyDescent="0.2">
      <c r="Q147" s="78"/>
      <c r="R147" s="79"/>
      <c r="S147" s="79"/>
      <c r="T147" s="79"/>
      <c r="U147" s="7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BCD237-8DC6-8647-82FD-9483BADAD7F4}">
          <x14:formula1>
            <xm:f>DroplistTerms!$A$2:$A$8</xm:f>
          </x14:formula1>
          <xm:sqref>D102:D601</xm:sqref>
        </x14:dataValidation>
        <x14:dataValidation type="list" allowBlank="1" showInputMessage="1" showErrorMessage="1" xr:uid="{C5293751-3482-B84D-A49F-78685991E1E4}">
          <x14:formula1>
            <xm:f>DroplistTerms!$B$2:$B$3</xm:f>
          </x14:formula1>
          <xm:sqref>F102:F550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0AE2-B3D3-ED41-B6BE-258D71E52D2C}">
  <sheetPr>
    <tabColor rgb="FFFFC000"/>
  </sheetPr>
  <dimension ref="A1:BS101"/>
  <sheetViews>
    <sheetView workbookViewId="0">
      <pane xSplit="2" ySplit="1" topLeftCell="C2" activePane="bottomRight" state="frozen"/>
      <selection activeCell="F12" sqref="F12"/>
      <selection pane="topRight" activeCell="F12" sqref="F12"/>
      <selection pane="bottomLeft" activeCell="F12" sqref="F12"/>
      <selection pane="bottomRight" activeCell="A36" sqref="A36"/>
    </sheetView>
  </sheetViews>
  <sheetFormatPr baseColWidth="10" defaultRowHeight="16" x14ac:dyDescent="0.2"/>
  <cols>
    <col min="1" max="1" width="8.5" style="70" customWidth="1"/>
    <col min="2" max="2" width="8.6640625" style="73" bestFit="1" customWidth="1"/>
    <col min="3" max="3" width="2.5" style="73" customWidth="1"/>
    <col min="4" max="4" width="7" style="81" customWidth="1"/>
    <col min="5" max="8" width="7" style="82" customWidth="1"/>
    <col min="9" max="10" width="8.83203125" style="82" customWidth="1"/>
    <col min="11" max="20" width="7" style="82" customWidth="1"/>
    <col min="21" max="21" width="7.5" style="54" bestFit="1" customWidth="1"/>
    <col min="22" max="22" width="6.1640625" style="55" bestFit="1" customWidth="1"/>
    <col min="23" max="25" width="6.5" style="55" bestFit="1" customWidth="1"/>
    <col min="26" max="26" width="8.83203125" style="55" customWidth="1"/>
    <col min="27" max="27" width="8.5" style="55" customWidth="1"/>
    <col min="28" max="28" width="6.1640625" style="55" bestFit="1" customWidth="1"/>
    <col min="29" max="29" width="6.33203125" style="55" bestFit="1" customWidth="1"/>
    <col min="30" max="34" width="7" style="55" bestFit="1" customWidth="1"/>
    <col min="35" max="35" width="6.83203125" style="55" bestFit="1" customWidth="1"/>
    <col min="36" max="37" width="13.33203125" style="55" bestFit="1" customWidth="1"/>
    <col min="38" max="38" width="7" style="4" customWidth="1"/>
    <col min="39" max="42" width="7" style="3" customWidth="1"/>
    <col min="43" max="44" width="9" style="3" customWidth="1"/>
    <col min="45" max="54" width="7" style="3" customWidth="1"/>
    <col min="55" max="55" width="7" style="4" customWidth="1"/>
    <col min="56" max="71" width="7" style="3" customWidth="1"/>
    <col min="72" max="16384" width="10.83203125" style="25"/>
  </cols>
  <sheetData>
    <row r="1" spans="1:71" s="83" customFormat="1" ht="84" customHeight="1" x14ac:dyDescent="0.2">
      <c r="A1" s="22" t="s">
        <v>849</v>
      </c>
      <c r="B1" s="7" t="s">
        <v>850</v>
      </c>
      <c r="C1" s="7" t="s">
        <v>1256</v>
      </c>
      <c r="D1" s="47" t="s">
        <v>884</v>
      </c>
      <c r="E1" s="48" t="s">
        <v>885</v>
      </c>
      <c r="F1" s="47" t="s">
        <v>886</v>
      </c>
      <c r="G1" s="48" t="s">
        <v>887</v>
      </c>
      <c r="H1" s="48" t="s">
        <v>888</v>
      </c>
      <c r="I1" s="48" t="s">
        <v>1226</v>
      </c>
      <c r="J1" s="48" t="s">
        <v>1227</v>
      </c>
      <c r="K1" s="48" t="s">
        <v>889</v>
      </c>
      <c r="L1" s="47" t="s">
        <v>890</v>
      </c>
      <c r="M1" s="48" t="s">
        <v>891</v>
      </c>
      <c r="N1" s="48" t="s">
        <v>892</v>
      </c>
      <c r="O1" s="48" t="s">
        <v>893</v>
      </c>
      <c r="P1" s="47" t="s">
        <v>894</v>
      </c>
      <c r="Q1" s="48" t="s">
        <v>895</v>
      </c>
      <c r="R1" s="47" t="s">
        <v>896</v>
      </c>
      <c r="S1" s="56" t="s">
        <v>897</v>
      </c>
      <c r="T1" s="48" t="s">
        <v>898</v>
      </c>
      <c r="U1" s="40" t="s">
        <v>929</v>
      </c>
      <c r="V1" s="41" t="s">
        <v>930</v>
      </c>
      <c r="W1" s="40" t="s">
        <v>931</v>
      </c>
      <c r="X1" s="41" t="s">
        <v>932</v>
      </c>
      <c r="Y1" s="41" t="s">
        <v>933</v>
      </c>
      <c r="Z1" s="41" t="s">
        <v>1230</v>
      </c>
      <c r="AA1" s="41" t="s">
        <v>1231</v>
      </c>
      <c r="AB1" s="41" t="s">
        <v>934</v>
      </c>
      <c r="AC1" s="40" t="s">
        <v>935</v>
      </c>
      <c r="AD1" s="41" t="s">
        <v>936</v>
      </c>
      <c r="AE1" s="41" t="s">
        <v>937</v>
      </c>
      <c r="AF1" s="41" t="s">
        <v>938</v>
      </c>
      <c r="AG1" s="40" t="s">
        <v>939</v>
      </c>
      <c r="AH1" s="41" t="s">
        <v>940</v>
      </c>
      <c r="AI1" s="40" t="s">
        <v>941</v>
      </c>
      <c r="AJ1" s="53" t="s">
        <v>942</v>
      </c>
      <c r="AK1" s="41" t="s">
        <v>943</v>
      </c>
      <c r="AL1" s="9" t="s">
        <v>6</v>
      </c>
      <c r="AM1" s="8" t="s">
        <v>7</v>
      </c>
      <c r="AN1" s="9" t="s">
        <v>8</v>
      </c>
      <c r="AO1" s="8" t="s">
        <v>9</v>
      </c>
      <c r="AP1" s="8" t="s">
        <v>10</v>
      </c>
      <c r="AQ1" s="8" t="s">
        <v>1232</v>
      </c>
      <c r="AR1" s="8" t="s">
        <v>1233</v>
      </c>
      <c r="AS1" s="8" t="s">
        <v>11</v>
      </c>
      <c r="AT1" s="9" t="s">
        <v>12</v>
      </c>
      <c r="AU1" s="8" t="s">
        <v>13</v>
      </c>
      <c r="AV1" s="8" t="s">
        <v>14</v>
      </c>
      <c r="AW1" s="8" t="s">
        <v>15</v>
      </c>
      <c r="AX1" s="9" t="s">
        <v>16</v>
      </c>
      <c r="AY1" s="8" t="s">
        <v>17</v>
      </c>
      <c r="AZ1" s="9" t="s">
        <v>854</v>
      </c>
      <c r="BA1" s="24" t="s">
        <v>18</v>
      </c>
      <c r="BB1" s="8" t="s">
        <v>19</v>
      </c>
      <c r="BC1" s="9" t="s">
        <v>20</v>
      </c>
      <c r="BD1" s="8" t="s">
        <v>21</v>
      </c>
      <c r="BE1" s="9" t="s">
        <v>22</v>
      </c>
      <c r="BF1" s="8" t="s">
        <v>23</v>
      </c>
      <c r="BG1" s="8" t="s">
        <v>24</v>
      </c>
      <c r="BH1" s="8" t="s">
        <v>1234</v>
      </c>
      <c r="BI1" s="8" t="s">
        <v>1235</v>
      </c>
      <c r="BJ1" s="8" t="s">
        <v>25</v>
      </c>
      <c r="BK1" s="9" t="s">
        <v>26</v>
      </c>
      <c r="BL1" s="8" t="s">
        <v>27</v>
      </c>
      <c r="BM1" s="8" t="s">
        <v>28</v>
      </c>
      <c r="BN1" s="8" t="s">
        <v>29</v>
      </c>
      <c r="BO1" s="9" t="s">
        <v>30</v>
      </c>
      <c r="BP1" s="8" t="s">
        <v>31</v>
      </c>
      <c r="BQ1" s="9" t="s">
        <v>855</v>
      </c>
      <c r="BR1" s="24" t="s">
        <v>32</v>
      </c>
      <c r="BS1" s="8" t="s">
        <v>33</v>
      </c>
    </row>
    <row r="2" spans="1:71" x14ac:dyDescent="0.2">
      <c r="A2" s="70" t="s">
        <v>75</v>
      </c>
      <c r="B2" s="73" t="str">
        <f>VLOOKUP(A2,RecNames!B:G,6,FALSE)</f>
        <v>5HT1A</v>
      </c>
      <c r="D2" s="81" t="str" cm="1">
        <f t="array" ref="D2">_xlfn.IFS(U2="OUTLIER","na",AL2="","0",AL2&gt;0,AL2)</f>
        <v>0</v>
      </c>
      <c r="E2" s="82" t="str" cm="1">
        <f t="array" ref="E2">_xlfn.IFS(V2="OUTLIER","na",AM2="","0",AM2&gt;0,AM2)</f>
        <v>0</v>
      </c>
      <c r="F2" s="82" cm="1">
        <f t="array" ref="F2">_xlfn.IFS(W2="OUTLIER","na",AN2="","0",AN2&gt;0,AN2)</f>
        <v>7.7850000000000001</v>
      </c>
      <c r="G2" s="82" cm="1">
        <f t="array" ref="G2">_xlfn.IFS(X2="OUTLIER","na",AO2="","0",AO2&gt;0,AO2)</f>
        <v>7.4219999999999997</v>
      </c>
      <c r="H2" s="82" t="str" cm="1">
        <f t="array" ref="H2">_xlfn.IFS(Y2="OUTLIER","na",AP2="","0",AP2&gt;0,AP2)</f>
        <v>0</v>
      </c>
      <c r="I2" s="82" cm="1">
        <f t="array" ref="I2">_xlfn.IFS(Z2="OUTLIER","na",AQ2="","0",AQ2&gt;0,AQ2)</f>
        <v>8.6129999999999995</v>
      </c>
      <c r="J2" s="82" cm="1">
        <f t="array" ref="J2">_xlfn.IFS(AA2="OUTLIER","na",AR2="","0",AR2&gt;0,AR2)</f>
        <v>8.7110000000000003</v>
      </c>
      <c r="K2" s="82" cm="1">
        <f t="array" ref="K2">_xlfn.IFS(AB2="OUTLIER","na",AS2="","0",AS2&gt;0,AS2)</f>
        <v>8.5920000000000005</v>
      </c>
      <c r="L2" s="82" t="str" cm="1">
        <f t="array" ref="L2">_xlfn.IFS(AC2="OUTLIER","na",AT2="","0",AT2&gt;0,AT2)</f>
        <v>0</v>
      </c>
      <c r="M2" s="82" t="str" cm="1">
        <f t="array" ref="M2">_xlfn.IFS(AD2="OUTLIER","na",AU2="","0",AU2&gt;0,AU2)</f>
        <v>0</v>
      </c>
      <c r="N2" s="82" cm="1">
        <f t="array" ref="N2">_xlfn.IFS(AE2="OUTLIER","na",AV2="","0",AV2&gt;0,AV2)</f>
        <v>6.2149999999999999</v>
      </c>
      <c r="O2" s="82" cm="1">
        <f t="array" ref="O2">_xlfn.IFS(AF2="OUTLIER","na",AW2="","0",AW2&gt;0,AW2)</f>
        <v>6.835</v>
      </c>
      <c r="P2" s="82" t="str" cm="1">
        <f t="array" ref="P2">_xlfn.IFS(AG2="OUTLIER","na",AX2="","0",AX2&gt;0,AX2)</f>
        <v>0</v>
      </c>
      <c r="Q2" s="82" t="str" cm="1">
        <f t="array" ref="Q2">_xlfn.IFS(AH2="OUTLIER","na",AY2="","0",AY2&gt;0,AY2)</f>
        <v>0</v>
      </c>
      <c r="R2" s="82" cm="1">
        <f t="array" ref="R2">_xlfn.IFS(AI2="OUTLIER","na",AZ2="","0",AZ2&gt;0,AZ2)</f>
        <v>6.4770000000000003</v>
      </c>
      <c r="S2" s="82" cm="1">
        <f t="array" ref="S2">_xlfn.IFS(AJ2="OUTLIER","na",BA2="","0",BA2&gt;0,BA2)</f>
        <v>6.5789999999999997</v>
      </c>
      <c r="T2" s="82" cm="1">
        <f t="array" ref="T2">_xlfn.IFS(AK2="OUTLIER","na",BB2="","0",BB2&gt;0,BB2)</f>
        <v>6.6379999999999999</v>
      </c>
      <c r="U2" s="54" t="str" cm="1">
        <f t="array" ref="U2">IF(AL2="","",IF(ABS((AL2-AVERAGE(AL$2:AL$1000))/_xlfn.STDEV.S(IF(AL$2:AL$1000&lt;&gt;"",AL$2:AL$1000)))&lt;3,"","OUTLIER"))</f>
        <v/>
      </c>
      <c r="V2" s="55" t="str" cm="1">
        <f t="array" ref="V2">IF(AM2="","",IF(ABS((AM2-AVERAGE(AM$2:AM$1000))/_xlfn.STDEV.S(IF(AM$2:AM$1000&lt;&gt;"",AM$2:AM$1000)))&lt;3,"","OUTLIER"))</f>
        <v/>
      </c>
      <c r="W2" s="55" t="str" cm="1">
        <f t="array" ref="W2">IF(AN2="","",IF(ABS((AN2-AVERAGE(AN$2:AN$1000))/_xlfn.STDEV.S(IF(AN$2:AN$1000&lt;&gt;"",AN$2:AN$1000)))&lt;3,"","OUTLIER"))</f>
        <v/>
      </c>
      <c r="X2" s="55" t="str" cm="1">
        <f t="array" ref="X2">IF(AO2="","",IF(ABS((AO2-AVERAGE(AO$2:AO$1000))/_xlfn.STDEV.S(IF(AO$2:AO$1000&lt;&gt;"",AO$2:AO$1000)))&lt;3,"","OUTLIER"))</f>
        <v/>
      </c>
      <c r="Y2" s="55" t="str" cm="1">
        <f t="array" ref="Y2">IF(AP2="","",IF(ABS((AP2-AVERAGE(AP$2:AP$1000))/_xlfn.STDEV.S(IF(AP$2:AP$1000&lt;&gt;"",AP$2:AP$1000)))&lt;3,"","OUTLIER"))</f>
        <v/>
      </c>
      <c r="Z2" s="55" t="str" cm="1">
        <f t="array" ref="Z2">IF(AQ2="","",IF(ABS((AQ2-AVERAGE(AQ$2:AQ$1000))/_xlfn.STDEV.S(IF(AQ$2:AQ$1000&lt;&gt;"",AQ$2:AQ$1000)))&lt;3,"","OUTLIER"))</f>
        <v/>
      </c>
      <c r="AA2" s="55" t="str" cm="1">
        <f t="array" ref="AA2">IF(AR2="","",IF(ABS((AR2-AVERAGE(AR$2:AR$1000))/_xlfn.STDEV.S(IF(AR$2:AR$1000&lt;&gt;"",AR$2:AR$1000)))&lt;3,"","OUTLIER"))</f>
        <v/>
      </c>
      <c r="AB2" s="55" t="str" cm="1">
        <f t="array" ref="AB2">IF(AS2="","",IF(ABS((AS2-AVERAGE(AS$2:AS$1000))/_xlfn.STDEV.S(IF(AS$2:AS$1000&lt;&gt;"",AS$2:AS$1000)))&lt;3,"","OUTLIER"))</f>
        <v/>
      </c>
      <c r="AC2" s="55" t="str" cm="1">
        <f t="array" ref="AC2">IF(AT2="","",IF(ABS((AT2-AVERAGE(AT$2:AT$1000))/_xlfn.STDEV.S(IF(AT$2:AT$1000&lt;&gt;"",AT$2:AT$1000)))&lt;3,"","OUTLIER"))</f>
        <v/>
      </c>
      <c r="AD2" s="55" t="str" cm="1">
        <f t="array" ref="AD2">IF(AU2="","",IF(ABS((AU2-AVERAGE(AU$2:AU$1000))/_xlfn.STDEV.S(IF(AU$2:AU$1000&lt;&gt;"",AU$2:AU$1000)))&lt;3,"","OUTLIER"))</f>
        <v/>
      </c>
      <c r="AE2" s="55" t="str" cm="1">
        <f t="array" ref="AE2">IF(AV2="","",IF(ABS((AV2-AVERAGE(AV$2:AV$1000))/_xlfn.STDEV.S(IF(AV$2:AV$1000&lt;&gt;"",AV$2:AV$1000)))&lt;3,"","OUTLIER"))</f>
        <v/>
      </c>
      <c r="AF2" s="55" t="str" cm="1">
        <f t="array" ref="AF2">IF(AW2="","",IF(ABS((AW2-AVERAGE(AW$2:AW$1000))/_xlfn.STDEV.S(IF(AW$2:AW$1000&lt;&gt;"",AW$2:AW$1000)))&lt;3,"","OUTLIER"))</f>
        <v/>
      </c>
      <c r="AG2" s="55" t="str" cm="1">
        <f t="array" ref="AG2">IF(AX2="","",IF(ABS((AX2-AVERAGE(AX$2:AX$1000))/_xlfn.STDEV.S(IF(AX$2:AX$1000&lt;&gt;"",AX$2:AX$1000)))&lt;3,"","OUTLIER"))</f>
        <v/>
      </c>
      <c r="AH2" s="55" t="str" cm="1">
        <f t="array" ref="AH2">IF(AY2="","",IF(ABS((AY2-AVERAGE(AY$2:AY$1000))/_xlfn.STDEV.S(IF(AY$2:AY$1000&lt;&gt;"",AY$2:AY$1000)))&lt;3,"","OUTLIER"))</f>
        <v/>
      </c>
      <c r="AI2" s="55" t="str" cm="1">
        <f t="array" ref="AI2">IF(AZ2="","",IF(ABS((AZ2-AVERAGE(AZ$2:AZ$1000))/_xlfn.STDEV.S(IF(AZ$2:AZ$1000&lt;&gt;"",AZ$2:AZ$1000)))&lt;3,"","OUTLIER"))</f>
        <v/>
      </c>
      <c r="AJ2" s="55" t="str" cm="1">
        <f t="array" ref="AJ2">IF(BA2="","",IF(ABS((BA2-AVERAGE(BA$2:BA$1000))/_xlfn.STDEV.S(IF(BA$2:BA$1000&lt;&gt;"",BA$2:BA$1000)))&lt;3,"","OUTLIER"))</f>
        <v/>
      </c>
      <c r="AK2" s="55" t="str" cm="1">
        <f t="array" ref="AK2">IF(BB2="","",IF(ABS((BB2-AVERAGE(BB$2:BB$1000))/_xlfn.STDEV.S(IF(BB$2:BB$1000&lt;&gt;"",BB$2:BB$1000)))&lt;3,"","OUTLIER"))</f>
        <v/>
      </c>
      <c r="AL2" s="26"/>
      <c r="AM2" s="2"/>
      <c r="AN2" s="27">
        <v>7.7850000000000001</v>
      </c>
      <c r="AO2" s="27">
        <v>7.4219999999999997</v>
      </c>
      <c r="AP2" s="2"/>
      <c r="AQ2" s="27">
        <v>8.6129999999999995</v>
      </c>
      <c r="AR2" s="27">
        <v>8.7110000000000003</v>
      </c>
      <c r="AS2" s="27">
        <v>8.5920000000000005</v>
      </c>
      <c r="AT2" s="27"/>
      <c r="AU2" s="27"/>
      <c r="AV2" s="27">
        <v>6.2149999999999999</v>
      </c>
      <c r="AW2" s="27">
        <v>6.835</v>
      </c>
      <c r="AX2" s="27"/>
      <c r="AY2" s="27"/>
      <c r="AZ2" s="27">
        <v>6.4770000000000003</v>
      </c>
      <c r="BA2" s="27">
        <v>6.5789999999999997</v>
      </c>
      <c r="BB2" s="27">
        <v>6.6379999999999999</v>
      </c>
      <c r="BC2" s="26"/>
      <c r="BD2" s="2"/>
      <c r="BE2" s="27">
        <v>6.4740000000000006E-2</v>
      </c>
      <c r="BF2" s="27">
        <v>4.1540000000000001E-2</v>
      </c>
      <c r="BG2" s="2"/>
      <c r="BH2" s="27">
        <v>0.16789999999999999</v>
      </c>
      <c r="BI2" s="27">
        <v>0.11219999999999999</v>
      </c>
      <c r="BJ2" s="27">
        <v>0.1812</v>
      </c>
      <c r="BK2" s="27"/>
      <c r="BL2" s="27"/>
      <c r="BM2" s="27">
        <v>5.4379999999999998E-2</v>
      </c>
      <c r="BN2" s="27">
        <v>6.9570000000000007E-2</v>
      </c>
      <c r="BO2" s="27"/>
      <c r="BP2" s="27"/>
      <c r="BQ2" s="27">
        <v>9.3630000000000005E-2</v>
      </c>
      <c r="BR2" s="27">
        <v>0.1221</v>
      </c>
      <c r="BS2" s="27">
        <v>0.14299999999999999</v>
      </c>
    </row>
    <row r="3" spans="1:71" x14ac:dyDescent="0.2">
      <c r="A3" s="70" t="s">
        <v>81</v>
      </c>
      <c r="B3" s="73" t="str">
        <f>VLOOKUP(A3,RecNames!B:G,6,FALSE)</f>
        <v>5HT1B</v>
      </c>
      <c r="D3" s="81" t="str" cm="1">
        <f t="array" ref="D3">_xlfn.IFS(U3="OUTLIER","na",AL3="","0",AL3&gt;0,AL3)</f>
        <v>0</v>
      </c>
      <c r="E3" s="82" t="str" cm="1">
        <f t="array" ref="E3">_xlfn.IFS(V3="OUTLIER","na",AM3="","0",AM3&gt;0,AM3)</f>
        <v>0</v>
      </c>
      <c r="F3" s="82" cm="1">
        <f t="array" ref="F3">_xlfn.IFS(W3="OUTLIER","na",AN3="","0",AN3&gt;0,AN3)</f>
        <v>9.3559999999999999</v>
      </c>
      <c r="G3" s="82" cm="1">
        <f t="array" ref="G3">_xlfn.IFS(X3="OUTLIER","na",AO3="","0",AO3&gt;0,AO3)</f>
        <v>9.3360000000000003</v>
      </c>
      <c r="H3" s="82" t="str" cm="1">
        <f t="array" ref="H3">_xlfn.IFS(Y3="OUTLIER","na",AP3="","0",AP3&gt;0,AP3)</f>
        <v>0</v>
      </c>
      <c r="I3" s="82" cm="1">
        <f t="array" ref="I3">_xlfn.IFS(Z3="OUTLIER","na",AQ3="","0",AQ3&gt;0,AQ3)</f>
        <v>9.5749999999999993</v>
      </c>
      <c r="J3" s="82" cm="1">
        <f t="array" ref="J3">_xlfn.IFS(AA3="OUTLIER","na",AR3="","0",AR3&gt;0,AR3)</f>
        <v>9.5969999999999995</v>
      </c>
      <c r="K3" s="82" cm="1">
        <f t="array" ref="K3">_xlfn.IFS(AB3="OUTLIER","na",AS3="","0",AS3&gt;0,AS3)</f>
        <v>8.9320000000000004</v>
      </c>
      <c r="L3" s="82" t="str" cm="1">
        <f t="array" ref="L3">_xlfn.IFS(AC3="OUTLIER","na",AT3="","0",AT3&gt;0,AT3)</f>
        <v>0</v>
      </c>
      <c r="M3" s="82" t="str" cm="1">
        <f t="array" ref="M3">_xlfn.IFS(AD3="OUTLIER","na",AU3="","0",AU3&gt;0,AU3)</f>
        <v>0</v>
      </c>
      <c r="N3" s="82" t="str" cm="1">
        <f t="array" ref="N3">_xlfn.IFS(AE3="OUTLIER","na",AV3="","0",AV3&gt;0,AV3)</f>
        <v>0</v>
      </c>
      <c r="O3" s="82" cm="1">
        <f t="array" ref="O3">_xlfn.IFS(AF3="OUTLIER","na",AW3="","0",AW3&gt;0,AW3)</f>
        <v>7.1529999999999996</v>
      </c>
      <c r="P3" s="82" t="str" cm="1">
        <f t="array" ref="P3">_xlfn.IFS(AG3="OUTLIER","na",AX3="","0",AX3&gt;0,AX3)</f>
        <v>0</v>
      </c>
      <c r="Q3" s="82" t="str" cm="1">
        <f t="array" ref="Q3">_xlfn.IFS(AH3="OUTLIER","na",AY3="","0",AY3&gt;0,AY3)</f>
        <v>0</v>
      </c>
      <c r="R3" s="82" cm="1">
        <f t="array" ref="R3">_xlfn.IFS(AI3="OUTLIER","na",AZ3="","0",AZ3&gt;0,AZ3)</f>
        <v>7.4619999999999997</v>
      </c>
      <c r="S3" s="82" cm="1">
        <f t="array" ref="S3">_xlfn.IFS(AJ3="OUTLIER","na",BA3="","0",BA3&gt;0,BA3)</f>
        <v>7.6</v>
      </c>
      <c r="T3" s="82" cm="1">
        <f t="array" ref="T3">_xlfn.IFS(AK3="OUTLIER","na",BB3="","0",BB3&gt;0,BB3)</f>
        <v>7.6849999999999996</v>
      </c>
      <c r="U3" s="54" t="str" cm="1">
        <f t="array" ref="U3">IF(AL3="","",IF(ABS((AL3-AVERAGE(AL$2:AL$1000))/_xlfn.STDEV.S(IF(AL$2:AL$1000&lt;&gt;"",AL$2:AL$1000)))&lt;3,"","OUTLIER"))</f>
        <v/>
      </c>
      <c r="V3" s="55" t="str" cm="1">
        <f t="array" ref="V3">IF(AM3="","",IF(ABS((AM3-AVERAGE(AM$2:AM$1000))/_xlfn.STDEV.S(IF(AM$2:AM$1000&lt;&gt;"",AM$2:AM$1000)))&lt;3,"","OUTLIER"))</f>
        <v/>
      </c>
      <c r="W3" s="55" t="str" cm="1">
        <f t="array" ref="W3">IF(AN3="","",IF(ABS((AN3-AVERAGE(AN$2:AN$1000))/_xlfn.STDEV.S(IF(AN$2:AN$1000&lt;&gt;"",AN$2:AN$1000)))&lt;3,"","OUTLIER"))</f>
        <v/>
      </c>
      <c r="X3" s="55" t="str" cm="1">
        <f t="array" ref="X3">IF(AO3="","",IF(ABS((AO3-AVERAGE(AO$2:AO$1000))/_xlfn.STDEV.S(IF(AO$2:AO$1000&lt;&gt;"",AO$2:AO$1000)))&lt;3,"","OUTLIER"))</f>
        <v/>
      </c>
      <c r="Y3" s="55" t="str" cm="1">
        <f t="array" ref="Y3">IF(AP3="","",IF(ABS((AP3-AVERAGE(AP$2:AP$1000))/_xlfn.STDEV.S(IF(AP$2:AP$1000&lt;&gt;"",AP$2:AP$1000)))&lt;3,"","OUTLIER"))</f>
        <v/>
      </c>
      <c r="Z3" s="55" t="str" cm="1">
        <f t="array" ref="Z3">IF(AQ3="","",IF(ABS((AQ3-AVERAGE(AQ$2:AQ$1000))/_xlfn.STDEV.S(IF(AQ$2:AQ$1000&lt;&gt;"",AQ$2:AQ$1000)))&lt;3,"","OUTLIER"))</f>
        <v/>
      </c>
      <c r="AA3" s="55" t="str" cm="1">
        <f t="array" ref="AA3">IF(AR3="","",IF(ABS((AR3-AVERAGE(AR$2:AR$1000))/_xlfn.STDEV.S(IF(AR$2:AR$1000&lt;&gt;"",AR$2:AR$1000)))&lt;3,"","OUTLIER"))</f>
        <v/>
      </c>
      <c r="AB3" s="55" t="str" cm="1">
        <f t="array" ref="AB3">IF(AS3="","",IF(ABS((AS3-AVERAGE(AS$2:AS$1000))/_xlfn.STDEV.S(IF(AS$2:AS$1000&lt;&gt;"",AS$2:AS$1000)))&lt;3,"","OUTLIER"))</f>
        <v/>
      </c>
      <c r="AC3" s="55" t="str" cm="1">
        <f t="array" ref="AC3">IF(AT3="","",IF(ABS((AT3-AVERAGE(AT$2:AT$1000))/_xlfn.STDEV.S(IF(AT$2:AT$1000&lt;&gt;"",AT$2:AT$1000)))&lt;3,"","OUTLIER"))</f>
        <v/>
      </c>
      <c r="AD3" s="55" t="str" cm="1">
        <f t="array" ref="AD3">IF(AU3="","",IF(ABS((AU3-AVERAGE(AU$2:AU$1000))/_xlfn.STDEV.S(IF(AU$2:AU$1000&lt;&gt;"",AU$2:AU$1000)))&lt;3,"","OUTLIER"))</f>
        <v/>
      </c>
      <c r="AE3" s="55" t="str" cm="1">
        <f t="array" ref="AE3">IF(AV3="","",IF(ABS((AV3-AVERAGE(AV$2:AV$1000))/_xlfn.STDEV.S(IF(AV$2:AV$1000&lt;&gt;"",AV$2:AV$1000)))&lt;3,"","OUTLIER"))</f>
        <v/>
      </c>
      <c r="AF3" s="55" t="str" cm="1">
        <f t="array" ref="AF3">IF(AW3="","",IF(ABS((AW3-AVERAGE(AW$2:AW$1000))/_xlfn.STDEV.S(IF(AW$2:AW$1000&lt;&gt;"",AW$2:AW$1000)))&lt;3,"","OUTLIER"))</f>
        <v/>
      </c>
      <c r="AG3" s="55" t="str" cm="1">
        <f t="array" ref="AG3">IF(AX3="","",IF(ABS((AX3-AVERAGE(AX$2:AX$1000))/_xlfn.STDEV.S(IF(AX$2:AX$1000&lt;&gt;"",AX$2:AX$1000)))&lt;3,"","OUTLIER"))</f>
        <v/>
      </c>
      <c r="AH3" s="55" t="str" cm="1">
        <f t="array" ref="AH3">IF(AY3="","",IF(ABS((AY3-AVERAGE(AY$2:AY$1000))/_xlfn.STDEV.S(IF(AY$2:AY$1000&lt;&gt;"",AY$2:AY$1000)))&lt;3,"","OUTLIER"))</f>
        <v/>
      </c>
      <c r="AI3" s="55" t="str" cm="1">
        <f t="array" ref="AI3">IF(AZ3="","",IF(ABS((AZ3-AVERAGE(AZ$2:AZ$1000))/_xlfn.STDEV.S(IF(AZ$2:AZ$1000&lt;&gt;"",AZ$2:AZ$1000)))&lt;3,"","OUTLIER"))</f>
        <v/>
      </c>
      <c r="AJ3" s="55" t="str" cm="1">
        <f t="array" ref="AJ3">IF(BA3="","",IF(ABS((BA3-AVERAGE(BA$2:BA$1000))/_xlfn.STDEV.S(IF(BA$2:BA$1000&lt;&gt;"",BA$2:BA$1000)))&lt;3,"","OUTLIER"))</f>
        <v/>
      </c>
      <c r="AK3" s="55" t="str" cm="1">
        <f t="array" ref="AK3">IF(BB3="","",IF(ABS((BB3-AVERAGE(BB$2:BB$1000))/_xlfn.STDEV.S(IF(BB$2:BB$1000&lt;&gt;"",BB$2:BB$1000)))&lt;3,"","OUTLIER"))</f>
        <v/>
      </c>
      <c r="AL3" s="28"/>
      <c r="AM3" s="2"/>
      <c r="AN3" s="29">
        <v>9.3559999999999999</v>
      </c>
      <c r="AO3" s="29">
        <v>9.3360000000000003</v>
      </c>
      <c r="AP3" s="2"/>
      <c r="AQ3" s="29">
        <v>9.5749999999999993</v>
      </c>
      <c r="AR3" s="29">
        <v>9.5969999999999995</v>
      </c>
      <c r="AS3" s="29">
        <v>8.9320000000000004</v>
      </c>
      <c r="AT3" s="29"/>
      <c r="AU3" s="29"/>
      <c r="AV3" s="29"/>
      <c r="AW3" s="29">
        <v>7.1529999999999996</v>
      </c>
      <c r="AX3" s="29"/>
      <c r="AY3" s="29"/>
      <c r="AZ3" s="29">
        <v>7.4619999999999997</v>
      </c>
      <c r="BA3" s="29">
        <v>7.6</v>
      </c>
      <c r="BB3" s="29">
        <v>7.6849999999999996</v>
      </c>
      <c r="BC3" s="28"/>
      <c r="BD3" s="2"/>
      <c r="BE3" s="29">
        <v>0.10970000000000001</v>
      </c>
      <c r="BF3" s="29">
        <v>0.1236</v>
      </c>
      <c r="BG3" s="2"/>
      <c r="BH3" s="29">
        <v>0.1052</v>
      </c>
      <c r="BI3" s="29">
        <v>0.15029999999999999</v>
      </c>
      <c r="BJ3" s="29">
        <v>0.21679999999999999</v>
      </c>
      <c r="BK3" s="29"/>
      <c r="BL3" s="29"/>
      <c r="BM3" s="29"/>
      <c r="BN3" s="29">
        <v>0.13950000000000001</v>
      </c>
      <c r="BO3" s="29"/>
      <c r="BP3" s="29"/>
      <c r="BQ3" s="29">
        <v>0.25890000000000002</v>
      </c>
      <c r="BR3" s="29">
        <v>0.62760000000000005</v>
      </c>
      <c r="BS3" s="29">
        <v>0.42799999999999999</v>
      </c>
    </row>
    <row r="4" spans="1:71" x14ac:dyDescent="0.2">
      <c r="A4" s="70" t="s">
        <v>84</v>
      </c>
      <c r="B4" s="73" t="str">
        <f>VLOOKUP(A4,RecNames!B:G,6,FALSE)</f>
        <v>5HT1D</v>
      </c>
      <c r="D4" s="81" t="str" cm="1">
        <f t="array" ref="D4">_xlfn.IFS(U4="OUTLIER","na",AL4="","0",AL4&gt;0,AL4)</f>
        <v>0</v>
      </c>
      <c r="E4" s="82" t="str" cm="1">
        <f t="array" ref="E4">_xlfn.IFS(V4="OUTLIER","na",AM4="","0",AM4&gt;0,AM4)</f>
        <v>0</v>
      </c>
      <c r="F4" s="82" cm="1">
        <f t="array" ref="F4">_xlfn.IFS(W4="OUTLIER","na",AN4="","0",AN4&gt;0,AN4)</f>
        <v>9.6140000000000008</v>
      </c>
      <c r="G4" s="82" cm="1">
        <f t="array" ref="G4">_xlfn.IFS(X4="OUTLIER","na",AO4="","0",AO4&gt;0,AO4)</f>
        <v>9.5299999999999994</v>
      </c>
      <c r="H4" s="82" t="str" cm="1">
        <f t="array" ref="H4">_xlfn.IFS(Y4="OUTLIER","na",AP4="","0",AP4&gt;0,AP4)</f>
        <v>0</v>
      </c>
      <c r="I4" s="82" cm="1">
        <f t="array" ref="I4">_xlfn.IFS(Z4="OUTLIER","na",AQ4="","0",AQ4&gt;0,AQ4)</f>
        <v>9.2100000000000009</v>
      </c>
      <c r="J4" s="82" cm="1">
        <f t="array" ref="J4">_xlfn.IFS(AA4="OUTLIER","na",AR4="","0",AR4&gt;0,AR4)</f>
        <v>9.11</v>
      </c>
      <c r="K4" s="82" t="str" cm="1">
        <f t="array" ref="K4">_xlfn.IFS(AB4="OUTLIER","na",AS4="","0",AS4&gt;0,AS4)</f>
        <v>0</v>
      </c>
      <c r="L4" s="82" t="str" cm="1">
        <f t="array" ref="L4">_xlfn.IFS(AC4="OUTLIER","na",AT4="","0",AT4&gt;0,AT4)</f>
        <v>0</v>
      </c>
      <c r="M4" s="82" t="str" cm="1">
        <f t="array" ref="M4">_xlfn.IFS(AD4="OUTLIER","na",AU4="","0",AU4&gt;0,AU4)</f>
        <v>0</v>
      </c>
      <c r="N4" s="82" t="str" cm="1">
        <f t="array" ref="N4">_xlfn.IFS(AE4="OUTLIER","na",AV4="","0",AV4&gt;0,AV4)</f>
        <v>0</v>
      </c>
      <c r="O4" s="82" t="str" cm="1">
        <f t="array" ref="O4">_xlfn.IFS(AF4="OUTLIER","na",AW4="","0",AW4&gt;0,AW4)</f>
        <v>0</v>
      </c>
      <c r="P4" s="82" t="str" cm="1">
        <f t="array" ref="P4">_xlfn.IFS(AG4="OUTLIER","na",AX4="","0",AX4&gt;0,AX4)</f>
        <v>0</v>
      </c>
      <c r="Q4" s="82" t="str" cm="1">
        <f t="array" ref="Q4">_xlfn.IFS(AH4="OUTLIER","na",AY4="","0",AY4&gt;0,AY4)</f>
        <v>0</v>
      </c>
      <c r="R4" s="82" t="str" cm="1">
        <f t="array" ref="R4">_xlfn.IFS(AI4="OUTLIER","na",AZ4="","0",AZ4&gt;0,AZ4)</f>
        <v>0</v>
      </c>
      <c r="S4" s="82" t="str" cm="1">
        <f t="array" ref="S4">_xlfn.IFS(AJ4="OUTLIER","na",BA4="","0",BA4&gt;0,BA4)</f>
        <v>0</v>
      </c>
      <c r="T4" s="82" t="str" cm="1">
        <f t="array" ref="T4">_xlfn.IFS(AK4="OUTLIER","na",BB4="","0",BB4&gt;0,BB4)</f>
        <v>0</v>
      </c>
      <c r="U4" s="54" t="str" cm="1">
        <f t="array" ref="U4">IF(AL4="","",IF(ABS((AL4-AVERAGE(AL$2:AL$1000))/_xlfn.STDEV.S(IF(AL$2:AL$1000&lt;&gt;"",AL$2:AL$1000)))&lt;3,"","OUTLIER"))</f>
        <v/>
      </c>
      <c r="V4" s="55" t="str" cm="1">
        <f t="array" ref="V4">IF(AM4="","",IF(ABS((AM4-AVERAGE(AM$2:AM$1000))/_xlfn.STDEV.S(IF(AM$2:AM$1000&lt;&gt;"",AM$2:AM$1000)))&lt;3,"","OUTLIER"))</f>
        <v/>
      </c>
      <c r="W4" s="55" t="str" cm="1">
        <f t="array" ref="W4">IF(AN4="","",IF(ABS((AN4-AVERAGE(AN$2:AN$1000))/_xlfn.STDEV.S(IF(AN$2:AN$1000&lt;&gt;"",AN$2:AN$1000)))&lt;3,"","OUTLIER"))</f>
        <v/>
      </c>
      <c r="X4" s="55" t="str" cm="1">
        <f t="array" ref="X4">IF(AO4="","",IF(ABS((AO4-AVERAGE(AO$2:AO$1000))/_xlfn.STDEV.S(IF(AO$2:AO$1000&lt;&gt;"",AO$2:AO$1000)))&lt;3,"","OUTLIER"))</f>
        <v/>
      </c>
      <c r="Y4" s="55" t="str" cm="1">
        <f t="array" ref="Y4">IF(AP4="","",IF(ABS((AP4-AVERAGE(AP$2:AP$1000))/_xlfn.STDEV.S(IF(AP$2:AP$1000&lt;&gt;"",AP$2:AP$1000)))&lt;3,"","OUTLIER"))</f>
        <v/>
      </c>
      <c r="Z4" s="55" t="str" cm="1">
        <f t="array" ref="Z4">IF(AQ4="","",IF(ABS((AQ4-AVERAGE(AQ$2:AQ$1000))/_xlfn.STDEV.S(IF(AQ$2:AQ$1000&lt;&gt;"",AQ$2:AQ$1000)))&lt;3,"","OUTLIER"))</f>
        <v/>
      </c>
      <c r="AA4" s="55" t="str" cm="1">
        <f t="array" ref="AA4">IF(AR4="","",IF(ABS((AR4-AVERAGE(AR$2:AR$1000))/_xlfn.STDEV.S(IF(AR$2:AR$1000&lt;&gt;"",AR$2:AR$1000)))&lt;3,"","OUTLIER"))</f>
        <v/>
      </c>
      <c r="AB4" s="55" t="str" cm="1">
        <f t="array" ref="AB4">IF(AS4="","",IF(ABS((AS4-AVERAGE(AS$2:AS$1000))/_xlfn.STDEV.S(IF(AS$2:AS$1000&lt;&gt;"",AS$2:AS$1000)))&lt;3,"","OUTLIER"))</f>
        <v/>
      </c>
      <c r="AC4" s="55" t="str" cm="1">
        <f t="array" ref="AC4">IF(AT4="","",IF(ABS((AT4-AVERAGE(AT$2:AT$1000))/_xlfn.STDEV.S(IF(AT$2:AT$1000&lt;&gt;"",AT$2:AT$1000)))&lt;3,"","OUTLIER"))</f>
        <v/>
      </c>
      <c r="AD4" s="55" t="str" cm="1">
        <f t="array" ref="AD4">IF(AU4="","",IF(ABS((AU4-AVERAGE(AU$2:AU$1000))/_xlfn.STDEV.S(IF(AU$2:AU$1000&lt;&gt;"",AU$2:AU$1000)))&lt;3,"","OUTLIER"))</f>
        <v/>
      </c>
      <c r="AE4" s="55" t="str" cm="1">
        <f t="array" ref="AE4">IF(AV4="","",IF(ABS((AV4-AVERAGE(AV$2:AV$1000))/_xlfn.STDEV.S(IF(AV$2:AV$1000&lt;&gt;"",AV$2:AV$1000)))&lt;3,"","OUTLIER"))</f>
        <v/>
      </c>
      <c r="AF4" s="55" t="str" cm="1">
        <f t="array" ref="AF4">IF(AW4="","",IF(ABS((AW4-AVERAGE(AW$2:AW$1000))/_xlfn.STDEV.S(IF(AW$2:AW$1000&lt;&gt;"",AW$2:AW$1000)))&lt;3,"","OUTLIER"))</f>
        <v/>
      </c>
      <c r="AG4" s="55" t="str" cm="1">
        <f t="array" ref="AG4">IF(AX4="","",IF(ABS((AX4-AVERAGE(AX$2:AX$1000))/_xlfn.STDEV.S(IF(AX$2:AX$1000&lt;&gt;"",AX$2:AX$1000)))&lt;3,"","OUTLIER"))</f>
        <v/>
      </c>
      <c r="AH4" s="55" t="str" cm="1">
        <f t="array" ref="AH4">IF(AY4="","",IF(ABS((AY4-AVERAGE(AY$2:AY$1000))/_xlfn.STDEV.S(IF(AY$2:AY$1000&lt;&gt;"",AY$2:AY$1000)))&lt;3,"","OUTLIER"))</f>
        <v/>
      </c>
      <c r="AI4" s="55" t="str" cm="1">
        <f t="array" ref="AI4">IF(AZ4="","",IF(ABS((AZ4-AVERAGE(AZ$2:AZ$1000))/_xlfn.STDEV.S(IF(AZ$2:AZ$1000&lt;&gt;"",AZ$2:AZ$1000)))&lt;3,"","OUTLIER"))</f>
        <v/>
      </c>
      <c r="AJ4" s="55" t="str" cm="1">
        <f t="array" ref="AJ4">IF(BA4="","",IF(ABS((BA4-AVERAGE(BA$2:BA$1000))/_xlfn.STDEV.S(IF(BA$2:BA$1000&lt;&gt;"",BA$2:BA$1000)))&lt;3,"","OUTLIER"))</f>
        <v/>
      </c>
      <c r="AK4" s="55" t="str" cm="1">
        <f t="array" ref="AK4">IF(BB4="","",IF(ABS((BB4-AVERAGE(BB$2:BB$1000))/_xlfn.STDEV.S(IF(BB$2:BB$1000&lt;&gt;"",BB$2:BB$1000)))&lt;3,"","OUTLIER"))</f>
        <v/>
      </c>
      <c r="AL4" s="26"/>
      <c r="AM4" s="2"/>
      <c r="AN4" s="27">
        <v>9.6140000000000008</v>
      </c>
      <c r="AO4" s="27">
        <v>9.5299999999999994</v>
      </c>
      <c r="AP4" s="2"/>
      <c r="AQ4" s="27">
        <v>9.2100000000000009</v>
      </c>
      <c r="AR4" s="27">
        <v>9.11</v>
      </c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6"/>
      <c r="BD4" s="2"/>
      <c r="BE4" s="27">
        <v>0.29389999999999999</v>
      </c>
      <c r="BF4" s="27">
        <v>0.3231</v>
      </c>
      <c r="BG4" s="2"/>
      <c r="BH4" s="27">
        <v>0.1857</v>
      </c>
      <c r="BI4" s="27">
        <v>0.2253</v>
      </c>
      <c r="BJ4" s="27"/>
      <c r="BK4" s="27"/>
      <c r="BL4" s="27"/>
      <c r="BM4" s="27"/>
      <c r="BN4" s="27"/>
      <c r="BO4" s="27"/>
      <c r="BP4" s="27"/>
      <c r="BQ4" s="27"/>
      <c r="BR4" s="27"/>
      <c r="BS4" s="27"/>
    </row>
    <row r="5" spans="1:71" x14ac:dyDescent="0.2">
      <c r="A5" s="70" t="s">
        <v>94</v>
      </c>
      <c r="B5" s="73" t="str">
        <f>VLOOKUP(A5,RecNames!B:G,6,FALSE)</f>
        <v>5HT2A</v>
      </c>
      <c r="D5" s="81" t="str" cm="1">
        <f t="array" ref="D5">_xlfn.IFS(U5="OUTLIER","na",AL5="","0",AL5&gt;0,AL5)</f>
        <v>0</v>
      </c>
      <c r="E5" s="82" t="str" cm="1">
        <f t="array" ref="E5">_xlfn.IFS(V5="OUTLIER","na",AM5="","0",AM5&gt;0,AM5)</f>
        <v>0</v>
      </c>
      <c r="F5" s="82" cm="1">
        <f t="array" ref="F5">_xlfn.IFS(W5="OUTLIER","na",AN5="","0",AN5&gt;0,AN5)</f>
        <v>6.9050000000000002</v>
      </c>
      <c r="G5" s="82" t="str" cm="1">
        <f t="array" ref="G5">_xlfn.IFS(X5="OUTLIER","na",AO5="","0",AO5&gt;0,AO5)</f>
        <v>0</v>
      </c>
      <c r="H5" s="82" t="str" cm="1">
        <f t="array" ref="H5">_xlfn.IFS(Y5="OUTLIER","na",AP5="","0",AP5&gt;0,AP5)</f>
        <v>0</v>
      </c>
      <c r="I5" s="82" t="str" cm="1">
        <f t="array" ref="I5">_xlfn.IFS(Z5="OUTLIER","na",AQ5="","0",AQ5&gt;0,AQ5)</f>
        <v>0</v>
      </c>
      <c r="J5" s="82" cm="1">
        <f t="array" ref="J5">_xlfn.IFS(AA5="OUTLIER","na",AR5="","0",AR5&gt;0,AR5)</f>
        <v>7.4480000000000004</v>
      </c>
      <c r="K5" s="82" cm="1">
        <f t="array" ref="K5">_xlfn.IFS(AB5="OUTLIER","na",AS5="","0",AS5&gt;0,AS5)</f>
        <v>6.8659999999999997</v>
      </c>
      <c r="L5" s="82" cm="1">
        <f t="array" ref="L5">_xlfn.IFS(AC5="OUTLIER","na",AT5="","0",AT5&gt;0,AT5)</f>
        <v>9.4949999999999992</v>
      </c>
      <c r="M5" s="82" cm="1">
        <f t="array" ref="M5">_xlfn.IFS(AD5="OUTLIER","na",AU5="","0",AU5&gt;0,AU5)</f>
        <v>9.2279999999999998</v>
      </c>
      <c r="N5" s="82" cm="1">
        <f t="array" ref="N5">_xlfn.IFS(AE5="OUTLIER","na",AV5="","0",AV5&gt;0,AV5)</f>
        <v>8.1229999999999993</v>
      </c>
      <c r="O5" s="82" cm="1">
        <f t="array" ref="O5">_xlfn.IFS(AF5="OUTLIER","na",AW5="","0",AW5&gt;0,AW5)</f>
        <v>6.7089999999999996</v>
      </c>
      <c r="P5" s="82" t="str" cm="1">
        <f t="array" ref="P5">_xlfn.IFS(AG5="OUTLIER","na",AX5="","0",AX5&gt;0,AX5)</f>
        <v>0</v>
      </c>
      <c r="Q5" s="82" t="str" cm="1">
        <f t="array" ref="Q5">_xlfn.IFS(AH5="OUTLIER","na",AY5="","0",AY5&gt;0,AY5)</f>
        <v>0</v>
      </c>
      <c r="R5" s="82" cm="1">
        <f t="array" ref="R5">_xlfn.IFS(AI5="OUTLIER","na",AZ5="","0",AZ5&gt;0,AZ5)</f>
        <v>7.0279999999999996</v>
      </c>
      <c r="S5" s="82" cm="1">
        <f t="array" ref="S5">_xlfn.IFS(AJ5="OUTLIER","na",BA5="","0",BA5&gt;0,BA5)</f>
        <v>6.9630000000000001</v>
      </c>
      <c r="T5" s="82" cm="1">
        <f t="array" ref="T5">_xlfn.IFS(AK5="OUTLIER","na",BB5="","0",BB5&gt;0,BB5)</f>
        <v>6.8339999999999996</v>
      </c>
      <c r="U5" s="54" t="str" cm="1">
        <f t="array" ref="U5">IF(AL5="","",IF(ABS((AL5-AVERAGE(AL$2:AL$1000))/_xlfn.STDEV.S(IF(AL$2:AL$1000&lt;&gt;"",AL$2:AL$1000)))&lt;3,"","OUTLIER"))</f>
        <v/>
      </c>
      <c r="V5" s="55" t="str" cm="1">
        <f t="array" ref="V5">IF(AM5="","",IF(ABS((AM5-AVERAGE(AM$2:AM$1000))/_xlfn.STDEV.S(IF(AM$2:AM$1000&lt;&gt;"",AM$2:AM$1000)))&lt;3,"","OUTLIER"))</f>
        <v/>
      </c>
      <c r="W5" s="55" t="str" cm="1">
        <f t="array" ref="W5">IF(AN5="","",IF(ABS((AN5-AVERAGE(AN$2:AN$1000))/_xlfn.STDEV.S(IF(AN$2:AN$1000&lt;&gt;"",AN$2:AN$1000)))&lt;3,"","OUTLIER"))</f>
        <v/>
      </c>
      <c r="X5" s="55" t="str" cm="1">
        <f t="array" ref="X5">IF(AO5="","",IF(ABS((AO5-AVERAGE(AO$2:AO$1000))/_xlfn.STDEV.S(IF(AO$2:AO$1000&lt;&gt;"",AO$2:AO$1000)))&lt;3,"","OUTLIER"))</f>
        <v/>
      </c>
      <c r="Y5" s="55" t="str" cm="1">
        <f t="array" ref="Y5">IF(AP5="","",IF(ABS((AP5-AVERAGE(AP$2:AP$1000))/_xlfn.STDEV.S(IF(AP$2:AP$1000&lt;&gt;"",AP$2:AP$1000)))&lt;3,"","OUTLIER"))</f>
        <v/>
      </c>
      <c r="Z5" s="55" t="str" cm="1">
        <f t="array" ref="Z5">IF(AQ5="","",IF(ABS((AQ5-AVERAGE(AQ$2:AQ$1000))/_xlfn.STDEV.S(IF(AQ$2:AQ$1000&lt;&gt;"",AQ$2:AQ$1000)))&lt;3,"","OUTLIER"))</f>
        <v/>
      </c>
      <c r="AA5" s="55" t="str" cm="1">
        <f t="array" ref="AA5">IF(AR5="","",IF(ABS((AR5-AVERAGE(AR$2:AR$1000))/_xlfn.STDEV.S(IF(AR$2:AR$1000&lt;&gt;"",AR$2:AR$1000)))&lt;3,"","OUTLIER"))</f>
        <v/>
      </c>
      <c r="AB5" s="55" t="str" cm="1">
        <f t="array" ref="AB5">IF(AS5="","",IF(ABS((AS5-AVERAGE(AS$2:AS$1000))/_xlfn.STDEV.S(IF(AS$2:AS$1000&lt;&gt;"",AS$2:AS$1000)))&lt;3,"","OUTLIER"))</f>
        <v/>
      </c>
      <c r="AC5" s="55" t="str" cm="1">
        <f t="array" ref="AC5">IF(AT5="","",IF(ABS((AT5-AVERAGE(AT$2:AT$1000))/_xlfn.STDEV.S(IF(AT$2:AT$1000&lt;&gt;"",AT$2:AT$1000)))&lt;3,"","OUTLIER"))</f>
        <v/>
      </c>
      <c r="AD5" s="55" t="str" cm="1">
        <f t="array" ref="AD5">IF(AU5="","",IF(ABS((AU5-AVERAGE(AU$2:AU$1000))/_xlfn.STDEV.S(IF(AU$2:AU$1000&lt;&gt;"",AU$2:AU$1000)))&lt;3,"","OUTLIER"))</f>
        <v/>
      </c>
      <c r="AE5" s="55" t="str" cm="1">
        <f t="array" ref="AE5">IF(AV5="","",IF(ABS((AV5-AVERAGE(AV$2:AV$1000))/_xlfn.STDEV.S(IF(AV$2:AV$1000&lt;&gt;"",AV$2:AV$1000)))&lt;3,"","OUTLIER"))</f>
        <v/>
      </c>
      <c r="AF5" s="55" t="str" cm="1">
        <f t="array" ref="AF5">IF(AW5="","",IF(ABS((AW5-AVERAGE(AW$2:AW$1000))/_xlfn.STDEV.S(IF(AW$2:AW$1000&lt;&gt;"",AW$2:AW$1000)))&lt;3,"","OUTLIER"))</f>
        <v/>
      </c>
      <c r="AG5" s="55" t="str" cm="1">
        <f t="array" ref="AG5">IF(AX5="","",IF(ABS((AX5-AVERAGE(AX$2:AX$1000))/_xlfn.STDEV.S(IF(AX$2:AX$1000&lt;&gt;"",AX$2:AX$1000)))&lt;3,"","OUTLIER"))</f>
        <v/>
      </c>
      <c r="AH5" s="55" t="str" cm="1">
        <f t="array" ref="AH5">IF(AY5="","",IF(ABS((AY5-AVERAGE(AY$2:AY$1000))/_xlfn.STDEV.S(IF(AY$2:AY$1000&lt;&gt;"",AY$2:AY$1000)))&lt;3,"","OUTLIER"))</f>
        <v/>
      </c>
      <c r="AI5" s="55" t="str" cm="1">
        <f t="array" ref="AI5">IF(AZ5="","",IF(ABS((AZ5-AVERAGE(AZ$2:AZ$1000))/_xlfn.STDEV.S(IF(AZ$2:AZ$1000&lt;&gt;"",AZ$2:AZ$1000)))&lt;3,"","OUTLIER"))</f>
        <v/>
      </c>
      <c r="AJ5" s="55" t="str" cm="1">
        <f t="array" ref="AJ5">IF(BA5="","",IF(ABS((BA5-AVERAGE(BA$2:BA$1000))/_xlfn.STDEV.S(IF(BA$2:BA$1000&lt;&gt;"",BA$2:BA$1000)))&lt;3,"","OUTLIER"))</f>
        <v/>
      </c>
      <c r="AK5" s="55" t="str" cm="1">
        <f t="array" ref="AK5">IF(BB5="","",IF(ABS((BB5-AVERAGE(BB$2:BB$1000))/_xlfn.STDEV.S(IF(BB$2:BB$1000&lt;&gt;"",BB$2:BB$1000)))&lt;3,"","OUTLIER"))</f>
        <v/>
      </c>
      <c r="AL5" s="26"/>
      <c r="AN5" s="27">
        <v>6.9050000000000002</v>
      </c>
      <c r="AO5" s="29"/>
      <c r="AQ5" s="29"/>
      <c r="AR5" s="27">
        <v>7.4480000000000004</v>
      </c>
      <c r="AS5" s="27">
        <v>6.8659999999999997</v>
      </c>
      <c r="AT5" s="27">
        <v>9.4949999999999992</v>
      </c>
      <c r="AU5" s="27">
        <v>9.2279999999999998</v>
      </c>
      <c r="AV5" s="27">
        <v>8.1229999999999993</v>
      </c>
      <c r="AW5" s="27">
        <v>6.7089999999999996</v>
      </c>
      <c r="AX5" s="27"/>
      <c r="AY5" s="27"/>
      <c r="AZ5" s="27">
        <v>7.0279999999999996</v>
      </c>
      <c r="BA5" s="27">
        <v>6.9630000000000001</v>
      </c>
      <c r="BB5" s="27">
        <v>6.8339999999999996</v>
      </c>
      <c r="BC5" s="26"/>
      <c r="BE5" s="27">
        <v>0.12839999999999999</v>
      </c>
      <c r="BF5" s="29"/>
      <c r="BH5" s="29"/>
      <c r="BI5" s="27">
        <v>0.1066</v>
      </c>
      <c r="BJ5" s="27">
        <v>7.3800000000000004E-2</v>
      </c>
      <c r="BK5" s="27">
        <v>0.1318</v>
      </c>
      <c r="BL5" s="27">
        <v>0.13880000000000001</v>
      </c>
      <c r="BM5" s="27">
        <v>8.7220000000000006E-2</v>
      </c>
      <c r="BN5" s="27">
        <v>3.8330000000000003E-2</v>
      </c>
      <c r="BO5" s="27"/>
      <c r="BP5" s="27"/>
      <c r="BQ5" s="27">
        <v>6.7169999999999994E-2</v>
      </c>
      <c r="BR5" s="27">
        <v>0.1177</v>
      </c>
      <c r="BS5" s="27">
        <v>5.5599999999999997E-2</v>
      </c>
    </row>
    <row r="6" spans="1:71" x14ac:dyDescent="0.2">
      <c r="A6" s="70" t="s">
        <v>97</v>
      </c>
      <c r="B6" s="73" t="str">
        <f>VLOOKUP(A6,RecNames!B:G,6,FALSE)</f>
        <v>5HT2B</v>
      </c>
      <c r="D6" s="81" t="str" cm="1">
        <f t="array" ref="D6">_xlfn.IFS(U6="OUTLIER","na",AL6="","0",AL6&gt;0,AL6)</f>
        <v>0</v>
      </c>
      <c r="E6" s="82" t="str" cm="1">
        <f t="array" ref="E6">_xlfn.IFS(V6="OUTLIER","na",AM6="","0",AM6&gt;0,AM6)</f>
        <v>0</v>
      </c>
      <c r="F6" s="82" t="str" cm="1">
        <f t="array" ref="F6">_xlfn.IFS(W6="OUTLIER","na",AN6="","0",AN6&gt;0,AN6)</f>
        <v>0</v>
      </c>
      <c r="G6" s="82" t="str" cm="1">
        <f t="array" ref="G6">_xlfn.IFS(X6="OUTLIER","na",AO6="","0",AO6&gt;0,AO6)</f>
        <v>0</v>
      </c>
      <c r="H6" s="82" t="str" cm="1">
        <f t="array" ref="H6">_xlfn.IFS(Y6="OUTLIER","na",AP6="","0",AP6&gt;0,AP6)</f>
        <v>0</v>
      </c>
      <c r="I6" s="82" t="str" cm="1">
        <f t="array" ref="I6">_xlfn.IFS(Z6="OUTLIER","na",AQ6="","0",AQ6&gt;0,AQ6)</f>
        <v>0</v>
      </c>
      <c r="J6" s="82" cm="1">
        <f t="array" ref="J6">_xlfn.IFS(AA6="OUTLIER","na",AR6="","0",AR6&gt;0,AR6)</f>
        <v>7.7789999999999999</v>
      </c>
      <c r="K6" s="82" cm="1">
        <f t="array" ref="K6">_xlfn.IFS(AB6="OUTLIER","na",AS6="","0",AS6&gt;0,AS6)</f>
        <v>8.77</v>
      </c>
      <c r="L6" s="82" cm="1">
        <f t="array" ref="L6">_xlfn.IFS(AC6="OUTLIER","na",AT6="","0",AT6&gt;0,AT6)</f>
        <v>8.5470000000000006</v>
      </c>
      <c r="M6" s="82" cm="1">
        <f t="array" ref="M6">_xlfn.IFS(AD6="OUTLIER","na",AU6="","0",AU6&gt;0,AU6)</f>
        <v>8.4770000000000003</v>
      </c>
      <c r="N6" s="82" cm="1">
        <f t="array" ref="N6">_xlfn.IFS(AE6="OUTLIER","na",AV6="","0",AV6&gt;0,AV6)</f>
        <v>8.19</v>
      </c>
      <c r="O6" s="82" cm="1">
        <f t="array" ref="O6">_xlfn.IFS(AF6="OUTLIER","na",AW6="","0",AW6&gt;0,AW6)</f>
        <v>7.9349999999999996</v>
      </c>
      <c r="P6" s="82" t="str" cm="1">
        <f t="array" ref="P6">_xlfn.IFS(AG6="OUTLIER","na",AX6="","0",AX6&gt;0,AX6)</f>
        <v>0</v>
      </c>
      <c r="Q6" s="82" t="str" cm="1">
        <f t="array" ref="Q6">_xlfn.IFS(AH6="OUTLIER","na",AY6="","0",AY6&gt;0,AY6)</f>
        <v>0</v>
      </c>
      <c r="R6" s="82" cm="1">
        <f t="array" ref="R6">_xlfn.IFS(AI6="OUTLIER","na",AZ6="","0",AZ6&gt;0,AZ6)</f>
        <v>7.391</v>
      </c>
      <c r="S6" s="82" cm="1">
        <f t="array" ref="S6">_xlfn.IFS(AJ6="OUTLIER","na",BA6="","0",BA6&gt;0,BA6)</f>
        <v>7.8090000000000002</v>
      </c>
      <c r="T6" s="82" cm="1">
        <f t="array" ref="T6">_xlfn.IFS(AK6="OUTLIER","na",BB6="","0",BB6&gt;0,BB6)</f>
        <v>8.1679999999999993</v>
      </c>
      <c r="U6" s="54" t="str" cm="1">
        <f t="array" ref="U6">IF(AL6="","",IF(ABS((AL6-AVERAGE(AL$2:AL$1000))/_xlfn.STDEV.S(IF(AL$2:AL$1000&lt;&gt;"",AL$2:AL$1000)))&lt;3,"","OUTLIER"))</f>
        <v/>
      </c>
      <c r="V6" s="55" t="str" cm="1">
        <f t="array" ref="V6">IF(AM6="","",IF(ABS((AM6-AVERAGE(AM$2:AM$1000))/_xlfn.STDEV.S(IF(AM$2:AM$1000&lt;&gt;"",AM$2:AM$1000)))&lt;3,"","OUTLIER"))</f>
        <v/>
      </c>
      <c r="W6" s="55" t="str" cm="1">
        <f t="array" ref="W6">IF(AN6="","",IF(ABS((AN6-AVERAGE(AN$2:AN$1000))/_xlfn.STDEV.S(IF(AN$2:AN$1000&lt;&gt;"",AN$2:AN$1000)))&lt;3,"","OUTLIER"))</f>
        <v/>
      </c>
      <c r="X6" s="55" t="str" cm="1">
        <f t="array" ref="X6">IF(AO6="","",IF(ABS((AO6-AVERAGE(AO$2:AO$1000))/_xlfn.STDEV.S(IF(AO$2:AO$1000&lt;&gt;"",AO$2:AO$1000)))&lt;3,"","OUTLIER"))</f>
        <v/>
      </c>
      <c r="Y6" s="55" t="str" cm="1">
        <f t="array" ref="Y6">IF(AP6="","",IF(ABS((AP6-AVERAGE(AP$2:AP$1000))/_xlfn.STDEV.S(IF(AP$2:AP$1000&lt;&gt;"",AP$2:AP$1000)))&lt;3,"","OUTLIER"))</f>
        <v/>
      </c>
      <c r="Z6" s="55" t="str" cm="1">
        <f t="array" ref="Z6">IF(AQ6="","",IF(ABS((AQ6-AVERAGE(AQ$2:AQ$1000))/_xlfn.STDEV.S(IF(AQ$2:AQ$1000&lt;&gt;"",AQ$2:AQ$1000)))&lt;3,"","OUTLIER"))</f>
        <v/>
      </c>
      <c r="AA6" s="55" t="str" cm="1">
        <f t="array" ref="AA6">IF(AR6="","",IF(ABS((AR6-AVERAGE(AR$2:AR$1000))/_xlfn.STDEV.S(IF(AR$2:AR$1000&lt;&gt;"",AR$2:AR$1000)))&lt;3,"","OUTLIER"))</f>
        <v/>
      </c>
      <c r="AB6" s="55" t="str" cm="1">
        <f t="array" ref="AB6">IF(AS6="","",IF(ABS((AS6-AVERAGE(AS$2:AS$1000))/_xlfn.STDEV.S(IF(AS$2:AS$1000&lt;&gt;"",AS$2:AS$1000)))&lt;3,"","OUTLIER"))</f>
        <v/>
      </c>
      <c r="AC6" s="55" t="str" cm="1">
        <f t="array" ref="AC6">IF(AT6="","",IF(ABS((AT6-AVERAGE(AT$2:AT$1000))/_xlfn.STDEV.S(IF(AT$2:AT$1000&lt;&gt;"",AT$2:AT$1000)))&lt;3,"","OUTLIER"))</f>
        <v/>
      </c>
      <c r="AD6" s="55" t="str" cm="1">
        <f t="array" ref="AD6">IF(AU6="","",IF(ABS((AU6-AVERAGE(AU$2:AU$1000))/_xlfn.STDEV.S(IF(AU$2:AU$1000&lt;&gt;"",AU$2:AU$1000)))&lt;3,"","OUTLIER"))</f>
        <v/>
      </c>
      <c r="AE6" s="55" t="str" cm="1">
        <f t="array" ref="AE6">IF(AV6="","",IF(ABS((AV6-AVERAGE(AV$2:AV$1000))/_xlfn.STDEV.S(IF(AV$2:AV$1000&lt;&gt;"",AV$2:AV$1000)))&lt;3,"","OUTLIER"))</f>
        <v/>
      </c>
      <c r="AF6" s="55" t="str" cm="1">
        <f t="array" ref="AF6">IF(AW6="","",IF(ABS((AW6-AVERAGE(AW$2:AW$1000))/_xlfn.STDEV.S(IF(AW$2:AW$1000&lt;&gt;"",AW$2:AW$1000)))&lt;3,"","OUTLIER"))</f>
        <v/>
      </c>
      <c r="AG6" s="55" t="str" cm="1">
        <f t="array" ref="AG6">IF(AX6="","",IF(ABS((AX6-AVERAGE(AX$2:AX$1000))/_xlfn.STDEV.S(IF(AX$2:AX$1000&lt;&gt;"",AX$2:AX$1000)))&lt;3,"","OUTLIER"))</f>
        <v/>
      </c>
      <c r="AH6" s="55" t="str" cm="1">
        <f t="array" ref="AH6">IF(AY6="","",IF(ABS((AY6-AVERAGE(AY$2:AY$1000))/_xlfn.STDEV.S(IF(AY$2:AY$1000&lt;&gt;"",AY$2:AY$1000)))&lt;3,"","OUTLIER"))</f>
        <v/>
      </c>
      <c r="AI6" s="55" t="str" cm="1">
        <f t="array" ref="AI6">IF(AZ6="","",IF(ABS((AZ6-AVERAGE(AZ$2:AZ$1000))/_xlfn.STDEV.S(IF(AZ$2:AZ$1000&lt;&gt;"",AZ$2:AZ$1000)))&lt;3,"","OUTLIER"))</f>
        <v/>
      </c>
      <c r="AJ6" s="55" t="str" cm="1">
        <f t="array" ref="AJ6">IF(BA6="","",IF(ABS((BA6-AVERAGE(BA$2:BA$1000))/_xlfn.STDEV.S(IF(BA$2:BA$1000&lt;&gt;"",BA$2:BA$1000)))&lt;3,"","OUTLIER"))</f>
        <v/>
      </c>
      <c r="AK6" s="55" t="str" cm="1">
        <f t="array" ref="AK6">IF(BB6="","",IF(ABS((BB6-AVERAGE(BB$2:BB$1000))/_xlfn.STDEV.S(IF(BB$2:BB$1000&lt;&gt;"",BB$2:BB$1000)))&lt;3,"","OUTLIER"))</f>
        <v/>
      </c>
      <c r="AL6" s="30"/>
      <c r="AN6" s="31"/>
      <c r="AO6" s="27"/>
      <c r="AQ6" s="27"/>
      <c r="AR6" s="27">
        <v>7.7789999999999999</v>
      </c>
      <c r="AS6" s="27">
        <v>8.77</v>
      </c>
      <c r="AT6" s="27">
        <v>8.5470000000000006</v>
      </c>
      <c r="AU6" s="27">
        <v>8.4770000000000003</v>
      </c>
      <c r="AV6" s="27">
        <v>8.19</v>
      </c>
      <c r="AW6" s="27">
        <v>7.9349999999999996</v>
      </c>
      <c r="AX6" s="27"/>
      <c r="AY6" s="27"/>
      <c r="AZ6" s="27">
        <v>7.391</v>
      </c>
      <c r="BA6" s="27">
        <v>7.8090000000000002</v>
      </c>
      <c r="BB6" s="27">
        <v>8.1679999999999993</v>
      </c>
      <c r="BC6" s="30"/>
      <c r="BE6" s="31"/>
      <c r="BF6" s="27"/>
      <c r="BH6" s="27"/>
      <c r="BI6" s="27">
        <v>0.17949999999999999</v>
      </c>
      <c r="BJ6" s="27">
        <v>0.1535</v>
      </c>
      <c r="BK6" s="27">
        <v>6.1870000000000001E-2</v>
      </c>
      <c r="BL6" s="27">
        <v>0.1215</v>
      </c>
      <c r="BM6" s="27">
        <v>7.8479999999999994E-2</v>
      </c>
      <c r="BN6" s="27">
        <v>0.1552</v>
      </c>
      <c r="BO6" s="27"/>
      <c r="BP6" s="27"/>
      <c r="BQ6" s="27">
        <v>0.19059999999999999</v>
      </c>
      <c r="BR6" s="27">
        <v>0.16850000000000001</v>
      </c>
      <c r="BS6" s="27">
        <v>8.8529999999999998E-2</v>
      </c>
    </row>
    <row r="7" spans="1:71" x14ac:dyDescent="0.2">
      <c r="A7" s="70" t="s">
        <v>100</v>
      </c>
      <c r="B7" s="73" t="str">
        <f>VLOOKUP(A7,RecNames!B:G,6,FALSE)</f>
        <v>5HT2C</v>
      </c>
      <c r="D7" s="81" t="str" cm="1">
        <f t="array" ref="D7">_xlfn.IFS(U7="OUTLIER","na",AL7="","0",AL7&gt;0,AL7)</f>
        <v>0</v>
      </c>
      <c r="E7" s="82" t="str" cm="1">
        <f t="array" ref="E7">_xlfn.IFS(V7="OUTLIER","na",AM7="","0",AM7&gt;0,AM7)</f>
        <v>0</v>
      </c>
      <c r="F7" s="82" cm="1">
        <f t="array" ref="F7">_xlfn.IFS(W7="OUTLIER","na",AN7="","0",AN7&gt;0,AN7)</f>
        <v>7.2450000000000001</v>
      </c>
      <c r="G7" s="82" cm="1">
        <f t="array" ref="G7">_xlfn.IFS(X7="OUTLIER","na",AO7="","0",AO7&gt;0,AO7)</f>
        <v>7.27</v>
      </c>
      <c r="H7" s="82" t="str" cm="1">
        <f t="array" ref="H7">_xlfn.IFS(Y7="OUTLIER","na",AP7="","0",AP7&gt;0,AP7)</f>
        <v>0</v>
      </c>
      <c r="I7" s="82" cm="1">
        <f t="array" ref="I7">_xlfn.IFS(Z7="OUTLIER","na",AQ7="","0",AQ7&gt;0,AQ7)</f>
        <v>7.37</v>
      </c>
      <c r="J7" s="82" cm="1">
        <f t="array" ref="J7">_xlfn.IFS(AA7="OUTLIER","na",AR7="","0",AR7&gt;0,AR7)</f>
        <v>7.5449999999999999</v>
      </c>
      <c r="K7" s="82" cm="1">
        <f t="array" ref="K7">_xlfn.IFS(AB7="OUTLIER","na",AS7="","0",AS7&gt;0,AS7)</f>
        <v>9.2759999999999998</v>
      </c>
      <c r="L7" s="82" t="str" cm="1">
        <f t="array" ref="L7">_xlfn.IFS(AC7="OUTLIER","na",AT7="","0",AT7&gt;0,AT7)</f>
        <v>0</v>
      </c>
      <c r="M7" s="82" t="str" cm="1">
        <f t="array" ref="M7">_xlfn.IFS(AD7="OUTLIER","na",AU7="","0",AU7&gt;0,AU7)</f>
        <v>0</v>
      </c>
      <c r="N7" s="82" t="str" cm="1">
        <f t="array" ref="N7">_xlfn.IFS(AE7="OUTLIER","na",AV7="","0",AV7&gt;0,AV7)</f>
        <v>0</v>
      </c>
      <c r="O7" s="82" cm="1">
        <f t="array" ref="O7">_xlfn.IFS(AF7="OUTLIER","na",AW7="","0",AW7&gt;0,AW7)</f>
        <v>8.625</v>
      </c>
      <c r="P7" s="82" cm="1">
        <f t="array" ref="P7">_xlfn.IFS(AG7="OUTLIER","na",AX7="","0",AX7&gt;0,AX7)</f>
        <v>7.2210000000000001</v>
      </c>
      <c r="Q7" s="82" cm="1">
        <f t="array" ref="Q7">_xlfn.IFS(AH7="OUTLIER","na",AY7="","0",AY7&gt;0,AY7)</f>
        <v>7.2110000000000003</v>
      </c>
      <c r="R7" s="82" cm="1">
        <f t="array" ref="R7">_xlfn.IFS(AI7="OUTLIER","na",AZ7="","0",AZ7&gt;0,AZ7)</f>
        <v>8.1449999999999996</v>
      </c>
      <c r="S7" s="82" cm="1">
        <f t="array" ref="S7">_xlfn.IFS(AJ7="OUTLIER","na",BA7="","0",BA7&gt;0,BA7)</f>
        <v>7.9950000000000001</v>
      </c>
      <c r="T7" s="82" cm="1">
        <f t="array" ref="T7">_xlfn.IFS(AK7="OUTLIER","na",BB7="","0",BB7&gt;0,BB7)</f>
        <v>8.4559999999999995</v>
      </c>
      <c r="U7" s="54" t="str" cm="1">
        <f t="array" ref="U7">IF(AL7="","",IF(ABS((AL7-AVERAGE(AL$2:AL$1000))/_xlfn.STDEV.S(IF(AL$2:AL$1000&lt;&gt;"",AL$2:AL$1000)))&lt;3,"","OUTLIER"))</f>
        <v/>
      </c>
      <c r="V7" s="55" t="str" cm="1">
        <f t="array" ref="V7">IF(AM7="","",IF(ABS((AM7-AVERAGE(AM$2:AM$1000))/_xlfn.STDEV.S(IF(AM$2:AM$1000&lt;&gt;"",AM$2:AM$1000)))&lt;3,"","OUTLIER"))</f>
        <v/>
      </c>
      <c r="W7" s="55" t="str" cm="1">
        <f t="array" ref="W7">IF(AN7="","",IF(ABS((AN7-AVERAGE(AN$2:AN$1000))/_xlfn.STDEV.S(IF(AN$2:AN$1000&lt;&gt;"",AN$2:AN$1000)))&lt;3,"","OUTLIER"))</f>
        <v/>
      </c>
      <c r="X7" s="55" t="str" cm="1">
        <f t="array" ref="X7">IF(AO7="","",IF(ABS((AO7-AVERAGE(AO$2:AO$1000))/_xlfn.STDEV.S(IF(AO$2:AO$1000&lt;&gt;"",AO$2:AO$1000)))&lt;3,"","OUTLIER"))</f>
        <v/>
      </c>
      <c r="Y7" s="55" t="str" cm="1">
        <f t="array" ref="Y7">IF(AP7="","",IF(ABS((AP7-AVERAGE(AP$2:AP$1000))/_xlfn.STDEV.S(IF(AP$2:AP$1000&lt;&gt;"",AP$2:AP$1000)))&lt;3,"","OUTLIER"))</f>
        <v/>
      </c>
      <c r="Z7" s="55" t="str" cm="1">
        <f t="array" ref="Z7">IF(AQ7="","",IF(ABS((AQ7-AVERAGE(AQ$2:AQ$1000))/_xlfn.STDEV.S(IF(AQ$2:AQ$1000&lt;&gt;"",AQ$2:AQ$1000)))&lt;3,"","OUTLIER"))</f>
        <v/>
      </c>
      <c r="AA7" s="55" t="str" cm="1">
        <f t="array" ref="AA7">IF(AR7="","",IF(ABS((AR7-AVERAGE(AR$2:AR$1000))/_xlfn.STDEV.S(IF(AR$2:AR$1000&lt;&gt;"",AR$2:AR$1000)))&lt;3,"","OUTLIER"))</f>
        <v/>
      </c>
      <c r="AB7" s="55" t="str" cm="1">
        <f t="array" ref="AB7">IF(AS7="","",IF(ABS((AS7-AVERAGE(AS$2:AS$1000))/_xlfn.STDEV.S(IF(AS$2:AS$1000&lt;&gt;"",AS$2:AS$1000)))&lt;3,"","OUTLIER"))</f>
        <v/>
      </c>
      <c r="AC7" s="55" t="str" cm="1">
        <f t="array" ref="AC7">IF(AT7="","",IF(ABS((AT7-AVERAGE(AT$2:AT$1000))/_xlfn.STDEV.S(IF(AT$2:AT$1000&lt;&gt;"",AT$2:AT$1000)))&lt;3,"","OUTLIER"))</f>
        <v/>
      </c>
      <c r="AD7" s="55" t="str" cm="1">
        <f t="array" ref="AD7">IF(AU7="","",IF(ABS((AU7-AVERAGE(AU$2:AU$1000))/_xlfn.STDEV.S(IF(AU$2:AU$1000&lt;&gt;"",AU$2:AU$1000)))&lt;3,"","OUTLIER"))</f>
        <v/>
      </c>
      <c r="AE7" s="55" t="str" cm="1">
        <f t="array" ref="AE7">IF(AV7="","",IF(ABS((AV7-AVERAGE(AV$2:AV$1000))/_xlfn.STDEV.S(IF(AV$2:AV$1000&lt;&gt;"",AV$2:AV$1000)))&lt;3,"","OUTLIER"))</f>
        <v/>
      </c>
      <c r="AF7" s="55" t="str" cm="1">
        <f t="array" ref="AF7">IF(AW7="","",IF(ABS((AW7-AVERAGE(AW$2:AW$1000))/_xlfn.STDEV.S(IF(AW$2:AW$1000&lt;&gt;"",AW$2:AW$1000)))&lt;3,"","OUTLIER"))</f>
        <v/>
      </c>
      <c r="AG7" s="55" t="str" cm="1">
        <f t="array" ref="AG7">IF(AX7="","",IF(ABS((AX7-AVERAGE(AX$2:AX$1000))/_xlfn.STDEV.S(IF(AX$2:AX$1000&lt;&gt;"",AX$2:AX$1000)))&lt;3,"","OUTLIER"))</f>
        <v/>
      </c>
      <c r="AH7" s="55" t="str" cm="1">
        <f t="array" ref="AH7">IF(AY7="","",IF(ABS((AY7-AVERAGE(AY$2:AY$1000))/_xlfn.STDEV.S(IF(AY$2:AY$1000&lt;&gt;"",AY$2:AY$1000)))&lt;3,"","OUTLIER"))</f>
        <v/>
      </c>
      <c r="AI7" s="55" t="str" cm="1">
        <f t="array" ref="AI7">IF(AZ7="","",IF(ABS((AZ7-AVERAGE(AZ$2:AZ$1000))/_xlfn.STDEV.S(IF(AZ$2:AZ$1000&lt;&gt;"",AZ$2:AZ$1000)))&lt;3,"","OUTLIER"))</f>
        <v/>
      </c>
      <c r="AJ7" s="55" t="str" cm="1">
        <f t="array" ref="AJ7">IF(BA7="","",IF(ABS((BA7-AVERAGE(BA$2:BA$1000))/_xlfn.STDEV.S(IF(BA$2:BA$1000&lt;&gt;"",BA$2:BA$1000)))&lt;3,"","OUTLIER"))</f>
        <v/>
      </c>
      <c r="AK7" s="55" t="str" cm="1">
        <f t="array" ref="AK7">IF(BB7="","",IF(ABS((BB7-AVERAGE(BB$2:BB$1000))/_xlfn.STDEV.S(IF(BB$2:BB$1000&lt;&gt;"",BB$2:BB$1000)))&lt;3,"","OUTLIER"))</f>
        <v/>
      </c>
      <c r="AL7" s="28"/>
      <c r="AN7" s="29">
        <v>7.2450000000000001</v>
      </c>
      <c r="AO7" s="29">
        <v>7.27</v>
      </c>
      <c r="AQ7" s="29">
        <v>7.37</v>
      </c>
      <c r="AR7" s="29">
        <v>7.5449999999999999</v>
      </c>
      <c r="AS7" s="29">
        <v>9.2759999999999998</v>
      </c>
      <c r="AT7" s="29"/>
      <c r="AU7" s="29"/>
      <c r="AV7" s="29"/>
      <c r="AW7" s="29">
        <v>8.625</v>
      </c>
      <c r="AX7" s="29">
        <v>7.2210000000000001</v>
      </c>
      <c r="AY7" s="29">
        <v>7.2110000000000003</v>
      </c>
      <c r="AZ7" s="29">
        <v>8.1449999999999996</v>
      </c>
      <c r="BA7" s="29">
        <v>7.9950000000000001</v>
      </c>
      <c r="BB7" s="29">
        <v>8.4559999999999995</v>
      </c>
      <c r="BC7" s="28"/>
      <c r="BE7" s="29">
        <v>5.9339999999999997E-2</v>
      </c>
      <c r="BF7" s="29">
        <v>9.5229999999999995E-2</v>
      </c>
      <c r="BH7" s="29">
        <v>5.5570000000000001E-2</v>
      </c>
      <c r="BI7" s="29">
        <v>7.0559999999999998E-2</v>
      </c>
      <c r="BJ7" s="29">
        <v>6.6989999999999994E-2</v>
      </c>
      <c r="BK7" s="29"/>
      <c r="BL7" s="29"/>
      <c r="BM7" s="29"/>
      <c r="BN7" s="29">
        <v>5.4370000000000002E-2</v>
      </c>
      <c r="BO7" s="29">
        <v>0.17760000000000001</v>
      </c>
      <c r="BP7" s="29">
        <v>8.8660000000000003E-2</v>
      </c>
      <c r="BQ7" s="29">
        <v>9.3060000000000004E-2</v>
      </c>
      <c r="BR7" s="29">
        <v>9.9940000000000001E-2</v>
      </c>
      <c r="BS7" s="29">
        <v>0.1124</v>
      </c>
    </row>
    <row r="8" spans="1:71" x14ac:dyDescent="0.2">
      <c r="A8" s="74" t="s">
        <v>180</v>
      </c>
      <c r="B8" s="73" t="str">
        <f>VLOOKUP(A8,RecNames!B:G,6,FALSE)</f>
        <v>ADA1A</v>
      </c>
      <c r="D8" s="81" cm="1">
        <f t="array" ref="D8">_xlfn.IFS(U8="OUTLIER","na",AL8="","0",AL8&gt;0,AL8)</f>
        <v>6.8220000000000001</v>
      </c>
      <c r="E8" s="82" t="str" cm="1">
        <f t="array" ref="E8">_xlfn.IFS(V8="OUTLIER","na",AM8="","0",AM8&gt;0,AM8)</f>
        <v>0</v>
      </c>
      <c r="F8" s="82" t="str" cm="1">
        <f t="array" ref="F8">_xlfn.IFS(W8="OUTLIER","na",AN8="","0",AN8&gt;0,AN8)</f>
        <v>0</v>
      </c>
      <c r="G8" s="82" t="str" cm="1">
        <f t="array" ref="G8">_xlfn.IFS(X8="OUTLIER","na",AO8="","0",AO8&gt;0,AO8)</f>
        <v>0</v>
      </c>
      <c r="H8" s="82" t="str" cm="1">
        <f t="array" ref="H8">_xlfn.IFS(Y8="OUTLIER","na",AP8="","0",AP8&gt;0,AP8)</f>
        <v>0</v>
      </c>
      <c r="I8" s="82" t="str" cm="1">
        <f t="array" ref="I8">_xlfn.IFS(Z8="OUTLIER","na",AQ8="","0",AQ8&gt;0,AQ8)</f>
        <v>0</v>
      </c>
      <c r="J8" s="82" t="str" cm="1">
        <f t="array" ref="J8">_xlfn.IFS(AA8="OUTLIER","na",AR8="","0",AR8&gt;0,AR8)</f>
        <v>0</v>
      </c>
      <c r="K8" s="82" t="str" cm="1">
        <f t="array" ref="K8">_xlfn.IFS(AB8="OUTLIER","na",AS8="","0",AS8&gt;0,AS8)</f>
        <v>0</v>
      </c>
      <c r="L8" s="82" cm="1">
        <f t="array" ref="L8">_xlfn.IFS(AC8="OUTLIER","na",AT8="","0",AT8&gt;0,AT8)</f>
        <v>7.7409999999999997</v>
      </c>
      <c r="M8" s="82" cm="1">
        <f t="array" ref="M8">_xlfn.IFS(AD8="OUTLIER","na",AU8="","0",AU8&gt;0,AU8)</f>
        <v>7.6760000000000002</v>
      </c>
      <c r="N8" s="82" cm="1">
        <f t="array" ref="N8">_xlfn.IFS(AE8="OUTLIER","na",AV8="","0",AV8&gt;0,AV8)</f>
        <v>6.7130000000000001</v>
      </c>
      <c r="O8" s="82" cm="1">
        <f t="array" ref="O8">_xlfn.IFS(AF8="OUTLIER","na",AW8="","0",AW8&gt;0,AW8)</f>
        <v>7.782</v>
      </c>
      <c r="P8" s="82" t="str" cm="1">
        <f t="array" ref="P8">_xlfn.IFS(AG8="OUTLIER","na",AX8="","0",AX8&gt;0,AX8)</f>
        <v>0</v>
      </c>
      <c r="Q8" s="82" t="str" cm="1">
        <f t="array" ref="Q8">_xlfn.IFS(AH8="OUTLIER","na",AY8="","0",AY8&gt;0,AY8)</f>
        <v>0</v>
      </c>
      <c r="R8" s="82" t="str" cm="1">
        <f t="array" ref="R8">_xlfn.IFS(AI8="OUTLIER","na",AZ8="","0",AZ8&gt;0,AZ8)</f>
        <v>0</v>
      </c>
      <c r="S8" s="82" t="str" cm="1">
        <f t="array" ref="S8">_xlfn.IFS(AJ8="OUTLIER","na",BA8="","0",BA8&gt;0,BA8)</f>
        <v>0</v>
      </c>
      <c r="T8" s="82" t="str" cm="1">
        <f t="array" ref="T8">_xlfn.IFS(AK8="OUTLIER","na",BB8="","0",BB8&gt;0,BB8)</f>
        <v>0</v>
      </c>
      <c r="U8" s="54" t="str" cm="1">
        <f t="array" ref="U8">IF(AL8="","",IF(ABS((AL8-AVERAGE(AL$2:AL$1000))/_xlfn.STDEV.S(IF(AL$2:AL$1000&lt;&gt;"",AL$2:AL$1000)))&lt;3,"","OUTLIER"))</f>
        <v/>
      </c>
      <c r="V8" s="55" t="str" cm="1">
        <f t="array" ref="V8">IF(AM8="","",IF(ABS((AM8-AVERAGE(AM$2:AM$1000))/_xlfn.STDEV.S(IF(AM$2:AM$1000&lt;&gt;"",AM$2:AM$1000)))&lt;3,"","OUTLIER"))</f>
        <v/>
      </c>
      <c r="W8" s="55" t="str" cm="1">
        <f t="array" ref="W8">IF(AN8="","",IF(ABS((AN8-AVERAGE(AN$2:AN$1000))/_xlfn.STDEV.S(IF(AN$2:AN$1000&lt;&gt;"",AN$2:AN$1000)))&lt;3,"","OUTLIER"))</f>
        <v/>
      </c>
      <c r="X8" s="55" t="str" cm="1">
        <f t="array" ref="X8">IF(AO8="","",IF(ABS((AO8-AVERAGE(AO$2:AO$1000))/_xlfn.STDEV.S(IF(AO$2:AO$1000&lt;&gt;"",AO$2:AO$1000)))&lt;3,"","OUTLIER"))</f>
        <v/>
      </c>
      <c r="Y8" s="55" t="str" cm="1">
        <f t="array" ref="Y8">IF(AP8="","",IF(ABS((AP8-AVERAGE(AP$2:AP$1000))/_xlfn.STDEV.S(IF(AP$2:AP$1000&lt;&gt;"",AP$2:AP$1000)))&lt;3,"","OUTLIER"))</f>
        <v/>
      </c>
      <c r="Z8" s="55" t="str" cm="1">
        <f t="array" ref="Z8">IF(AQ8="","",IF(ABS((AQ8-AVERAGE(AQ$2:AQ$1000))/_xlfn.STDEV.S(IF(AQ$2:AQ$1000&lt;&gt;"",AQ$2:AQ$1000)))&lt;3,"","OUTLIER"))</f>
        <v/>
      </c>
      <c r="AA8" s="55" t="str" cm="1">
        <f t="array" ref="AA8">IF(AR8="","",IF(ABS((AR8-AVERAGE(AR$2:AR$1000))/_xlfn.STDEV.S(IF(AR$2:AR$1000&lt;&gt;"",AR$2:AR$1000)))&lt;3,"","OUTLIER"))</f>
        <v/>
      </c>
      <c r="AB8" s="55" t="str" cm="1">
        <f t="array" ref="AB8">IF(AS8="","",IF(ABS((AS8-AVERAGE(AS$2:AS$1000))/_xlfn.STDEV.S(IF(AS$2:AS$1000&lt;&gt;"",AS$2:AS$1000)))&lt;3,"","OUTLIER"))</f>
        <v/>
      </c>
      <c r="AC8" s="55" t="str" cm="1">
        <f t="array" ref="AC8">IF(AT8="","",IF(ABS((AT8-AVERAGE(AT$2:AT$1000))/_xlfn.STDEV.S(IF(AT$2:AT$1000&lt;&gt;"",AT$2:AT$1000)))&lt;3,"","OUTLIER"))</f>
        <v/>
      </c>
      <c r="AD8" s="55" t="str" cm="1">
        <f t="array" ref="AD8">IF(AU8="","",IF(ABS((AU8-AVERAGE(AU$2:AU$1000))/_xlfn.STDEV.S(IF(AU$2:AU$1000&lt;&gt;"",AU$2:AU$1000)))&lt;3,"","OUTLIER"))</f>
        <v/>
      </c>
      <c r="AE8" s="55" t="str" cm="1">
        <f t="array" ref="AE8">IF(AV8="","",IF(ABS((AV8-AVERAGE(AV$2:AV$1000))/_xlfn.STDEV.S(IF(AV$2:AV$1000&lt;&gt;"",AV$2:AV$1000)))&lt;3,"","OUTLIER"))</f>
        <v/>
      </c>
      <c r="AF8" s="55" t="str" cm="1">
        <f t="array" ref="AF8">IF(AW8="","",IF(ABS((AW8-AVERAGE(AW$2:AW$1000))/_xlfn.STDEV.S(IF(AW$2:AW$1000&lt;&gt;"",AW$2:AW$1000)))&lt;3,"","OUTLIER"))</f>
        <v/>
      </c>
      <c r="AG8" s="55" t="str" cm="1">
        <f t="array" ref="AG8">IF(AX8="","",IF(ABS((AX8-AVERAGE(AX$2:AX$1000))/_xlfn.STDEV.S(IF(AX$2:AX$1000&lt;&gt;"",AX$2:AX$1000)))&lt;3,"","OUTLIER"))</f>
        <v/>
      </c>
      <c r="AH8" s="55" t="str" cm="1">
        <f t="array" ref="AH8">IF(AY8="","",IF(ABS((AY8-AVERAGE(AY$2:AY$1000))/_xlfn.STDEV.S(IF(AY$2:AY$1000&lt;&gt;"",AY$2:AY$1000)))&lt;3,"","OUTLIER"))</f>
        <v/>
      </c>
      <c r="AI8" s="55" t="str" cm="1">
        <f t="array" ref="AI8">IF(AZ8="","",IF(ABS((AZ8-AVERAGE(AZ$2:AZ$1000))/_xlfn.STDEV.S(IF(AZ$2:AZ$1000&lt;&gt;"",AZ$2:AZ$1000)))&lt;3,"","OUTLIER"))</f>
        <v/>
      </c>
      <c r="AJ8" s="55" t="str" cm="1">
        <f t="array" ref="AJ8">IF(BA8="","",IF(ABS((BA8-AVERAGE(BA$2:BA$1000))/_xlfn.STDEV.S(IF(BA$2:BA$1000&lt;&gt;"",BA$2:BA$1000)))&lt;3,"","OUTLIER"))</f>
        <v/>
      </c>
      <c r="AK8" s="55" t="str" cm="1">
        <f t="array" ref="AK8">IF(BB8="","",IF(ABS((BB8-AVERAGE(BB$2:BB$1000))/_xlfn.STDEV.S(IF(BB$2:BB$1000&lt;&gt;"",BB$2:BB$1000)))&lt;3,"","OUTLIER"))</f>
        <v/>
      </c>
      <c r="AL8" s="28">
        <v>6.8220000000000001</v>
      </c>
      <c r="AN8" s="29"/>
      <c r="AO8" s="29"/>
      <c r="AQ8" s="29"/>
      <c r="AR8" s="29"/>
      <c r="AS8" s="29"/>
      <c r="AT8" s="29">
        <v>7.7409999999999997</v>
      </c>
      <c r="AU8" s="29">
        <v>7.6760000000000002</v>
      </c>
      <c r="AV8" s="29">
        <v>6.7130000000000001</v>
      </c>
      <c r="AW8" s="29">
        <v>7.782</v>
      </c>
      <c r="AX8" s="29"/>
      <c r="AY8" s="29"/>
      <c r="AZ8" s="29"/>
      <c r="BA8" s="29"/>
      <c r="BB8" s="29"/>
      <c r="BC8" s="28">
        <v>9.7449999999999995E-2</v>
      </c>
      <c r="BE8" s="29"/>
      <c r="BF8" s="29"/>
      <c r="BH8" s="29"/>
      <c r="BI8" s="29"/>
      <c r="BJ8" s="29"/>
      <c r="BK8" s="29">
        <v>4.6210000000000001E-2</v>
      </c>
      <c r="BL8" s="29">
        <v>4.7980000000000002E-2</v>
      </c>
      <c r="BM8" s="29">
        <v>2.63E-2</v>
      </c>
      <c r="BN8" s="29">
        <v>6.9540000000000005E-2</v>
      </c>
      <c r="BO8" s="29"/>
      <c r="BP8" s="29"/>
      <c r="BQ8" s="29"/>
      <c r="BR8" s="29"/>
      <c r="BS8" s="29"/>
    </row>
    <row r="9" spans="1:71" x14ac:dyDescent="0.2">
      <c r="A9" s="70" t="s">
        <v>191</v>
      </c>
      <c r="B9" s="73" t="str">
        <f>VLOOKUP(A9,RecNames!B:G,6,FALSE)</f>
        <v>ADA2A</v>
      </c>
      <c r="D9" s="81" cm="1">
        <f t="array" ref="D9">_xlfn.IFS(U9="OUTLIER","na",AL9="","0",AL9&gt;0,AL9)</f>
        <v>5.8620000000000001</v>
      </c>
      <c r="E9" s="82" t="str" cm="1">
        <f t="array" ref="E9">_xlfn.IFS(V9="OUTLIER","na",AM9="","0",AM9&gt;0,AM9)</f>
        <v>0</v>
      </c>
      <c r="F9" s="82" cm="1">
        <f t="array" ref="F9">_xlfn.IFS(W9="OUTLIER","na",AN9="","0",AN9&gt;0,AN9)</f>
        <v>8.5169999999999995</v>
      </c>
      <c r="G9" s="82" cm="1">
        <f t="array" ref="G9">_xlfn.IFS(X9="OUTLIER","na",AO9="","0",AO9&gt;0,AO9)</f>
        <v>8.5730000000000004</v>
      </c>
      <c r="H9" s="82" t="str" cm="1">
        <f t="array" ref="H9">_xlfn.IFS(Y9="OUTLIER","na",AP9="","0",AP9&gt;0,AP9)</f>
        <v>0</v>
      </c>
      <c r="I9" s="82" cm="1">
        <f t="array" ref="I9">_xlfn.IFS(Z9="OUTLIER","na",AQ9="","0",AQ9&gt;0,AQ9)</f>
        <v>8.859</v>
      </c>
      <c r="J9" s="82" cm="1">
        <f t="array" ref="J9">_xlfn.IFS(AA9="OUTLIER","na",AR9="","0",AR9&gt;0,AR9)</f>
        <v>9.1460000000000008</v>
      </c>
      <c r="K9" s="82" cm="1">
        <f t="array" ref="K9">_xlfn.IFS(AB9="OUTLIER","na",AS9="","0",AS9&gt;0,AS9)</f>
        <v>10.029999999999999</v>
      </c>
      <c r="L9" s="82" cm="1">
        <f t="array" ref="L9">_xlfn.IFS(AC9="OUTLIER","na",AT9="","0",AT9&gt;0,AT9)</f>
        <v>5.8460000000000001</v>
      </c>
      <c r="M9" s="82" cm="1">
        <f t="array" ref="M9">_xlfn.IFS(AD9="OUTLIER","na",AU9="","0",AU9&gt;0,AU9)</f>
        <v>5.9889999999999999</v>
      </c>
      <c r="N9" s="82" cm="1">
        <f t="array" ref="N9">_xlfn.IFS(AE9="OUTLIER","na",AV9="","0",AV9&gt;0,AV9)</f>
        <v>5.649</v>
      </c>
      <c r="O9" s="82" cm="1">
        <f t="array" ref="O9">_xlfn.IFS(AF9="OUTLIER","na",AW9="","0",AW9&gt;0,AW9)</f>
        <v>6.32</v>
      </c>
      <c r="P9" s="82" t="str" cm="1">
        <f t="array" ref="P9">_xlfn.IFS(AG9="OUTLIER","na",AX9="","0",AX9&gt;0,AX9)</f>
        <v>0</v>
      </c>
      <c r="Q9" s="82" cm="1">
        <f t="array" ref="Q9">_xlfn.IFS(AH9="OUTLIER","na",AY9="","0",AY9&gt;0,AY9)</f>
        <v>6.5309999999999997</v>
      </c>
      <c r="R9" s="82" cm="1">
        <f t="array" ref="R9">_xlfn.IFS(AI9="OUTLIER","na",AZ9="","0",AZ9&gt;0,AZ9)</f>
        <v>6.008</v>
      </c>
      <c r="S9" s="82" cm="1">
        <f t="array" ref="S9">_xlfn.IFS(AJ9="OUTLIER","na",BA9="","0",BA9&gt;0,BA9)</f>
        <v>6.226</v>
      </c>
      <c r="T9" s="82" cm="1">
        <f t="array" ref="T9">_xlfn.IFS(AK9="OUTLIER","na",BB9="","0",BB9&gt;0,BB9)</f>
        <v>6.3470000000000004</v>
      </c>
      <c r="U9" s="54" t="str" cm="1">
        <f t="array" ref="U9">IF(AL9="","",IF(ABS((AL9-AVERAGE(AL$2:AL$1000))/_xlfn.STDEV.S(IF(AL$2:AL$1000&lt;&gt;"",AL$2:AL$1000)))&lt;3,"","OUTLIER"))</f>
        <v/>
      </c>
      <c r="V9" s="55" t="str" cm="1">
        <f t="array" ref="V9">IF(AM9="","",IF(ABS((AM9-AVERAGE(AM$2:AM$1000))/_xlfn.STDEV.S(IF(AM$2:AM$1000&lt;&gt;"",AM$2:AM$1000)))&lt;3,"","OUTLIER"))</f>
        <v/>
      </c>
      <c r="W9" s="55" t="str" cm="1">
        <f t="array" ref="W9">IF(AN9="","",IF(ABS((AN9-AVERAGE(AN$2:AN$1000))/_xlfn.STDEV.S(IF(AN$2:AN$1000&lt;&gt;"",AN$2:AN$1000)))&lt;3,"","OUTLIER"))</f>
        <v/>
      </c>
      <c r="X9" s="55" t="str" cm="1">
        <f t="array" ref="X9">IF(AO9="","",IF(ABS((AO9-AVERAGE(AO$2:AO$1000))/_xlfn.STDEV.S(IF(AO$2:AO$1000&lt;&gt;"",AO$2:AO$1000)))&lt;3,"","OUTLIER"))</f>
        <v/>
      </c>
      <c r="Y9" s="55" t="str" cm="1">
        <f t="array" ref="Y9">IF(AP9="","",IF(ABS((AP9-AVERAGE(AP$2:AP$1000))/_xlfn.STDEV.S(IF(AP$2:AP$1000&lt;&gt;"",AP$2:AP$1000)))&lt;3,"","OUTLIER"))</f>
        <v/>
      </c>
      <c r="Z9" s="55" t="str" cm="1">
        <f t="array" ref="Z9">IF(AQ9="","",IF(ABS((AQ9-AVERAGE(AQ$2:AQ$1000))/_xlfn.STDEV.S(IF(AQ$2:AQ$1000&lt;&gt;"",AQ$2:AQ$1000)))&lt;3,"","OUTLIER"))</f>
        <v/>
      </c>
      <c r="AA9" s="55" t="str" cm="1">
        <f t="array" ref="AA9">IF(AR9="","",IF(ABS((AR9-AVERAGE(AR$2:AR$1000))/_xlfn.STDEV.S(IF(AR$2:AR$1000&lt;&gt;"",AR$2:AR$1000)))&lt;3,"","OUTLIER"))</f>
        <v/>
      </c>
      <c r="AB9" s="55" t="str" cm="1">
        <f t="array" ref="AB9">IF(AS9="","",IF(ABS((AS9-AVERAGE(AS$2:AS$1000))/_xlfn.STDEV.S(IF(AS$2:AS$1000&lt;&gt;"",AS$2:AS$1000)))&lt;3,"","OUTLIER"))</f>
        <v/>
      </c>
      <c r="AC9" s="55" t="str" cm="1">
        <f t="array" ref="AC9">IF(AT9="","",IF(ABS((AT9-AVERAGE(AT$2:AT$1000))/_xlfn.STDEV.S(IF(AT$2:AT$1000&lt;&gt;"",AT$2:AT$1000)))&lt;3,"","OUTLIER"))</f>
        <v/>
      </c>
      <c r="AD9" s="55" t="str" cm="1">
        <f t="array" ref="AD9">IF(AU9="","",IF(ABS((AU9-AVERAGE(AU$2:AU$1000))/_xlfn.STDEV.S(IF(AU$2:AU$1000&lt;&gt;"",AU$2:AU$1000)))&lt;3,"","OUTLIER"))</f>
        <v/>
      </c>
      <c r="AE9" s="55" t="str" cm="1">
        <f t="array" ref="AE9">IF(AV9="","",IF(ABS((AV9-AVERAGE(AV$2:AV$1000))/_xlfn.STDEV.S(IF(AV$2:AV$1000&lt;&gt;"",AV$2:AV$1000)))&lt;3,"","OUTLIER"))</f>
        <v/>
      </c>
      <c r="AF9" s="55" t="str" cm="1">
        <f t="array" ref="AF9">IF(AW9="","",IF(ABS((AW9-AVERAGE(AW$2:AW$1000))/_xlfn.STDEV.S(IF(AW$2:AW$1000&lt;&gt;"",AW$2:AW$1000)))&lt;3,"","OUTLIER"))</f>
        <v/>
      </c>
      <c r="AG9" s="55" t="str" cm="1">
        <f t="array" ref="AG9">IF(AX9="","",IF(ABS((AX9-AVERAGE(AX$2:AX$1000))/_xlfn.STDEV.S(IF(AX$2:AX$1000&lt;&gt;"",AX$2:AX$1000)))&lt;3,"","OUTLIER"))</f>
        <v/>
      </c>
      <c r="AH9" s="55" t="str" cm="1">
        <f t="array" ref="AH9">IF(AY9="","",IF(ABS((AY9-AVERAGE(AY$2:AY$1000))/_xlfn.STDEV.S(IF(AY$2:AY$1000&lt;&gt;"",AY$2:AY$1000)))&lt;3,"","OUTLIER"))</f>
        <v/>
      </c>
      <c r="AI9" s="55" t="str" cm="1">
        <f t="array" ref="AI9">IF(AZ9="","",IF(ABS((AZ9-AVERAGE(AZ$2:AZ$1000))/_xlfn.STDEV.S(IF(AZ$2:AZ$1000&lt;&gt;"",AZ$2:AZ$1000)))&lt;3,"","OUTLIER"))</f>
        <v/>
      </c>
      <c r="AJ9" s="55" t="str" cm="1">
        <f t="array" ref="AJ9">IF(BA9="","",IF(ABS((BA9-AVERAGE(BA$2:BA$1000))/_xlfn.STDEV.S(IF(BA$2:BA$1000&lt;&gt;"",BA$2:BA$1000)))&lt;3,"","OUTLIER"))</f>
        <v/>
      </c>
      <c r="AK9" s="55" t="str" cm="1">
        <f t="array" ref="AK9">IF(BB9="","",IF(ABS((BB9-AVERAGE(BB$2:BB$1000))/_xlfn.STDEV.S(IF(BB$2:BB$1000&lt;&gt;"",BB$2:BB$1000)))&lt;3,"","OUTLIER"))</f>
        <v/>
      </c>
      <c r="AL9" s="26">
        <v>5.8620000000000001</v>
      </c>
      <c r="AN9" s="27">
        <v>8.5169999999999995</v>
      </c>
      <c r="AO9" s="27">
        <v>8.5730000000000004</v>
      </c>
      <c r="AQ9" s="27">
        <v>8.859</v>
      </c>
      <c r="AR9" s="27">
        <v>9.1460000000000008</v>
      </c>
      <c r="AS9" s="27">
        <v>10.029999999999999</v>
      </c>
      <c r="AT9" s="27">
        <v>5.8460000000000001</v>
      </c>
      <c r="AU9" s="27">
        <v>5.9889999999999999</v>
      </c>
      <c r="AV9" s="27">
        <v>5.649</v>
      </c>
      <c r="AW9" s="27">
        <v>6.32</v>
      </c>
      <c r="AX9" s="27"/>
      <c r="AY9" s="27">
        <v>6.5309999999999997</v>
      </c>
      <c r="AZ9" s="27">
        <v>6.008</v>
      </c>
      <c r="BA9" s="27">
        <v>6.226</v>
      </c>
      <c r="BB9" s="27">
        <v>6.3470000000000004</v>
      </c>
      <c r="BC9" s="26">
        <v>0.20549999999999999</v>
      </c>
      <c r="BE9" s="27">
        <v>9.8239999999999994E-2</v>
      </c>
      <c r="BF9" s="27">
        <v>6.9250000000000006E-2</v>
      </c>
      <c r="BH9" s="27">
        <v>0.1186</v>
      </c>
      <c r="BI9" s="27">
        <v>4.3040000000000002E-2</v>
      </c>
      <c r="BJ9" s="27">
        <v>9.6100000000000005E-2</v>
      </c>
      <c r="BK9" s="27">
        <v>0.1255</v>
      </c>
      <c r="BL9" s="27">
        <v>0.4385</v>
      </c>
      <c r="BM9" s="27">
        <v>0.26590000000000003</v>
      </c>
      <c r="BN9" s="27">
        <v>3.6179999999999997E-2</v>
      </c>
      <c r="BO9" s="27"/>
      <c r="BP9" s="27">
        <v>0.23980000000000001</v>
      </c>
      <c r="BQ9" s="27">
        <v>7.6300000000000007E-2</v>
      </c>
      <c r="BR9" s="27">
        <v>5.4789999999999998E-2</v>
      </c>
      <c r="BS9" s="27">
        <v>6.336E-2</v>
      </c>
    </row>
    <row r="10" spans="1:71" x14ac:dyDescent="0.2">
      <c r="A10" s="70" t="s">
        <v>195</v>
      </c>
      <c r="B10" s="73" t="str">
        <f>VLOOKUP(A10,RecNames!B:G,6,FALSE)</f>
        <v>ADA2B</v>
      </c>
      <c r="D10" s="81" t="str" cm="1">
        <f t="array" ref="D10">_xlfn.IFS(U10="OUTLIER","na",AL10="","0",AL10&gt;0,AL10)</f>
        <v>0</v>
      </c>
      <c r="E10" s="82" t="str" cm="1">
        <f t="array" ref="E10">_xlfn.IFS(V10="OUTLIER","na",AM10="","0",AM10&gt;0,AM10)</f>
        <v>0</v>
      </c>
      <c r="F10" s="82" cm="1">
        <f t="array" ref="F10">_xlfn.IFS(W10="OUTLIER","na",AN10="","0",AN10&gt;0,AN10)</f>
        <v>7.6710000000000003</v>
      </c>
      <c r="G10" s="82" cm="1">
        <f t="array" ref="G10">_xlfn.IFS(X10="OUTLIER","na",AO10="","0",AO10&gt;0,AO10)</f>
        <v>7.609</v>
      </c>
      <c r="H10" s="82" t="str" cm="1">
        <f t="array" ref="H10">_xlfn.IFS(Y10="OUTLIER","na",AP10="","0",AP10&gt;0,AP10)</f>
        <v>0</v>
      </c>
      <c r="I10" s="82" cm="1">
        <f t="array" ref="I10">_xlfn.IFS(Z10="OUTLIER","na",AQ10="","0",AQ10&gt;0,AQ10)</f>
        <v>8.2829999999999995</v>
      </c>
      <c r="J10" s="82" cm="1">
        <f t="array" ref="J10">_xlfn.IFS(AA10="OUTLIER","na",AR10="","0",AR10&gt;0,AR10)</f>
        <v>8.5670000000000002</v>
      </c>
      <c r="K10" s="82" cm="1">
        <f t="array" ref="K10">_xlfn.IFS(AB10="OUTLIER","na",AS10="","0",AS10&gt;0,AS10)</f>
        <v>8.9540000000000006</v>
      </c>
      <c r="L10" s="82" t="str" cm="1">
        <f t="array" ref="L10">_xlfn.IFS(AC10="OUTLIER","na",AT10="","0",AT10&gt;0,AT10)</f>
        <v>0</v>
      </c>
      <c r="M10" s="82" t="str" cm="1">
        <f t="array" ref="M10">_xlfn.IFS(AD10="OUTLIER","na",AU10="","0",AU10&gt;0,AU10)</f>
        <v>0</v>
      </c>
      <c r="N10" s="82" t="str" cm="1">
        <f t="array" ref="N10">_xlfn.IFS(AE10="OUTLIER","na",AV10="","0",AV10&gt;0,AV10)</f>
        <v>0</v>
      </c>
      <c r="O10" s="82" cm="1">
        <f t="array" ref="O10">_xlfn.IFS(AF10="OUTLIER","na",AW10="","0",AW10&gt;0,AW10)</f>
        <v>6.5430000000000001</v>
      </c>
      <c r="P10" s="82" t="str" cm="1">
        <f t="array" ref="P10">_xlfn.IFS(AG10="OUTLIER","na",AX10="","0",AX10&gt;0,AX10)</f>
        <v>0</v>
      </c>
      <c r="Q10" s="82" t="str" cm="1">
        <f t="array" ref="Q10">_xlfn.IFS(AH10="OUTLIER","na",AY10="","0",AY10&gt;0,AY10)</f>
        <v>0</v>
      </c>
      <c r="R10" s="82" cm="1">
        <f t="array" ref="R10">_xlfn.IFS(AI10="OUTLIER","na",AZ10="","0",AZ10&gt;0,AZ10)</f>
        <v>6.6630000000000003</v>
      </c>
      <c r="S10" s="82" cm="1">
        <f t="array" ref="S10">_xlfn.IFS(AJ10="OUTLIER","na",BA10="","0",BA10&gt;0,BA10)</f>
        <v>6.9409999999999998</v>
      </c>
      <c r="T10" s="82" cm="1">
        <f t="array" ref="T10">_xlfn.IFS(AK10="OUTLIER","na",BB10="","0",BB10&gt;0,BB10)</f>
        <v>6.8239999999999998</v>
      </c>
      <c r="U10" s="54" t="str" cm="1">
        <f t="array" ref="U10">IF(AL10="","",IF(ABS((AL10-AVERAGE(AL$2:AL$1000))/_xlfn.STDEV.S(IF(AL$2:AL$1000&lt;&gt;"",AL$2:AL$1000)))&lt;3,"","OUTLIER"))</f>
        <v/>
      </c>
      <c r="V10" s="55" t="str" cm="1">
        <f t="array" ref="V10">IF(AM10="","",IF(ABS((AM10-AVERAGE(AM$2:AM$1000))/_xlfn.STDEV.S(IF(AM$2:AM$1000&lt;&gt;"",AM$2:AM$1000)))&lt;3,"","OUTLIER"))</f>
        <v/>
      </c>
      <c r="W10" s="55" t="str" cm="1">
        <f t="array" ref="W10">IF(AN10="","",IF(ABS((AN10-AVERAGE(AN$2:AN$1000))/_xlfn.STDEV.S(IF(AN$2:AN$1000&lt;&gt;"",AN$2:AN$1000)))&lt;3,"","OUTLIER"))</f>
        <v/>
      </c>
      <c r="X10" s="55" t="str" cm="1">
        <f t="array" ref="X10">IF(AO10="","",IF(ABS((AO10-AVERAGE(AO$2:AO$1000))/_xlfn.STDEV.S(IF(AO$2:AO$1000&lt;&gt;"",AO$2:AO$1000)))&lt;3,"","OUTLIER"))</f>
        <v/>
      </c>
      <c r="Y10" s="55" t="str" cm="1">
        <f t="array" ref="Y10">IF(AP10="","",IF(ABS((AP10-AVERAGE(AP$2:AP$1000))/_xlfn.STDEV.S(IF(AP$2:AP$1000&lt;&gt;"",AP$2:AP$1000)))&lt;3,"","OUTLIER"))</f>
        <v/>
      </c>
      <c r="Z10" s="55" t="str" cm="1">
        <f t="array" ref="Z10">IF(AQ10="","",IF(ABS((AQ10-AVERAGE(AQ$2:AQ$1000))/_xlfn.STDEV.S(IF(AQ$2:AQ$1000&lt;&gt;"",AQ$2:AQ$1000)))&lt;3,"","OUTLIER"))</f>
        <v/>
      </c>
      <c r="AA10" s="55" t="str" cm="1">
        <f t="array" ref="AA10">IF(AR10="","",IF(ABS((AR10-AVERAGE(AR$2:AR$1000))/_xlfn.STDEV.S(IF(AR$2:AR$1000&lt;&gt;"",AR$2:AR$1000)))&lt;3,"","OUTLIER"))</f>
        <v/>
      </c>
      <c r="AB10" s="55" t="str" cm="1">
        <f t="array" ref="AB10">IF(AS10="","",IF(ABS((AS10-AVERAGE(AS$2:AS$1000))/_xlfn.STDEV.S(IF(AS$2:AS$1000&lt;&gt;"",AS$2:AS$1000)))&lt;3,"","OUTLIER"))</f>
        <v/>
      </c>
      <c r="AC10" s="55" t="str" cm="1">
        <f t="array" ref="AC10">IF(AT10="","",IF(ABS((AT10-AVERAGE(AT$2:AT$1000))/_xlfn.STDEV.S(IF(AT$2:AT$1000&lt;&gt;"",AT$2:AT$1000)))&lt;3,"","OUTLIER"))</f>
        <v/>
      </c>
      <c r="AD10" s="55" t="str" cm="1">
        <f t="array" ref="AD10">IF(AU10="","",IF(ABS((AU10-AVERAGE(AU$2:AU$1000))/_xlfn.STDEV.S(IF(AU$2:AU$1000&lt;&gt;"",AU$2:AU$1000)))&lt;3,"","OUTLIER"))</f>
        <v/>
      </c>
      <c r="AE10" s="55" t="str" cm="1">
        <f t="array" ref="AE10">IF(AV10="","",IF(ABS((AV10-AVERAGE(AV$2:AV$1000))/_xlfn.STDEV.S(IF(AV$2:AV$1000&lt;&gt;"",AV$2:AV$1000)))&lt;3,"","OUTLIER"))</f>
        <v/>
      </c>
      <c r="AF10" s="55" t="str" cm="1">
        <f t="array" ref="AF10">IF(AW10="","",IF(ABS((AW10-AVERAGE(AW$2:AW$1000))/_xlfn.STDEV.S(IF(AW$2:AW$1000&lt;&gt;"",AW$2:AW$1000)))&lt;3,"","OUTLIER"))</f>
        <v/>
      </c>
      <c r="AG10" s="55" t="str" cm="1">
        <f t="array" ref="AG10">IF(AX10="","",IF(ABS((AX10-AVERAGE(AX$2:AX$1000))/_xlfn.STDEV.S(IF(AX$2:AX$1000&lt;&gt;"",AX$2:AX$1000)))&lt;3,"","OUTLIER"))</f>
        <v/>
      </c>
      <c r="AH10" s="55" t="str" cm="1">
        <f t="array" ref="AH10">IF(AY10="","",IF(ABS((AY10-AVERAGE(AY$2:AY$1000))/_xlfn.STDEV.S(IF(AY$2:AY$1000&lt;&gt;"",AY$2:AY$1000)))&lt;3,"","OUTLIER"))</f>
        <v/>
      </c>
      <c r="AI10" s="55" t="str" cm="1">
        <f t="array" ref="AI10">IF(AZ10="","",IF(ABS((AZ10-AVERAGE(AZ$2:AZ$1000))/_xlfn.STDEV.S(IF(AZ$2:AZ$1000&lt;&gt;"",AZ$2:AZ$1000)))&lt;3,"","OUTLIER"))</f>
        <v/>
      </c>
      <c r="AJ10" s="55" t="str" cm="1">
        <f t="array" ref="AJ10">IF(BA10="","",IF(ABS((BA10-AVERAGE(BA$2:BA$1000))/_xlfn.STDEV.S(IF(BA$2:BA$1000&lt;&gt;"",BA$2:BA$1000)))&lt;3,"","OUTLIER"))</f>
        <v/>
      </c>
      <c r="AK10" s="55" t="str" cm="1">
        <f t="array" ref="AK10">IF(BB10="","",IF(ABS((BB10-AVERAGE(BB$2:BB$1000))/_xlfn.STDEV.S(IF(BB$2:BB$1000&lt;&gt;"",BB$2:BB$1000)))&lt;3,"","OUTLIER"))</f>
        <v/>
      </c>
      <c r="AL10" s="26"/>
      <c r="AN10" s="27">
        <v>7.6710000000000003</v>
      </c>
      <c r="AO10" s="27">
        <v>7.609</v>
      </c>
      <c r="AQ10" s="27">
        <v>8.2829999999999995</v>
      </c>
      <c r="AR10" s="27">
        <v>8.5670000000000002</v>
      </c>
      <c r="AS10" s="27">
        <v>8.9540000000000006</v>
      </c>
      <c r="AT10" s="27"/>
      <c r="AU10" s="27"/>
      <c r="AV10" s="27"/>
      <c r="AW10" s="27">
        <v>6.5430000000000001</v>
      </c>
      <c r="AX10" s="27"/>
      <c r="AY10" s="27"/>
      <c r="AZ10" s="27">
        <v>6.6630000000000003</v>
      </c>
      <c r="BA10" s="27">
        <v>6.9409999999999998</v>
      </c>
      <c r="BB10" s="27">
        <v>6.8239999999999998</v>
      </c>
      <c r="BC10" s="26"/>
      <c r="BE10" s="27">
        <v>7.6289999999999997E-2</v>
      </c>
      <c r="BF10" s="27">
        <v>3.3340000000000002E-2</v>
      </c>
      <c r="BH10" s="27">
        <v>0.1036</v>
      </c>
      <c r="BI10" s="27">
        <v>5.824E-2</v>
      </c>
      <c r="BJ10" s="27">
        <v>0.1321</v>
      </c>
      <c r="BK10" s="27"/>
      <c r="BL10" s="27"/>
      <c r="BM10" s="27"/>
      <c r="BN10" s="27">
        <v>7.3450000000000001E-2</v>
      </c>
      <c r="BO10" s="27"/>
      <c r="BP10" s="27"/>
      <c r="BQ10" s="27">
        <v>0.19900000000000001</v>
      </c>
      <c r="BR10" s="27">
        <v>0.1958</v>
      </c>
      <c r="BS10" s="27">
        <v>0.1181</v>
      </c>
    </row>
    <row r="11" spans="1:71" x14ac:dyDescent="0.2">
      <c r="A11" s="70" t="s">
        <v>199</v>
      </c>
      <c r="B11" s="73" t="str">
        <f>VLOOKUP(A11,RecNames!B:G,6,FALSE)</f>
        <v>ADA2C</v>
      </c>
      <c r="D11" s="81" t="str" cm="1">
        <f t="array" ref="D11">_xlfn.IFS(U11="OUTLIER","na",AL11="","0",AL11&gt;0,AL11)</f>
        <v>0</v>
      </c>
      <c r="E11" s="82" t="str" cm="1">
        <f t="array" ref="E11">_xlfn.IFS(V11="OUTLIER","na",AM11="","0",AM11&gt;0,AM11)</f>
        <v>0</v>
      </c>
      <c r="F11" s="82" cm="1">
        <f t="array" ref="F11">_xlfn.IFS(W11="OUTLIER","na",AN11="","0",AN11&gt;0,AN11)</f>
        <v>8.5969999999999995</v>
      </c>
      <c r="G11" s="82" cm="1">
        <f t="array" ref="G11">_xlfn.IFS(X11="OUTLIER","na",AO11="","0",AO11&gt;0,AO11)</f>
        <v>8.7629999999999999</v>
      </c>
      <c r="H11" s="82" t="str" cm="1">
        <f t="array" ref="H11">_xlfn.IFS(Y11="OUTLIER","na",AP11="","0",AP11&gt;0,AP11)</f>
        <v>0</v>
      </c>
      <c r="I11" s="82" cm="1">
        <f t="array" ref="I11">_xlfn.IFS(Z11="OUTLIER","na",AQ11="","0",AQ11&gt;0,AQ11)</f>
        <v>9.3979999999999997</v>
      </c>
      <c r="J11" s="82" cm="1">
        <f t="array" ref="J11">_xlfn.IFS(AA11="OUTLIER","na",AR11="","0",AR11&gt;0,AR11)</f>
        <v>9.7579999999999991</v>
      </c>
      <c r="K11" s="82" cm="1">
        <f t="array" ref="K11">_xlfn.IFS(AB11="OUTLIER","na",AS11="","0",AS11&gt;0,AS11)</f>
        <v>10.33</v>
      </c>
      <c r="L11" s="82" t="str" cm="1">
        <f t="array" ref="L11">_xlfn.IFS(AC11="OUTLIER","na",AT11="","0",AT11&gt;0,AT11)</f>
        <v>0</v>
      </c>
      <c r="M11" s="82" t="str" cm="1">
        <f t="array" ref="M11">_xlfn.IFS(AD11="OUTLIER","na",AU11="","0",AU11&gt;0,AU11)</f>
        <v>0</v>
      </c>
      <c r="N11" s="82" t="str" cm="1">
        <f t="array" ref="N11">_xlfn.IFS(AE11="OUTLIER","na",AV11="","0",AV11&gt;0,AV11)</f>
        <v>0</v>
      </c>
      <c r="O11" s="82" cm="1">
        <f t="array" ref="O11">_xlfn.IFS(AF11="OUTLIER","na",AW11="","0",AW11&gt;0,AW11)</f>
        <v>6.1580000000000004</v>
      </c>
      <c r="P11" s="82" t="str" cm="1">
        <f t="array" ref="P11">_xlfn.IFS(AG11="OUTLIER","na",AX11="","0",AX11&gt;0,AX11)</f>
        <v>0</v>
      </c>
      <c r="Q11" s="82" t="str" cm="1">
        <f t="array" ref="Q11">_xlfn.IFS(AH11="OUTLIER","na",AY11="","0",AY11&gt;0,AY11)</f>
        <v>0</v>
      </c>
      <c r="R11" s="82" cm="1">
        <f t="array" ref="R11">_xlfn.IFS(AI11="OUTLIER","na",AZ11="","0",AZ11&gt;0,AZ11)</f>
        <v>5.9530000000000003</v>
      </c>
      <c r="S11" s="82" cm="1">
        <f t="array" ref="S11">_xlfn.IFS(AJ11="OUTLIER","na",BA11="","0",BA11&gt;0,BA11)</f>
        <v>6.1109999999999998</v>
      </c>
      <c r="T11" s="82" cm="1">
        <f t="array" ref="T11">_xlfn.IFS(AK11="OUTLIER","na",BB11="","0",BB11&gt;0,BB11)</f>
        <v>7.1269999999999998</v>
      </c>
      <c r="U11" s="54" t="str" cm="1">
        <f t="array" ref="U11">IF(AL11="","",IF(ABS((AL11-AVERAGE(AL$2:AL$1000))/_xlfn.STDEV.S(IF(AL$2:AL$1000&lt;&gt;"",AL$2:AL$1000)))&lt;3,"","OUTLIER"))</f>
        <v/>
      </c>
      <c r="V11" s="55" t="str" cm="1">
        <f t="array" ref="V11">IF(AM11="","",IF(ABS((AM11-AVERAGE(AM$2:AM$1000))/_xlfn.STDEV.S(IF(AM$2:AM$1000&lt;&gt;"",AM$2:AM$1000)))&lt;3,"","OUTLIER"))</f>
        <v/>
      </c>
      <c r="W11" s="55" t="str" cm="1">
        <f t="array" ref="W11">IF(AN11="","",IF(ABS((AN11-AVERAGE(AN$2:AN$1000))/_xlfn.STDEV.S(IF(AN$2:AN$1000&lt;&gt;"",AN$2:AN$1000)))&lt;3,"","OUTLIER"))</f>
        <v/>
      </c>
      <c r="X11" s="55" t="str" cm="1">
        <f t="array" ref="X11">IF(AO11="","",IF(ABS((AO11-AVERAGE(AO$2:AO$1000))/_xlfn.STDEV.S(IF(AO$2:AO$1000&lt;&gt;"",AO$2:AO$1000)))&lt;3,"","OUTLIER"))</f>
        <v/>
      </c>
      <c r="Y11" s="55" t="str" cm="1">
        <f t="array" ref="Y11">IF(AP11="","",IF(ABS((AP11-AVERAGE(AP$2:AP$1000))/_xlfn.STDEV.S(IF(AP$2:AP$1000&lt;&gt;"",AP$2:AP$1000)))&lt;3,"","OUTLIER"))</f>
        <v/>
      </c>
      <c r="Z11" s="55" t="str" cm="1">
        <f t="array" ref="Z11">IF(AQ11="","",IF(ABS((AQ11-AVERAGE(AQ$2:AQ$1000))/_xlfn.STDEV.S(IF(AQ$2:AQ$1000&lt;&gt;"",AQ$2:AQ$1000)))&lt;3,"","OUTLIER"))</f>
        <v/>
      </c>
      <c r="AA11" s="55" t="str" cm="1">
        <f t="array" ref="AA11">IF(AR11="","",IF(ABS((AR11-AVERAGE(AR$2:AR$1000))/_xlfn.STDEV.S(IF(AR$2:AR$1000&lt;&gt;"",AR$2:AR$1000)))&lt;3,"","OUTLIER"))</f>
        <v/>
      </c>
      <c r="AB11" s="55" t="str" cm="1">
        <f t="array" ref="AB11">IF(AS11="","",IF(ABS((AS11-AVERAGE(AS$2:AS$1000))/_xlfn.STDEV.S(IF(AS$2:AS$1000&lt;&gt;"",AS$2:AS$1000)))&lt;3,"","OUTLIER"))</f>
        <v/>
      </c>
      <c r="AC11" s="55" t="str" cm="1">
        <f t="array" ref="AC11">IF(AT11="","",IF(ABS((AT11-AVERAGE(AT$2:AT$1000))/_xlfn.STDEV.S(IF(AT$2:AT$1000&lt;&gt;"",AT$2:AT$1000)))&lt;3,"","OUTLIER"))</f>
        <v/>
      </c>
      <c r="AD11" s="55" t="str" cm="1">
        <f t="array" ref="AD11">IF(AU11="","",IF(ABS((AU11-AVERAGE(AU$2:AU$1000))/_xlfn.STDEV.S(IF(AU$2:AU$1000&lt;&gt;"",AU$2:AU$1000)))&lt;3,"","OUTLIER"))</f>
        <v/>
      </c>
      <c r="AE11" s="55" t="str" cm="1">
        <f t="array" ref="AE11">IF(AV11="","",IF(ABS((AV11-AVERAGE(AV$2:AV$1000))/_xlfn.STDEV.S(IF(AV$2:AV$1000&lt;&gt;"",AV$2:AV$1000)))&lt;3,"","OUTLIER"))</f>
        <v/>
      </c>
      <c r="AF11" s="55" t="str" cm="1">
        <f t="array" ref="AF11">IF(AW11="","",IF(ABS((AW11-AVERAGE(AW$2:AW$1000))/_xlfn.STDEV.S(IF(AW$2:AW$1000&lt;&gt;"",AW$2:AW$1000)))&lt;3,"","OUTLIER"))</f>
        <v/>
      </c>
      <c r="AG11" s="55" t="str" cm="1">
        <f t="array" ref="AG11">IF(AX11="","",IF(ABS((AX11-AVERAGE(AX$2:AX$1000))/_xlfn.STDEV.S(IF(AX$2:AX$1000&lt;&gt;"",AX$2:AX$1000)))&lt;3,"","OUTLIER"))</f>
        <v/>
      </c>
      <c r="AH11" s="55" t="str" cm="1">
        <f t="array" ref="AH11">IF(AY11="","",IF(ABS((AY11-AVERAGE(AY$2:AY$1000))/_xlfn.STDEV.S(IF(AY$2:AY$1000&lt;&gt;"",AY$2:AY$1000)))&lt;3,"","OUTLIER"))</f>
        <v/>
      </c>
      <c r="AI11" s="55" t="str" cm="1">
        <f t="array" ref="AI11">IF(AZ11="","",IF(ABS((AZ11-AVERAGE(AZ$2:AZ$1000))/_xlfn.STDEV.S(IF(AZ$2:AZ$1000&lt;&gt;"",AZ$2:AZ$1000)))&lt;3,"","OUTLIER"))</f>
        <v/>
      </c>
      <c r="AJ11" s="55" t="str" cm="1">
        <f t="array" ref="AJ11">IF(BA11="","",IF(ABS((BA11-AVERAGE(BA$2:BA$1000))/_xlfn.STDEV.S(IF(BA$2:BA$1000&lt;&gt;"",BA$2:BA$1000)))&lt;3,"","OUTLIER"))</f>
        <v/>
      </c>
      <c r="AK11" s="55" t="str" cm="1">
        <f t="array" ref="AK11">IF(BB11="","",IF(ABS((BB11-AVERAGE(BB$2:BB$1000))/_xlfn.STDEV.S(IF(BB$2:BB$1000&lt;&gt;"",BB$2:BB$1000)))&lt;3,"","OUTLIER"))</f>
        <v/>
      </c>
      <c r="AL11" s="26"/>
      <c r="AN11" s="27">
        <v>8.5969999999999995</v>
      </c>
      <c r="AO11" s="27">
        <v>8.7629999999999999</v>
      </c>
      <c r="AQ11" s="27">
        <v>9.3979999999999997</v>
      </c>
      <c r="AR11" s="27">
        <v>9.7579999999999991</v>
      </c>
      <c r="AS11" s="27">
        <v>10.33</v>
      </c>
      <c r="AT11" s="27"/>
      <c r="AU11" s="27"/>
      <c r="AV11" s="27"/>
      <c r="AW11" s="27">
        <v>6.1580000000000004</v>
      </c>
      <c r="AX11" s="27"/>
      <c r="AY11" s="27"/>
      <c r="AZ11" s="27">
        <v>5.9530000000000003</v>
      </c>
      <c r="BA11" s="27">
        <v>6.1109999999999998</v>
      </c>
      <c r="BB11" s="27">
        <v>7.1269999999999998</v>
      </c>
      <c r="BC11" s="26"/>
      <c r="BE11" s="27">
        <v>0.1638</v>
      </c>
      <c r="BF11" s="27">
        <v>0.1638</v>
      </c>
      <c r="BH11" s="27">
        <v>0.22339999999999999</v>
      </c>
      <c r="BI11" s="27">
        <v>0.26740000000000003</v>
      </c>
      <c r="BJ11" s="27">
        <v>0.36330000000000001</v>
      </c>
      <c r="BK11" s="27"/>
      <c r="BL11" s="27"/>
      <c r="BM11" s="27"/>
      <c r="BN11" s="27">
        <v>0.15129999999999999</v>
      </c>
      <c r="BO11" s="27"/>
      <c r="BP11" s="27"/>
      <c r="BQ11" s="27">
        <v>0.1953</v>
      </c>
      <c r="BR11" s="27">
        <v>0.7036</v>
      </c>
      <c r="BS11" s="27">
        <v>0.11219999999999999</v>
      </c>
    </row>
    <row r="12" spans="1:71" x14ac:dyDescent="0.2">
      <c r="A12" s="70" t="s">
        <v>203</v>
      </c>
      <c r="B12" s="73" t="str">
        <f>VLOOKUP(A12,RecNames!B:G,6,FALSE)</f>
        <v>ADRB1</v>
      </c>
      <c r="D12" s="81" cm="1">
        <f t="array" ref="D12">_xlfn.IFS(U12="OUTLIER","na",AL12="","0",AL12&gt;0,AL12)</f>
        <v>9.7029999999999994</v>
      </c>
      <c r="E12" s="82" t="str" cm="1">
        <f t="array" ref="E12">_xlfn.IFS(V12="OUTLIER","na",AM12="","0",AM12&gt;0,AM12)</f>
        <v>0</v>
      </c>
      <c r="F12" s="82" t="str" cm="1">
        <f t="array" ref="F12">_xlfn.IFS(W12="OUTLIER","na",AN12="","0",AN12&gt;0,AN12)</f>
        <v>0</v>
      </c>
      <c r="G12" s="82" t="str" cm="1">
        <f t="array" ref="G12">_xlfn.IFS(X12="OUTLIER","na",AO12="","0",AO12&gt;0,AO12)</f>
        <v>0</v>
      </c>
      <c r="H12" s="82" t="str" cm="1">
        <f t="array" ref="H12">_xlfn.IFS(Y12="OUTLIER","na",AP12="","0",AP12&gt;0,AP12)</f>
        <v>0</v>
      </c>
      <c r="I12" s="82" cm="1">
        <f t="array" ref="I12">_xlfn.IFS(Z12="OUTLIER","na",AQ12="","0",AQ12&gt;0,AQ12)</f>
        <v>6.5730000000000004</v>
      </c>
      <c r="J12" s="82" cm="1">
        <f t="array" ref="J12">_xlfn.IFS(AA12="OUTLIER","na",AR12="","0",AR12&gt;0,AR12)</f>
        <v>6.5620000000000003</v>
      </c>
      <c r="K12" s="82" cm="1">
        <f t="array" ref="K12">_xlfn.IFS(AB12="OUTLIER","na",AS12="","0",AS12&gt;0,AS12)</f>
        <v>6.915</v>
      </c>
      <c r="L12" s="82" cm="1">
        <f t="array" ref="L12">_xlfn.IFS(AC12="OUTLIER","na",AT12="","0",AT12&gt;0,AT12)</f>
        <v>6.1029999999999998</v>
      </c>
      <c r="M12" s="82" t="str" cm="1">
        <f t="array" ref="M12">_xlfn.IFS(AD12="OUTLIER","na",AU12="","0",AU12&gt;0,AU12)</f>
        <v>0</v>
      </c>
      <c r="N12" s="82" cm="1">
        <f t="array" ref="N12">_xlfn.IFS(AE12="OUTLIER","na",AV12="","0",AV12&gt;0,AV12)</f>
        <v>6.0940000000000003</v>
      </c>
      <c r="O12" s="82" cm="1">
        <f t="array" ref="O12">_xlfn.IFS(AF12="OUTLIER","na",AW12="","0",AW12&gt;0,AW12)</f>
        <v>8.3800000000000008</v>
      </c>
      <c r="P12" s="82" t="str" cm="1">
        <f t="array" ref="P12">_xlfn.IFS(AG12="OUTLIER","na",AX12="","0",AX12&gt;0,AX12)</f>
        <v>0</v>
      </c>
      <c r="Q12" s="82" t="str" cm="1">
        <f t="array" ref="Q12">_xlfn.IFS(AH12="OUTLIER","na",AY12="","0",AY12&gt;0,AY12)</f>
        <v>0</v>
      </c>
      <c r="R12" s="82" cm="1">
        <f t="array" ref="R12">_xlfn.IFS(AI12="OUTLIER","na",AZ12="","0",AZ12&gt;0,AZ12)</f>
        <v>6.6289999999999996</v>
      </c>
      <c r="S12" s="82" cm="1">
        <f t="array" ref="S12">_xlfn.IFS(AJ12="OUTLIER","na",BA12="","0",BA12&gt;0,BA12)</f>
        <v>6.5529999999999999</v>
      </c>
      <c r="T12" s="82" cm="1">
        <f t="array" ref="T12">_xlfn.IFS(AK12="OUTLIER","na",BB12="","0",BB12&gt;0,BB12)</f>
        <v>6.7770000000000001</v>
      </c>
      <c r="U12" s="54" t="str" cm="1">
        <f t="array" ref="U12">IF(AL12="","",IF(ABS((AL12-AVERAGE(AL$2:AL$1000))/_xlfn.STDEV.S(IF(AL$2:AL$1000&lt;&gt;"",AL$2:AL$1000)))&lt;3,"","OUTLIER"))</f>
        <v/>
      </c>
      <c r="V12" s="55" t="str" cm="1">
        <f t="array" ref="V12">IF(AM12="","",IF(ABS((AM12-AVERAGE(AM$2:AM$1000))/_xlfn.STDEV.S(IF(AM$2:AM$1000&lt;&gt;"",AM$2:AM$1000)))&lt;3,"","OUTLIER"))</f>
        <v/>
      </c>
      <c r="W12" s="55" t="str" cm="1">
        <f t="array" ref="W12">IF(AN12="","",IF(ABS((AN12-AVERAGE(AN$2:AN$1000))/_xlfn.STDEV.S(IF(AN$2:AN$1000&lt;&gt;"",AN$2:AN$1000)))&lt;3,"","OUTLIER"))</f>
        <v/>
      </c>
      <c r="X12" s="55" t="str" cm="1">
        <f t="array" ref="X12">IF(AO12="","",IF(ABS((AO12-AVERAGE(AO$2:AO$1000))/_xlfn.STDEV.S(IF(AO$2:AO$1000&lt;&gt;"",AO$2:AO$1000)))&lt;3,"","OUTLIER"))</f>
        <v/>
      </c>
      <c r="Y12" s="55" t="str" cm="1">
        <f t="array" ref="Y12">IF(AP12="","",IF(ABS((AP12-AVERAGE(AP$2:AP$1000))/_xlfn.STDEV.S(IF(AP$2:AP$1000&lt;&gt;"",AP$2:AP$1000)))&lt;3,"","OUTLIER"))</f>
        <v/>
      </c>
      <c r="Z12" s="55" t="str" cm="1">
        <f t="array" ref="Z12">IF(AQ12="","",IF(ABS((AQ12-AVERAGE(AQ$2:AQ$1000))/_xlfn.STDEV.S(IF(AQ$2:AQ$1000&lt;&gt;"",AQ$2:AQ$1000)))&lt;3,"","OUTLIER"))</f>
        <v/>
      </c>
      <c r="AA12" s="55" t="str" cm="1">
        <f t="array" ref="AA12">IF(AR12="","",IF(ABS((AR12-AVERAGE(AR$2:AR$1000))/_xlfn.STDEV.S(IF(AR$2:AR$1000&lt;&gt;"",AR$2:AR$1000)))&lt;3,"","OUTLIER"))</f>
        <v/>
      </c>
      <c r="AB12" s="55" t="str" cm="1">
        <f t="array" ref="AB12">IF(AS12="","",IF(ABS((AS12-AVERAGE(AS$2:AS$1000))/_xlfn.STDEV.S(IF(AS$2:AS$1000&lt;&gt;"",AS$2:AS$1000)))&lt;3,"","OUTLIER"))</f>
        <v/>
      </c>
      <c r="AC12" s="55" t="str" cm="1">
        <f t="array" ref="AC12">IF(AT12="","",IF(ABS((AT12-AVERAGE(AT$2:AT$1000))/_xlfn.STDEV.S(IF(AT$2:AT$1000&lt;&gt;"",AT$2:AT$1000)))&lt;3,"","OUTLIER"))</f>
        <v/>
      </c>
      <c r="AD12" s="55" t="str" cm="1">
        <f t="array" ref="AD12">IF(AU12="","",IF(ABS((AU12-AVERAGE(AU$2:AU$1000))/_xlfn.STDEV.S(IF(AU$2:AU$1000&lt;&gt;"",AU$2:AU$1000)))&lt;3,"","OUTLIER"))</f>
        <v/>
      </c>
      <c r="AE12" s="55" t="str" cm="1">
        <f t="array" ref="AE12">IF(AV12="","",IF(ABS((AV12-AVERAGE(AV$2:AV$1000))/_xlfn.STDEV.S(IF(AV$2:AV$1000&lt;&gt;"",AV$2:AV$1000)))&lt;3,"","OUTLIER"))</f>
        <v/>
      </c>
      <c r="AF12" s="55" t="str" cm="1">
        <f t="array" ref="AF12">IF(AW12="","",IF(ABS((AW12-AVERAGE(AW$2:AW$1000))/_xlfn.STDEV.S(IF(AW$2:AW$1000&lt;&gt;"",AW$2:AW$1000)))&lt;3,"","OUTLIER"))</f>
        <v/>
      </c>
      <c r="AG12" s="55" t="str" cm="1">
        <f t="array" ref="AG12">IF(AX12="","",IF(ABS((AX12-AVERAGE(AX$2:AX$1000))/_xlfn.STDEV.S(IF(AX$2:AX$1000&lt;&gt;"",AX$2:AX$1000)))&lt;3,"","OUTLIER"))</f>
        <v/>
      </c>
      <c r="AH12" s="55" t="str" cm="1">
        <f t="array" ref="AH12">IF(AY12="","",IF(ABS((AY12-AVERAGE(AY$2:AY$1000))/_xlfn.STDEV.S(IF(AY$2:AY$1000&lt;&gt;"",AY$2:AY$1000)))&lt;3,"","OUTLIER"))</f>
        <v/>
      </c>
      <c r="AI12" s="55" t="str" cm="1">
        <f t="array" ref="AI12">IF(AZ12="","",IF(ABS((AZ12-AVERAGE(AZ$2:AZ$1000))/_xlfn.STDEV.S(IF(AZ$2:AZ$1000&lt;&gt;"",AZ$2:AZ$1000)))&lt;3,"","OUTLIER"))</f>
        <v/>
      </c>
      <c r="AJ12" s="55" t="str" cm="1">
        <f t="array" ref="AJ12">IF(BA12="","",IF(ABS((BA12-AVERAGE(BA$2:BA$1000))/_xlfn.STDEV.S(IF(BA$2:BA$1000&lt;&gt;"",BA$2:BA$1000)))&lt;3,"","OUTLIER"))</f>
        <v/>
      </c>
      <c r="AK12" s="55" t="str" cm="1">
        <f t="array" ref="AK12">IF(BB12="","",IF(ABS((BB12-AVERAGE(BB$2:BB$1000))/_xlfn.STDEV.S(IF(BB$2:BB$1000&lt;&gt;"",BB$2:BB$1000)))&lt;3,"","OUTLIER"))</f>
        <v/>
      </c>
      <c r="AL12" s="26">
        <v>9.7029999999999994</v>
      </c>
      <c r="AN12" s="29"/>
      <c r="AO12" s="29"/>
      <c r="AQ12" s="27">
        <v>6.5730000000000004</v>
      </c>
      <c r="AR12" s="27">
        <v>6.5620000000000003</v>
      </c>
      <c r="AS12" s="27">
        <v>6.915</v>
      </c>
      <c r="AT12" s="27">
        <v>6.1029999999999998</v>
      </c>
      <c r="AU12" s="27"/>
      <c r="AV12" s="27">
        <v>6.0940000000000003</v>
      </c>
      <c r="AW12" s="27">
        <v>8.3800000000000008</v>
      </c>
      <c r="AX12" s="27"/>
      <c r="AY12" s="27"/>
      <c r="AZ12" s="27">
        <v>6.6289999999999996</v>
      </c>
      <c r="BA12" s="27">
        <v>6.5529999999999999</v>
      </c>
      <c r="BB12" s="27">
        <v>6.7770000000000001</v>
      </c>
      <c r="BC12" s="26">
        <v>8.7760000000000005E-2</v>
      </c>
      <c r="BE12" s="29"/>
      <c r="BF12" s="29"/>
      <c r="BH12" s="27">
        <v>0.1366</v>
      </c>
      <c r="BI12" s="27">
        <v>0.10539999999999999</v>
      </c>
      <c r="BJ12" s="27">
        <v>0.12280000000000001</v>
      </c>
      <c r="BK12" s="27">
        <v>0.17549999999999999</v>
      </c>
      <c r="BL12" s="27"/>
      <c r="BM12" s="27">
        <v>6.8140000000000006E-2</v>
      </c>
      <c r="BN12" s="27">
        <v>5.3650000000000003E-2</v>
      </c>
      <c r="BO12" s="27"/>
      <c r="BP12" s="27"/>
      <c r="BQ12" s="27">
        <v>0.15540000000000001</v>
      </c>
      <c r="BR12" s="27">
        <v>7.9820000000000002E-2</v>
      </c>
      <c r="BS12" s="27">
        <v>8.4409999999999999E-2</v>
      </c>
    </row>
    <row r="13" spans="1:71" x14ac:dyDescent="0.2">
      <c r="A13" s="70" t="s">
        <v>206</v>
      </c>
      <c r="B13" s="73" t="str">
        <f>VLOOKUP(A13,RecNames!B:G,6,FALSE)</f>
        <v>ADRB2</v>
      </c>
      <c r="D13" s="81" cm="1">
        <f t="array" ref="D13">_xlfn.IFS(U13="OUTLIER","na",AL13="","0",AL13&gt;0,AL13)</f>
        <v>8.2750000000000004</v>
      </c>
      <c r="E13" s="82" t="str" cm="1">
        <f t="array" ref="E13">_xlfn.IFS(V13="OUTLIER","na",AM13="","0",AM13&gt;0,AM13)</f>
        <v>0</v>
      </c>
      <c r="F13" s="82" t="str" cm="1">
        <f t="array" ref="F13">_xlfn.IFS(W13="OUTLIER","na",AN13="","0",AN13&gt;0,AN13)</f>
        <v>0</v>
      </c>
      <c r="G13" s="82" t="str" cm="1">
        <f t="array" ref="G13">_xlfn.IFS(X13="OUTLIER","na",AO13="","0",AO13&gt;0,AO13)</f>
        <v>0</v>
      </c>
      <c r="H13" s="82" t="str" cm="1">
        <f t="array" ref="H13">_xlfn.IFS(Y13="OUTLIER","na",AP13="","0",AP13&gt;0,AP13)</f>
        <v>0</v>
      </c>
      <c r="I13" s="82" t="str" cm="1">
        <f t="array" ref="I13">_xlfn.IFS(Z13="OUTLIER","na",AQ13="","0",AQ13&gt;0,AQ13)</f>
        <v>0</v>
      </c>
      <c r="J13" s="82" t="str" cm="1">
        <f t="array" ref="J13">_xlfn.IFS(AA13="OUTLIER","na",AR13="","0",AR13&gt;0,AR13)</f>
        <v>0</v>
      </c>
      <c r="K13" s="82" t="str" cm="1">
        <f t="array" ref="K13">_xlfn.IFS(AB13="OUTLIER","na",AS13="","0",AS13&gt;0,AS13)</f>
        <v>0</v>
      </c>
      <c r="L13" s="82" t="str" cm="1">
        <f t="array" ref="L13">_xlfn.IFS(AC13="OUTLIER","na",AT13="","0",AT13&gt;0,AT13)</f>
        <v>0</v>
      </c>
      <c r="M13" s="82" t="str" cm="1">
        <f t="array" ref="M13">_xlfn.IFS(AD13="OUTLIER","na",AU13="","0",AU13&gt;0,AU13)</f>
        <v>0</v>
      </c>
      <c r="N13" s="82" t="str" cm="1">
        <f t="array" ref="N13">_xlfn.IFS(AE13="OUTLIER","na",AV13="","0",AV13&gt;0,AV13)</f>
        <v>0</v>
      </c>
      <c r="O13" s="82" cm="1">
        <f t="array" ref="O13">_xlfn.IFS(AF13="OUTLIER","na",AW13="","0",AW13&gt;0,AW13)</f>
        <v>6.4509999999999996</v>
      </c>
      <c r="P13" s="82" t="str" cm="1">
        <f t="array" ref="P13">_xlfn.IFS(AG13="OUTLIER","na",AX13="","0",AX13&gt;0,AX13)</f>
        <v>0</v>
      </c>
      <c r="Q13" s="82" t="str" cm="1">
        <f t="array" ref="Q13">_xlfn.IFS(AH13="OUTLIER","na",AY13="","0",AY13&gt;0,AY13)</f>
        <v>0</v>
      </c>
      <c r="R13" s="82" cm="1">
        <f t="array" ref="R13">_xlfn.IFS(AI13="OUTLIER","na",AZ13="","0",AZ13&gt;0,AZ13)</f>
        <v>4.8860000000000001</v>
      </c>
      <c r="S13" s="82" cm="1">
        <f t="array" ref="S13">_xlfn.IFS(AJ13="OUTLIER","na",BA13="","0",BA13&gt;0,BA13)</f>
        <v>4.42</v>
      </c>
      <c r="T13" s="82" cm="1">
        <f t="array" ref="T13">_xlfn.IFS(AK13="OUTLIER","na",BB13="","0",BB13&gt;0,BB13)</f>
        <v>5.3079999999999998</v>
      </c>
      <c r="U13" s="54" t="str" cm="1">
        <f t="array" ref="U13">IF(AL13="","",IF(ABS((AL13-AVERAGE(AL$2:AL$1000))/_xlfn.STDEV.S(IF(AL$2:AL$1000&lt;&gt;"",AL$2:AL$1000)))&lt;3,"","OUTLIER"))</f>
        <v/>
      </c>
      <c r="V13" s="55" t="str" cm="1">
        <f t="array" ref="V13">IF(AM13="","",IF(ABS((AM13-AVERAGE(AM$2:AM$1000))/_xlfn.STDEV.S(IF(AM$2:AM$1000&lt;&gt;"",AM$2:AM$1000)))&lt;3,"","OUTLIER"))</f>
        <v/>
      </c>
      <c r="W13" s="55" t="str" cm="1">
        <f t="array" ref="W13">IF(AN13="","",IF(ABS((AN13-AVERAGE(AN$2:AN$1000))/_xlfn.STDEV.S(IF(AN$2:AN$1000&lt;&gt;"",AN$2:AN$1000)))&lt;3,"","OUTLIER"))</f>
        <v/>
      </c>
      <c r="X13" s="55" t="str" cm="1">
        <f t="array" ref="X13">IF(AO13="","",IF(ABS((AO13-AVERAGE(AO$2:AO$1000))/_xlfn.STDEV.S(IF(AO$2:AO$1000&lt;&gt;"",AO$2:AO$1000)))&lt;3,"","OUTLIER"))</f>
        <v/>
      </c>
      <c r="Y13" s="55" t="str" cm="1">
        <f t="array" ref="Y13">IF(AP13="","",IF(ABS((AP13-AVERAGE(AP$2:AP$1000))/_xlfn.STDEV.S(IF(AP$2:AP$1000&lt;&gt;"",AP$2:AP$1000)))&lt;3,"","OUTLIER"))</f>
        <v/>
      </c>
      <c r="Z13" s="55" t="str" cm="1">
        <f t="array" ref="Z13">IF(AQ13="","",IF(ABS((AQ13-AVERAGE(AQ$2:AQ$1000))/_xlfn.STDEV.S(IF(AQ$2:AQ$1000&lt;&gt;"",AQ$2:AQ$1000)))&lt;3,"","OUTLIER"))</f>
        <v/>
      </c>
      <c r="AA13" s="55" t="str" cm="1">
        <f t="array" ref="AA13">IF(AR13="","",IF(ABS((AR13-AVERAGE(AR$2:AR$1000))/_xlfn.STDEV.S(IF(AR$2:AR$1000&lt;&gt;"",AR$2:AR$1000)))&lt;3,"","OUTLIER"))</f>
        <v/>
      </c>
      <c r="AB13" s="55" t="str" cm="1">
        <f t="array" ref="AB13">IF(AS13="","",IF(ABS((AS13-AVERAGE(AS$2:AS$1000))/_xlfn.STDEV.S(IF(AS$2:AS$1000&lt;&gt;"",AS$2:AS$1000)))&lt;3,"","OUTLIER"))</f>
        <v/>
      </c>
      <c r="AC13" s="55" t="str" cm="1">
        <f t="array" ref="AC13">IF(AT13="","",IF(ABS((AT13-AVERAGE(AT$2:AT$1000))/_xlfn.STDEV.S(IF(AT$2:AT$1000&lt;&gt;"",AT$2:AT$1000)))&lt;3,"","OUTLIER"))</f>
        <v/>
      </c>
      <c r="AD13" s="55" t="str" cm="1">
        <f t="array" ref="AD13">IF(AU13="","",IF(ABS((AU13-AVERAGE(AU$2:AU$1000))/_xlfn.STDEV.S(IF(AU$2:AU$1000&lt;&gt;"",AU$2:AU$1000)))&lt;3,"","OUTLIER"))</f>
        <v/>
      </c>
      <c r="AE13" s="55" t="str" cm="1">
        <f t="array" ref="AE13">IF(AV13="","",IF(ABS((AV13-AVERAGE(AV$2:AV$1000))/_xlfn.STDEV.S(IF(AV$2:AV$1000&lt;&gt;"",AV$2:AV$1000)))&lt;3,"","OUTLIER"))</f>
        <v/>
      </c>
      <c r="AF13" s="55" t="str" cm="1">
        <f t="array" ref="AF13">IF(AW13="","",IF(ABS((AW13-AVERAGE(AW$2:AW$1000))/_xlfn.STDEV.S(IF(AW$2:AW$1000&lt;&gt;"",AW$2:AW$1000)))&lt;3,"","OUTLIER"))</f>
        <v/>
      </c>
      <c r="AG13" s="55" t="str" cm="1">
        <f t="array" ref="AG13">IF(AX13="","",IF(ABS((AX13-AVERAGE(AX$2:AX$1000))/_xlfn.STDEV.S(IF(AX$2:AX$1000&lt;&gt;"",AX$2:AX$1000)))&lt;3,"","OUTLIER"))</f>
        <v/>
      </c>
      <c r="AH13" s="55" t="str" cm="1">
        <f t="array" ref="AH13">IF(AY13="","",IF(ABS((AY13-AVERAGE(AY$2:AY$1000))/_xlfn.STDEV.S(IF(AY$2:AY$1000&lt;&gt;"",AY$2:AY$1000)))&lt;3,"","OUTLIER"))</f>
        <v/>
      </c>
      <c r="AI13" s="55" t="str" cm="1">
        <f t="array" ref="AI13">IF(AZ13="","",IF(ABS((AZ13-AVERAGE(AZ$2:AZ$1000))/_xlfn.STDEV.S(IF(AZ$2:AZ$1000&lt;&gt;"",AZ$2:AZ$1000)))&lt;3,"","OUTLIER"))</f>
        <v/>
      </c>
      <c r="AJ13" s="55" t="str" cm="1">
        <f t="array" ref="AJ13">IF(BA13="","",IF(ABS((BA13-AVERAGE(BA$2:BA$1000))/_xlfn.STDEV.S(IF(BA$2:BA$1000&lt;&gt;"",BA$2:BA$1000)))&lt;3,"","OUTLIER"))</f>
        <v/>
      </c>
      <c r="AK13" s="55" t="str" cm="1">
        <f t="array" ref="AK13">IF(BB13="","",IF(ABS((BB13-AVERAGE(BB$2:BB$1000))/_xlfn.STDEV.S(IF(BB$2:BB$1000&lt;&gt;"",BB$2:BB$1000)))&lt;3,"","OUTLIER"))</f>
        <v/>
      </c>
      <c r="AL13" s="26">
        <v>8.2750000000000004</v>
      </c>
      <c r="AN13" s="27"/>
      <c r="AO13" s="27"/>
      <c r="AQ13" s="27"/>
      <c r="AR13" s="27"/>
      <c r="AS13" s="29"/>
      <c r="AT13" s="27"/>
      <c r="AU13" s="27"/>
      <c r="AV13" s="27"/>
      <c r="AW13" s="27">
        <v>6.4509999999999996</v>
      </c>
      <c r="AX13" s="27"/>
      <c r="AY13" s="27"/>
      <c r="AZ13" s="27">
        <v>4.8860000000000001</v>
      </c>
      <c r="BA13" s="27">
        <v>4.42</v>
      </c>
      <c r="BB13" s="27">
        <v>5.3079999999999998</v>
      </c>
      <c r="BC13" s="26">
        <v>5.6849999999999998E-2</v>
      </c>
      <c r="BE13" s="27"/>
      <c r="BF13" s="27"/>
      <c r="BH13" s="27"/>
      <c r="BI13" s="27"/>
      <c r="BJ13" s="29"/>
      <c r="BK13" s="27"/>
      <c r="BL13" s="27"/>
      <c r="BM13" s="27"/>
      <c r="BN13" s="27">
        <v>8.6720000000000005E-2</v>
      </c>
      <c r="BO13" s="27"/>
      <c r="BP13" s="27"/>
      <c r="BQ13" s="27">
        <v>0.15429999999999999</v>
      </c>
      <c r="BR13" s="27">
        <v>0.62039999999999995</v>
      </c>
      <c r="BS13" s="27">
        <v>0.11849999999999999</v>
      </c>
    </row>
    <row r="14" spans="1:71" x14ac:dyDescent="0.2">
      <c r="A14" s="70" t="s">
        <v>133</v>
      </c>
      <c r="B14" s="73" t="str">
        <f>VLOOKUP(A14,RecNames!B:G,6,FALSE)</f>
        <v>AA1R</v>
      </c>
      <c r="D14" s="81" t="str" cm="1">
        <f t="array" ref="D14">_xlfn.IFS(U14="OUTLIER","na",AL14="","0",AL14&gt;0,AL14)</f>
        <v>0</v>
      </c>
      <c r="E14" s="82" t="str" cm="1">
        <f t="array" ref="E14">_xlfn.IFS(V14="OUTLIER","na",AM14="","0",AM14&gt;0,AM14)</f>
        <v>0</v>
      </c>
      <c r="F14" s="82" cm="1">
        <f t="array" ref="F14">_xlfn.IFS(W14="OUTLIER","na",AN14="","0",AN14&gt;0,AN14)</f>
        <v>7.3680000000000003</v>
      </c>
      <c r="G14" s="82" t="str" cm="1">
        <f t="array" ref="G14">_xlfn.IFS(X14="OUTLIER","na",AO14="","0",AO14&gt;0,AO14)</f>
        <v>0</v>
      </c>
      <c r="H14" s="82" t="str" cm="1">
        <f t="array" ref="H14">_xlfn.IFS(Y14="OUTLIER","na",AP14="","0",AP14&gt;0,AP14)</f>
        <v>0</v>
      </c>
      <c r="I14" s="82" cm="1">
        <f t="array" ref="I14">_xlfn.IFS(Z14="OUTLIER","na",AQ14="","0",AQ14&gt;0,AQ14)</f>
        <v>7.6760000000000002</v>
      </c>
      <c r="J14" s="82" cm="1">
        <f t="array" ref="J14">_xlfn.IFS(AA14="OUTLIER","na",AR14="","0",AR14&gt;0,AR14)</f>
        <v>7.3789999999999996</v>
      </c>
      <c r="K14" s="82" cm="1">
        <f t="array" ref="K14">_xlfn.IFS(AB14="OUTLIER","na",AS14="","0",AS14&gt;0,AS14)</f>
        <v>7.24</v>
      </c>
      <c r="L14" s="82" t="str" cm="1">
        <f t="array" ref="L14">_xlfn.IFS(AC14="OUTLIER","na",AT14="","0",AT14&gt;0,AT14)</f>
        <v>0</v>
      </c>
      <c r="M14" s="82" t="str" cm="1">
        <f t="array" ref="M14">_xlfn.IFS(AD14="OUTLIER","na",AU14="","0",AU14&gt;0,AU14)</f>
        <v>0</v>
      </c>
      <c r="N14" s="82" t="str" cm="1">
        <f t="array" ref="N14">_xlfn.IFS(AE14="OUTLIER","na",AV14="","0",AV14&gt;0,AV14)</f>
        <v>0</v>
      </c>
      <c r="O14" s="82" cm="1">
        <f t="array" ref="O14">_xlfn.IFS(AF14="OUTLIER","na",AW14="","0",AW14&gt;0,AW14)</f>
        <v>7.6989999999999998</v>
      </c>
      <c r="P14" s="82" t="str" cm="1">
        <f t="array" ref="P14">_xlfn.IFS(AG14="OUTLIER","na",AX14="","0",AX14&gt;0,AX14)</f>
        <v>0</v>
      </c>
      <c r="Q14" s="82" t="str" cm="1">
        <f t="array" ref="Q14">_xlfn.IFS(AH14="OUTLIER","na",AY14="","0",AY14&gt;0,AY14)</f>
        <v>0</v>
      </c>
      <c r="R14" s="82" cm="1">
        <f t="array" ref="R14">_xlfn.IFS(AI14="OUTLIER","na",AZ14="","0",AZ14&gt;0,AZ14)</f>
        <v>6.5069999999999997</v>
      </c>
      <c r="S14" s="82" t="str" cm="1">
        <f t="array" ref="S14">_xlfn.IFS(AJ14="OUTLIER","na",BA14="","0",BA14&gt;0,BA14)</f>
        <v>0</v>
      </c>
      <c r="T14" s="82" cm="1">
        <f t="array" ref="T14">_xlfn.IFS(AK14="OUTLIER","na",BB14="","0",BB14&gt;0,BB14)</f>
        <v>6.3369999999999997</v>
      </c>
      <c r="U14" s="54" t="str" cm="1">
        <f t="array" ref="U14">IF(AL14="","",IF(ABS((AL14-AVERAGE(AL$2:AL$1000))/_xlfn.STDEV.S(IF(AL$2:AL$1000&lt;&gt;"",AL$2:AL$1000)))&lt;3,"","OUTLIER"))</f>
        <v/>
      </c>
      <c r="V14" s="55" t="str" cm="1">
        <f t="array" ref="V14">IF(AM14="","",IF(ABS((AM14-AVERAGE(AM$2:AM$1000))/_xlfn.STDEV.S(IF(AM$2:AM$1000&lt;&gt;"",AM$2:AM$1000)))&lt;3,"","OUTLIER"))</f>
        <v/>
      </c>
      <c r="W14" s="55" t="str" cm="1">
        <f t="array" ref="W14">IF(AN14="","",IF(ABS((AN14-AVERAGE(AN$2:AN$1000))/_xlfn.STDEV.S(IF(AN$2:AN$1000&lt;&gt;"",AN$2:AN$1000)))&lt;3,"","OUTLIER"))</f>
        <v/>
      </c>
      <c r="X14" s="55" t="str" cm="1">
        <f t="array" ref="X14">IF(AO14="","",IF(ABS((AO14-AVERAGE(AO$2:AO$1000))/_xlfn.STDEV.S(IF(AO$2:AO$1000&lt;&gt;"",AO$2:AO$1000)))&lt;3,"","OUTLIER"))</f>
        <v/>
      </c>
      <c r="Y14" s="55" t="str" cm="1">
        <f t="array" ref="Y14">IF(AP14="","",IF(ABS((AP14-AVERAGE(AP$2:AP$1000))/_xlfn.STDEV.S(IF(AP$2:AP$1000&lt;&gt;"",AP$2:AP$1000)))&lt;3,"","OUTLIER"))</f>
        <v/>
      </c>
      <c r="Z14" s="55" t="str" cm="1">
        <f t="array" ref="Z14">IF(AQ14="","",IF(ABS((AQ14-AVERAGE(AQ$2:AQ$1000))/_xlfn.STDEV.S(IF(AQ$2:AQ$1000&lt;&gt;"",AQ$2:AQ$1000)))&lt;3,"","OUTLIER"))</f>
        <v/>
      </c>
      <c r="AA14" s="55" t="str" cm="1">
        <f t="array" ref="AA14">IF(AR14="","",IF(ABS((AR14-AVERAGE(AR$2:AR$1000))/_xlfn.STDEV.S(IF(AR$2:AR$1000&lt;&gt;"",AR$2:AR$1000)))&lt;3,"","OUTLIER"))</f>
        <v/>
      </c>
      <c r="AB14" s="55" t="str" cm="1">
        <f t="array" ref="AB14">IF(AS14="","",IF(ABS((AS14-AVERAGE(AS$2:AS$1000))/_xlfn.STDEV.S(IF(AS$2:AS$1000&lt;&gt;"",AS$2:AS$1000)))&lt;3,"","OUTLIER"))</f>
        <v/>
      </c>
      <c r="AC14" s="55" t="str" cm="1">
        <f t="array" ref="AC14">IF(AT14="","",IF(ABS((AT14-AVERAGE(AT$2:AT$1000))/_xlfn.STDEV.S(IF(AT$2:AT$1000&lt;&gt;"",AT$2:AT$1000)))&lt;3,"","OUTLIER"))</f>
        <v/>
      </c>
      <c r="AD14" s="55" t="str" cm="1">
        <f t="array" ref="AD14">IF(AU14="","",IF(ABS((AU14-AVERAGE(AU$2:AU$1000))/_xlfn.STDEV.S(IF(AU$2:AU$1000&lt;&gt;"",AU$2:AU$1000)))&lt;3,"","OUTLIER"))</f>
        <v/>
      </c>
      <c r="AE14" s="55" t="str" cm="1">
        <f t="array" ref="AE14">IF(AV14="","",IF(ABS((AV14-AVERAGE(AV$2:AV$1000))/_xlfn.STDEV.S(IF(AV$2:AV$1000&lt;&gt;"",AV$2:AV$1000)))&lt;3,"","OUTLIER"))</f>
        <v/>
      </c>
      <c r="AF14" s="55" t="str" cm="1">
        <f t="array" ref="AF14">IF(AW14="","",IF(ABS((AW14-AVERAGE(AW$2:AW$1000))/_xlfn.STDEV.S(IF(AW$2:AW$1000&lt;&gt;"",AW$2:AW$1000)))&lt;3,"","OUTLIER"))</f>
        <v/>
      </c>
      <c r="AG14" s="55" t="str" cm="1">
        <f t="array" ref="AG14">IF(AX14="","",IF(ABS((AX14-AVERAGE(AX$2:AX$1000))/_xlfn.STDEV.S(IF(AX$2:AX$1000&lt;&gt;"",AX$2:AX$1000)))&lt;3,"","OUTLIER"))</f>
        <v/>
      </c>
      <c r="AH14" s="55" t="str" cm="1">
        <f t="array" ref="AH14">IF(AY14="","",IF(ABS((AY14-AVERAGE(AY$2:AY$1000))/_xlfn.STDEV.S(IF(AY$2:AY$1000&lt;&gt;"",AY$2:AY$1000)))&lt;3,"","OUTLIER"))</f>
        <v/>
      </c>
      <c r="AI14" s="55" t="str" cm="1">
        <f t="array" ref="AI14">IF(AZ14="","",IF(ABS((AZ14-AVERAGE(AZ$2:AZ$1000))/_xlfn.STDEV.S(IF(AZ$2:AZ$1000&lt;&gt;"",AZ$2:AZ$1000)))&lt;3,"","OUTLIER"))</f>
        <v/>
      </c>
      <c r="AJ14" s="55" t="str" cm="1">
        <f t="array" ref="AJ14">IF(BA14="","",IF(ABS((BA14-AVERAGE(BA$2:BA$1000))/_xlfn.STDEV.S(IF(BA$2:BA$1000&lt;&gt;"",BA$2:BA$1000)))&lt;3,"","OUTLIER"))</f>
        <v/>
      </c>
      <c r="AK14" s="55" t="str" cm="1">
        <f t="array" ref="AK14">IF(BB14="","",IF(ABS((BB14-AVERAGE(BB$2:BB$1000))/_xlfn.STDEV.S(IF(BB$2:BB$1000&lt;&gt;"",BB$2:BB$1000)))&lt;3,"","OUTLIER"))</f>
        <v/>
      </c>
      <c r="AL14" s="26"/>
      <c r="AN14" s="27">
        <v>7.3680000000000003</v>
      </c>
      <c r="AO14" s="27"/>
      <c r="AQ14" s="27">
        <v>7.6760000000000002</v>
      </c>
      <c r="AR14" s="27">
        <v>7.3789999999999996</v>
      </c>
      <c r="AS14" s="27">
        <v>7.24</v>
      </c>
      <c r="AT14" s="27"/>
      <c r="AU14" s="27"/>
      <c r="AV14" s="27"/>
      <c r="AW14" s="27">
        <v>7.6989999999999998</v>
      </c>
      <c r="AX14" s="27"/>
      <c r="AY14" s="27"/>
      <c r="AZ14" s="27">
        <v>6.5069999999999997</v>
      </c>
      <c r="BA14" s="27"/>
      <c r="BB14" s="27">
        <v>6.3369999999999997</v>
      </c>
      <c r="BC14" s="26"/>
      <c r="BE14" s="27">
        <v>0.1991</v>
      </c>
      <c r="BF14" s="27"/>
      <c r="BH14" s="27">
        <v>0.1565</v>
      </c>
      <c r="BI14" s="27">
        <v>0.22420000000000001</v>
      </c>
      <c r="BJ14" s="27">
        <v>0.253</v>
      </c>
      <c r="BK14" s="27"/>
      <c r="BL14" s="27"/>
      <c r="BM14" s="27"/>
      <c r="BN14" s="27">
        <v>9.5200000000000007E-2</v>
      </c>
      <c r="BO14" s="27"/>
      <c r="BP14" s="27"/>
      <c r="BQ14" s="27">
        <v>0.15989999999999999</v>
      </c>
      <c r="BR14" s="27"/>
      <c r="BS14" s="27">
        <v>0.45450000000000002</v>
      </c>
    </row>
    <row r="15" spans="1:71" x14ac:dyDescent="0.2">
      <c r="A15" s="70" t="s">
        <v>1</v>
      </c>
      <c r="B15" s="73" t="str">
        <f>VLOOKUP(A15,RecNames!B:G,6,FALSE)</f>
        <v>AA2AR</v>
      </c>
      <c r="D15" s="81" cm="1">
        <f t="array" ref="D15">_xlfn.IFS(U15="OUTLIER","na",AL15="","0",AL15&gt;0,AL15)</f>
        <v>6.2990000000000004</v>
      </c>
      <c r="E15" s="82" t="str" cm="1">
        <f t="array" ref="E15">_xlfn.IFS(V15="OUTLIER","na",AM15="","0",AM15&gt;0,AM15)</f>
        <v>0</v>
      </c>
      <c r="F15" s="82" t="str" cm="1">
        <f t="array" ref="F15">_xlfn.IFS(W15="OUTLIER","na",AN15="","0",AN15&gt;0,AN15)</f>
        <v>0</v>
      </c>
      <c r="G15" s="82" t="str" cm="1">
        <f t="array" ref="G15">_xlfn.IFS(X15="OUTLIER","na",AO15="","0",AO15&gt;0,AO15)</f>
        <v>0</v>
      </c>
      <c r="H15" s="82" t="str" cm="1">
        <f t="array" ref="H15">_xlfn.IFS(Y15="OUTLIER","na",AP15="","0",AP15&gt;0,AP15)</f>
        <v>0</v>
      </c>
      <c r="I15" s="82" t="str" cm="1">
        <f t="array" ref="I15">_xlfn.IFS(Z15="OUTLIER","na",AQ15="","0",AQ15&gt;0,AQ15)</f>
        <v>0</v>
      </c>
      <c r="J15" s="82" t="str" cm="1">
        <f t="array" ref="J15">_xlfn.IFS(AA15="OUTLIER","na",AR15="","0",AR15&gt;0,AR15)</f>
        <v>0</v>
      </c>
      <c r="K15" s="82" t="str" cm="1">
        <f t="array" ref="K15">_xlfn.IFS(AB15="OUTLIER","na",AS15="","0",AS15&gt;0,AS15)</f>
        <v>0</v>
      </c>
      <c r="L15" s="82" t="str" cm="1">
        <f t="array" ref="L15">_xlfn.IFS(AC15="OUTLIER","na",AT15="","0",AT15&gt;0,AT15)</f>
        <v>0</v>
      </c>
      <c r="M15" s="82" t="str" cm="1">
        <f t="array" ref="M15">_xlfn.IFS(AD15="OUTLIER","na",AU15="","0",AU15&gt;0,AU15)</f>
        <v>0</v>
      </c>
      <c r="N15" s="82" t="str" cm="1">
        <f t="array" ref="N15">_xlfn.IFS(AE15="OUTLIER","na",AV15="","0",AV15&gt;0,AV15)</f>
        <v>0</v>
      </c>
      <c r="O15" s="82" cm="1">
        <f t="array" ref="O15">_xlfn.IFS(AF15="OUTLIER","na",AW15="","0",AW15&gt;0,AW15)</f>
        <v>6.6230000000000002</v>
      </c>
      <c r="P15" s="82" t="str" cm="1">
        <f t="array" ref="P15">_xlfn.IFS(AG15="OUTLIER","na",AX15="","0",AX15&gt;0,AX15)</f>
        <v>0</v>
      </c>
      <c r="Q15" s="82" t="str" cm="1">
        <f t="array" ref="Q15">_xlfn.IFS(AH15="OUTLIER","na",AY15="","0",AY15&gt;0,AY15)</f>
        <v>0</v>
      </c>
      <c r="R15" s="82" t="str" cm="1">
        <f t="array" ref="R15">_xlfn.IFS(AI15="OUTLIER","na",AZ15="","0",AZ15&gt;0,AZ15)</f>
        <v>0</v>
      </c>
      <c r="S15" s="82" t="str" cm="1">
        <f t="array" ref="S15">_xlfn.IFS(AJ15="OUTLIER","na",BA15="","0",BA15&gt;0,BA15)</f>
        <v>0</v>
      </c>
      <c r="T15" s="82" t="str" cm="1">
        <f t="array" ref="T15">_xlfn.IFS(AK15="OUTLIER","na",BB15="","0",BB15&gt;0,BB15)</f>
        <v>0</v>
      </c>
      <c r="U15" s="54" t="str" cm="1">
        <f t="array" ref="U15">IF(AL15="","",IF(ABS((AL15-AVERAGE(AL$2:AL$1000))/_xlfn.STDEV.S(IF(AL$2:AL$1000&lt;&gt;"",AL$2:AL$1000)))&lt;3,"","OUTLIER"))</f>
        <v/>
      </c>
      <c r="V15" s="55" t="str" cm="1">
        <f t="array" ref="V15">IF(AM15="","",IF(ABS((AM15-AVERAGE(AM$2:AM$1000))/_xlfn.STDEV.S(IF(AM$2:AM$1000&lt;&gt;"",AM$2:AM$1000)))&lt;3,"","OUTLIER"))</f>
        <v/>
      </c>
      <c r="W15" s="55" t="str" cm="1">
        <f t="array" ref="W15">IF(AN15="","",IF(ABS((AN15-AVERAGE(AN$2:AN$1000))/_xlfn.STDEV.S(IF(AN$2:AN$1000&lt;&gt;"",AN$2:AN$1000)))&lt;3,"","OUTLIER"))</f>
        <v/>
      </c>
      <c r="X15" s="55" t="str" cm="1">
        <f t="array" ref="X15">IF(AO15="","",IF(ABS((AO15-AVERAGE(AO$2:AO$1000))/_xlfn.STDEV.S(IF(AO$2:AO$1000&lt;&gt;"",AO$2:AO$1000)))&lt;3,"","OUTLIER"))</f>
        <v/>
      </c>
      <c r="Y15" s="55" t="str" cm="1">
        <f t="array" ref="Y15">IF(AP15="","",IF(ABS((AP15-AVERAGE(AP$2:AP$1000))/_xlfn.STDEV.S(IF(AP$2:AP$1000&lt;&gt;"",AP$2:AP$1000)))&lt;3,"","OUTLIER"))</f>
        <v/>
      </c>
      <c r="Z15" s="55" t="str" cm="1">
        <f t="array" ref="Z15">IF(AQ15="","",IF(ABS((AQ15-AVERAGE(AQ$2:AQ$1000))/_xlfn.STDEV.S(IF(AQ$2:AQ$1000&lt;&gt;"",AQ$2:AQ$1000)))&lt;3,"","OUTLIER"))</f>
        <v/>
      </c>
      <c r="AA15" s="55" t="str" cm="1">
        <f t="array" ref="AA15">IF(AR15="","",IF(ABS((AR15-AVERAGE(AR$2:AR$1000))/_xlfn.STDEV.S(IF(AR$2:AR$1000&lt;&gt;"",AR$2:AR$1000)))&lt;3,"","OUTLIER"))</f>
        <v/>
      </c>
      <c r="AB15" s="55" t="str" cm="1">
        <f t="array" ref="AB15">IF(AS15="","",IF(ABS((AS15-AVERAGE(AS$2:AS$1000))/_xlfn.STDEV.S(IF(AS$2:AS$1000&lt;&gt;"",AS$2:AS$1000)))&lt;3,"","OUTLIER"))</f>
        <v/>
      </c>
      <c r="AC15" s="55" t="str" cm="1">
        <f t="array" ref="AC15">IF(AT15="","",IF(ABS((AT15-AVERAGE(AT$2:AT$1000))/_xlfn.STDEV.S(IF(AT$2:AT$1000&lt;&gt;"",AT$2:AT$1000)))&lt;3,"","OUTLIER"))</f>
        <v/>
      </c>
      <c r="AD15" s="55" t="str" cm="1">
        <f t="array" ref="AD15">IF(AU15="","",IF(ABS((AU15-AVERAGE(AU$2:AU$1000))/_xlfn.STDEV.S(IF(AU$2:AU$1000&lt;&gt;"",AU$2:AU$1000)))&lt;3,"","OUTLIER"))</f>
        <v/>
      </c>
      <c r="AE15" s="55" t="str" cm="1">
        <f t="array" ref="AE15">IF(AV15="","",IF(ABS((AV15-AVERAGE(AV$2:AV$1000))/_xlfn.STDEV.S(IF(AV$2:AV$1000&lt;&gt;"",AV$2:AV$1000)))&lt;3,"","OUTLIER"))</f>
        <v/>
      </c>
      <c r="AF15" s="55" t="str" cm="1">
        <f t="array" ref="AF15">IF(AW15="","",IF(ABS((AW15-AVERAGE(AW$2:AW$1000))/_xlfn.STDEV.S(IF(AW$2:AW$1000&lt;&gt;"",AW$2:AW$1000)))&lt;3,"","OUTLIER"))</f>
        <v/>
      </c>
      <c r="AG15" s="55" t="str" cm="1">
        <f t="array" ref="AG15">IF(AX15="","",IF(ABS((AX15-AVERAGE(AX$2:AX$1000))/_xlfn.STDEV.S(IF(AX$2:AX$1000&lt;&gt;"",AX$2:AX$1000)))&lt;3,"","OUTLIER"))</f>
        <v/>
      </c>
      <c r="AH15" s="55" t="str" cm="1">
        <f t="array" ref="AH15">IF(AY15="","",IF(ABS((AY15-AVERAGE(AY$2:AY$1000))/_xlfn.STDEV.S(IF(AY$2:AY$1000&lt;&gt;"",AY$2:AY$1000)))&lt;3,"","OUTLIER"))</f>
        <v/>
      </c>
      <c r="AI15" s="55" t="str" cm="1">
        <f t="array" ref="AI15">IF(AZ15="","",IF(ABS((AZ15-AVERAGE(AZ$2:AZ$1000))/_xlfn.STDEV.S(IF(AZ$2:AZ$1000&lt;&gt;"",AZ$2:AZ$1000)))&lt;3,"","OUTLIER"))</f>
        <v/>
      </c>
      <c r="AJ15" s="55" t="str" cm="1">
        <f t="array" ref="AJ15">IF(BA15="","",IF(ABS((BA15-AVERAGE(BA$2:BA$1000))/_xlfn.STDEV.S(IF(BA$2:BA$1000&lt;&gt;"",BA$2:BA$1000)))&lt;3,"","OUTLIER"))</f>
        <v/>
      </c>
      <c r="AK15" s="55" t="str" cm="1">
        <f t="array" ref="AK15">IF(BB15="","",IF(ABS((BB15-AVERAGE(BB$2:BB$1000))/_xlfn.STDEV.S(IF(BB$2:BB$1000&lt;&gt;"",BB$2:BB$1000)))&lt;3,"","OUTLIER"))</f>
        <v/>
      </c>
      <c r="AL15" s="28">
        <v>6.2990000000000004</v>
      </c>
      <c r="AN15" s="27"/>
      <c r="AO15" s="27"/>
      <c r="AQ15" s="27"/>
      <c r="AR15" s="27"/>
      <c r="AS15" s="27"/>
      <c r="AT15" s="27"/>
      <c r="AU15" s="27"/>
      <c r="AV15" s="27"/>
      <c r="AW15" s="27">
        <v>6.6230000000000002</v>
      </c>
      <c r="AX15" s="27"/>
      <c r="AY15" s="27"/>
      <c r="AZ15" s="27"/>
      <c r="BA15" s="27"/>
      <c r="BB15" s="27"/>
      <c r="BC15" s="26">
        <v>0.29070000000000001</v>
      </c>
      <c r="BE15" s="27"/>
      <c r="BF15" s="27"/>
      <c r="BH15" s="27"/>
      <c r="BI15" s="27"/>
      <c r="BJ15" s="27"/>
      <c r="BK15" s="27"/>
      <c r="BL15" s="27"/>
      <c r="BM15" s="27"/>
      <c r="BN15" s="27">
        <v>0.29709999999999998</v>
      </c>
      <c r="BO15" s="27"/>
      <c r="BP15" s="27"/>
      <c r="BQ15" s="27"/>
      <c r="BR15" s="27"/>
      <c r="BS15" s="27"/>
    </row>
    <row r="16" spans="1:71" x14ac:dyDescent="0.2">
      <c r="A16" s="70" t="s">
        <v>138</v>
      </c>
      <c r="B16" s="73" t="str">
        <f>VLOOKUP(A16,RecNames!B:G,6,FALSE)</f>
        <v>AA2BR</v>
      </c>
      <c r="D16" s="81" cm="1">
        <f t="array" ref="D16">_xlfn.IFS(U16="OUTLIER","na",AL16="","0",AL16&gt;0,AL16)</f>
        <v>6.1239999999999997</v>
      </c>
      <c r="E16" s="82" t="str" cm="1">
        <f t="array" ref="E16">_xlfn.IFS(V16="OUTLIER","na",AM16="","0",AM16&gt;0,AM16)</f>
        <v>0</v>
      </c>
      <c r="F16" s="82" t="str" cm="1">
        <f t="array" ref="F16">_xlfn.IFS(W16="OUTLIER","na",AN16="","0",AN16&gt;0,AN16)</f>
        <v>0</v>
      </c>
      <c r="G16" s="82" t="str" cm="1">
        <f t="array" ref="G16">_xlfn.IFS(X16="OUTLIER","na",AO16="","0",AO16&gt;0,AO16)</f>
        <v>0</v>
      </c>
      <c r="H16" s="82" t="str" cm="1">
        <f t="array" ref="H16">_xlfn.IFS(Y16="OUTLIER","na",AP16="","0",AP16&gt;0,AP16)</f>
        <v>0</v>
      </c>
      <c r="I16" s="82" t="str" cm="1">
        <f t="array" ref="I16">_xlfn.IFS(Z16="OUTLIER","na",AQ16="","0",AQ16&gt;0,AQ16)</f>
        <v>0</v>
      </c>
      <c r="J16" s="82" t="str" cm="1">
        <f t="array" ref="J16">_xlfn.IFS(AA16="OUTLIER","na",AR16="","0",AR16&gt;0,AR16)</f>
        <v>0</v>
      </c>
      <c r="K16" s="82" t="str" cm="1">
        <f t="array" ref="K16">_xlfn.IFS(AB16="OUTLIER","na",AS16="","0",AS16&gt;0,AS16)</f>
        <v>0</v>
      </c>
      <c r="L16" s="82" t="str" cm="1">
        <f t="array" ref="L16">_xlfn.IFS(AC16="OUTLIER","na",AT16="","0",AT16&gt;0,AT16)</f>
        <v>0</v>
      </c>
      <c r="M16" s="82" t="str" cm="1">
        <f t="array" ref="M16">_xlfn.IFS(AD16="OUTLIER","na",AU16="","0",AU16&gt;0,AU16)</f>
        <v>0</v>
      </c>
      <c r="N16" s="82" t="str" cm="1">
        <f t="array" ref="N16">_xlfn.IFS(AE16="OUTLIER","na",AV16="","0",AV16&gt;0,AV16)</f>
        <v>0</v>
      </c>
      <c r="O16" s="82" cm="1">
        <f t="array" ref="O16">_xlfn.IFS(AF16="OUTLIER","na",AW16="","0",AW16&gt;0,AW16)</f>
        <v>6.2030000000000003</v>
      </c>
      <c r="P16" s="82" t="str" cm="1">
        <f t="array" ref="P16">_xlfn.IFS(AG16="OUTLIER","na",AX16="","0",AX16&gt;0,AX16)</f>
        <v>0</v>
      </c>
      <c r="Q16" s="82" t="str" cm="1">
        <f t="array" ref="Q16">_xlfn.IFS(AH16="OUTLIER","na",AY16="","0",AY16&gt;0,AY16)</f>
        <v>0</v>
      </c>
      <c r="R16" s="82" t="str" cm="1">
        <f t="array" ref="R16">_xlfn.IFS(AI16="OUTLIER","na",AZ16="","0",AZ16&gt;0,AZ16)</f>
        <v>0</v>
      </c>
      <c r="S16" s="82" t="str" cm="1">
        <f t="array" ref="S16">_xlfn.IFS(AJ16="OUTLIER","na",BA16="","0",BA16&gt;0,BA16)</f>
        <v>0</v>
      </c>
      <c r="T16" s="82" t="str" cm="1">
        <f t="array" ref="T16">_xlfn.IFS(AK16="OUTLIER","na",BB16="","0",BB16&gt;0,BB16)</f>
        <v>0</v>
      </c>
      <c r="U16" s="54" t="str" cm="1">
        <f t="array" ref="U16">IF(AL16="","",IF(ABS((AL16-AVERAGE(AL$2:AL$1000))/_xlfn.STDEV.S(IF(AL$2:AL$1000&lt;&gt;"",AL$2:AL$1000)))&lt;3,"","OUTLIER"))</f>
        <v/>
      </c>
      <c r="V16" s="55" t="str" cm="1">
        <f t="array" ref="V16">IF(AM16="","",IF(ABS((AM16-AVERAGE(AM$2:AM$1000))/_xlfn.STDEV.S(IF(AM$2:AM$1000&lt;&gt;"",AM$2:AM$1000)))&lt;3,"","OUTLIER"))</f>
        <v/>
      </c>
      <c r="W16" s="55" t="str" cm="1">
        <f t="array" ref="W16">IF(AN16="","",IF(ABS((AN16-AVERAGE(AN$2:AN$1000))/_xlfn.STDEV.S(IF(AN$2:AN$1000&lt;&gt;"",AN$2:AN$1000)))&lt;3,"","OUTLIER"))</f>
        <v/>
      </c>
      <c r="X16" s="55" t="str" cm="1">
        <f t="array" ref="X16">IF(AO16="","",IF(ABS((AO16-AVERAGE(AO$2:AO$1000))/_xlfn.STDEV.S(IF(AO$2:AO$1000&lt;&gt;"",AO$2:AO$1000)))&lt;3,"","OUTLIER"))</f>
        <v/>
      </c>
      <c r="Y16" s="55" t="str" cm="1">
        <f t="array" ref="Y16">IF(AP16="","",IF(ABS((AP16-AVERAGE(AP$2:AP$1000))/_xlfn.STDEV.S(IF(AP$2:AP$1000&lt;&gt;"",AP$2:AP$1000)))&lt;3,"","OUTLIER"))</f>
        <v/>
      </c>
      <c r="Z16" s="55" t="str" cm="1">
        <f t="array" ref="Z16">IF(AQ16="","",IF(ABS((AQ16-AVERAGE(AQ$2:AQ$1000))/_xlfn.STDEV.S(IF(AQ$2:AQ$1000&lt;&gt;"",AQ$2:AQ$1000)))&lt;3,"","OUTLIER"))</f>
        <v/>
      </c>
      <c r="AA16" s="55" t="str" cm="1">
        <f t="array" ref="AA16">IF(AR16="","",IF(ABS((AR16-AVERAGE(AR$2:AR$1000))/_xlfn.STDEV.S(IF(AR$2:AR$1000&lt;&gt;"",AR$2:AR$1000)))&lt;3,"","OUTLIER"))</f>
        <v/>
      </c>
      <c r="AB16" s="55" t="str" cm="1">
        <f t="array" ref="AB16">IF(AS16="","",IF(ABS((AS16-AVERAGE(AS$2:AS$1000))/_xlfn.STDEV.S(IF(AS$2:AS$1000&lt;&gt;"",AS$2:AS$1000)))&lt;3,"","OUTLIER"))</f>
        <v/>
      </c>
      <c r="AC16" s="55" t="str" cm="1">
        <f t="array" ref="AC16">IF(AT16="","",IF(ABS((AT16-AVERAGE(AT$2:AT$1000))/_xlfn.STDEV.S(IF(AT$2:AT$1000&lt;&gt;"",AT$2:AT$1000)))&lt;3,"","OUTLIER"))</f>
        <v/>
      </c>
      <c r="AD16" s="55" t="str" cm="1">
        <f t="array" ref="AD16">IF(AU16="","",IF(ABS((AU16-AVERAGE(AU$2:AU$1000))/_xlfn.STDEV.S(IF(AU$2:AU$1000&lt;&gt;"",AU$2:AU$1000)))&lt;3,"","OUTLIER"))</f>
        <v/>
      </c>
      <c r="AE16" s="55" t="str" cm="1">
        <f t="array" ref="AE16">IF(AV16="","",IF(ABS((AV16-AVERAGE(AV$2:AV$1000))/_xlfn.STDEV.S(IF(AV$2:AV$1000&lt;&gt;"",AV$2:AV$1000)))&lt;3,"","OUTLIER"))</f>
        <v/>
      </c>
      <c r="AF16" s="55" t="str" cm="1">
        <f t="array" ref="AF16">IF(AW16="","",IF(ABS((AW16-AVERAGE(AW$2:AW$1000))/_xlfn.STDEV.S(IF(AW$2:AW$1000&lt;&gt;"",AW$2:AW$1000)))&lt;3,"","OUTLIER"))</f>
        <v/>
      </c>
      <c r="AG16" s="55" t="str" cm="1">
        <f t="array" ref="AG16">IF(AX16="","",IF(ABS((AX16-AVERAGE(AX$2:AX$1000))/_xlfn.STDEV.S(IF(AX$2:AX$1000&lt;&gt;"",AX$2:AX$1000)))&lt;3,"","OUTLIER"))</f>
        <v/>
      </c>
      <c r="AH16" s="55" t="str" cm="1">
        <f t="array" ref="AH16">IF(AY16="","",IF(ABS((AY16-AVERAGE(AY$2:AY$1000))/_xlfn.STDEV.S(IF(AY$2:AY$1000&lt;&gt;"",AY$2:AY$1000)))&lt;3,"","OUTLIER"))</f>
        <v/>
      </c>
      <c r="AI16" s="55" t="str" cm="1">
        <f t="array" ref="AI16">IF(AZ16="","",IF(ABS((AZ16-AVERAGE(AZ$2:AZ$1000))/_xlfn.STDEV.S(IF(AZ$2:AZ$1000&lt;&gt;"",AZ$2:AZ$1000)))&lt;3,"","OUTLIER"))</f>
        <v/>
      </c>
      <c r="AJ16" s="55" t="str" cm="1">
        <f t="array" ref="AJ16">IF(BA16="","",IF(ABS((BA16-AVERAGE(BA$2:BA$1000))/_xlfn.STDEV.S(IF(BA$2:BA$1000&lt;&gt;"",BA$2:BA$1000)))&lt;3,"","OUTLIER"))</f>
        <v/>
      </c>
      <c r="AK16" s="55" t="str" cm="1">
        <f t="array" ref="AK16">IF(BB16="","",IF(ABS((BB16-AVERAGE(BB$2:BB$1000))/_xlfn.STDEV.S(IF(BB$2:BB$1000&lt;&gt;"",BB$2:BB$1000)))&lt;3,"","OUTLIER"))</f>
        <v/>
      </c>
      <c r="AL16" s="26">
        <v>6.1239999999999997</v>
      </c>
      <c r="AN16" s="27"/>
      <c r="AO16" s="27"/>
      <c r="AQ16" s="27"/>
      <c r="AR16" s="27"/>
      <c r="AS16" s="27"/>
      <c r="AT16" s="27"/>
      <c r="AU16" s="27"/>
      <c r="AV16" s="27"/>
      <c r="AW16" s="27">
        <v>6.2030000000000003</v>
      </c>
      <c r="AX16" s="27"/>
      <c r="AY16" s="27"/>
      <c r="AZ16" s="27"/>
      <c r="BA16" s="27"/>
      <c r="BB16" s="27"/>
      <c r="BC16" s="26">
        <v>0.50539999999999996</v>
      </c>
      <c r="BE16" s="27"/>
      <c r="BF16" s="27"/>
      <c r="BH16" s="27"/>
      <c r="BI16" s="27"/>
      <c r="BJ16" s="27"/>
      <c r="BK16" s="27"/>
      <c r="BL16" s="27"/>
      <c r="BM16" s="27"/>
      <c r="BN16" s="27">
        <v>0.14949999999999999</v>
      </c>
      <c r="BO16" s="27"/>
      <c r="BP16" s="27"/>
      <c r="BQ16" s="27"/>
      <c r="BR16" s="27"/>
      <c r="BS16" s="27"/>
    </row>
    <row r="17" spans="1:71" x14ac:dyDescent="0.2">
      <c r="A17" s="70" t="s">
        <v>141</v>
      </c>
      <c r="B17" s="73" t="str">
        <f>VLOOKUP(A17,RecNames!B:G,6,FALSE)</f>
        <v>AA3R</v>
      </c>
      <c r="D17" s="81" t="str" cm="1">
        <f t="array" ref="D17">_xlfn.IFS(U17="OUTLIER","na",AL17="","0",AL17&gt;0,AL17)</f>
        <v>0</v>
      </c>
      <c r="E17" s="82" t="str" cm="1">
        <f t="array" ref="E17">_xlfn.IFS(V17="OUTLIER","na",AM17="","0",AM17&gt;0,AM17)</f>
        <v>0</v>
      </c>
      <c r="F17" s="82" cm="1">
        <f t="array" ref="F17">_xlfn.IFS(W17="OUTLIER","na",AN17="","0",AN17&gt;0,AN17)</f>
        <v>6.9509999999999996</v>
      </c>
      <c r="G17" s="82" cm="1">
        <f t="array" ref="G17">_xlfn.IFS(X17="OUTLIER","na",AO17="","0",AO17&gt;0,AO17)</f>
        <v>7.0289999999999999</v>
      </c>
      <c r="H17" s="82" t="str" cm="1">
        <f t="array" ref="H17">_xlfn.IFS(Y17="OUTLIER","na",AP17="","0",AP17&gt;0,AP17)</f>
        <v>0</v>
      </c>
      <c r="I17" s="82" cm="1">
        <f t="array" ref="I17">_xlfn.IFS(Z17="OUTLIER","na",AQ17="","0",AQ17&gt;0,AQ17)</f>
        <v>6.7279999999999998</v>
      </c>
      <c r="J17" s="82" cm="1">
        <f t="array" ref="J17">_xlfn.IFS(AA17="OUTLIER","na",AR17="","0",AR17&gt;0,AR17)</f>
        <v>7.4359999999999999</v>
      </c>
      <c r="K17" s="82" t="str" cm="1">
        <f t="array" ref="K17">_xlfn.IFS(AB17="OUTLIER","na",AS17="","0",AS17&gt;0,AS17)</f>
        <v>0</v>
      </c>
      <c r="L17" s="82" t="str" cm="1">
        <f t="array" ref="L17">_xlfn.IFS(AC17="OUTLIER","na",AT17="","0",AT17&gt;0,AT17)</f>
        <v>0</v>
      </c>
      <c r="M17" s="82" t="str" cm="1">
        <f t="array" ref="M17">_xlfn.IFS(AD17="OUTLIER","na",AU17="","0",AU17&gt;0,AU17)</f>
        <v>0</v>
      </c>
      <c r="N17" s="82" t="str" cm="1">
        <f t="array" ref="N17">_xlfn.IFS(AE17="OUTLIER","na",AV17="","0",AV17&gt;0,AV17)</f>
        <v>0</v>
      </c>
      <c r="O17" s="82" cm="1">
        <f t="array" ref="O17">_xlfn.IFS(AF17="OUTLIER","na",AW17="","0",AW17&gt;0,AW17)</f>
        <v>8.3879999999999999</v>
      </c>
      <c r="P17" s="82" t="str" cm="1">
        <f t="array" ref="P17">_xlfn.IFS(AG17="OUTLIER","na",AX17="","0",AX17&gt;0,AX17)</f>
        <v>0</v>
      </c>
      <c r="Q17" s="82" t="str" cm="1">
        <f t="array" ref="Q17">_xlfn.IFS(AH17="OUTLIER","na",AY17="","0",AY17&gt;0,AY17)</f>
        <v>0</v>
      </c>
      <c r="R17" s="82" t="str" cm="1">
        <f t="array" ref="R17">_xlfn.IFS(AI17="OUTLIER","na",AZ17="","0",AZ17&gt;0,AZ17)</f>
        <v>0</v>
      </c>
      <c r="S17" s="82" t="str" cm="1">
        <f t="array" ref="S17">_xlfn.IFS(AJ17="OUTLIER","na",BA17="","0",BA17&gt;0,BA17)</f>
        <v>0</v>
      </c>
      <c r="T17" s="82" t="str" cm="1">
        <f t="array" ref="T17">_xlfn.IFS(AK17="OUTLIER","na",BB17="","0",BB17&gt;0,BB17)</f>
        <v>0</v>
      </c>
      <c r="U17" s="54" t="str" cm="1">
        <f t="array" ref="U17">IF(AL17="","",IF(ABS((AL17-AVERAGE(AL$2:AL$1000))/_xlfn.STDEV.S(IF(AL$2:AL$1000&lt;&gt;"",AL$2:AL$1000)))&lt;3,"","OUTLIER"))</f>
        <v/>
      </c>
      <c r="V17" s="55" t="str" cm="1">
        <f t="array" ref="V17">IF(AM17="","",IF(ABS((AM17-AVERAGE(AM$2:AM$1000))/_xlfn.STDEV.S(IF(AM$2:AM$1000&lt;&gt;"",AM$2:AM$1000)))&lt;3,"","OUTLIER"))</f>
        <v/>
      </c>
      <c r="W17" s="55" t="str" cm="1">
        <f t="array" ref="W17">IF(AN17="","",IF(ABS((AN17-AVERAGE(AN$2:AN$1000))/_xlfn.STDEV.S(IF(AN$2:AN$1000&lt;&gt;"",AN$2:AN$1000)))&lt;3,"","OUTLIER"))</f>
        <v/>
      </c>
      <c r="X17" s="55" t="str" cm="1">
        <f t="array" ref="X17">IF(AO17="","",IF(ABS((AO17-AVERAGE(AO$2:AO$1000))/_xlfn.STDEV.S(IF(AO$2:AO$1000&lt;&gt;"",AO$2:AO$1000)))&lt;3,"","OUTLIER"))</f>
        <v/>
      </c>
      <c r="Y17" s="55" t="str" cm="1">
        <f t="array" ref="Y17">IF(AP17="","",IF(ABS((AP17-AVERAGE(AP$2:AP$1000))/_xlfn.STDEV.S(IF(AP$2:AP$1000&lt;&gt;"",AP$2:AP$1000)))&lt;3,"","OUTLIER"))</f>
        <v/>
      </c>
      <c r="Z17" s="55" t="str" cm="1">
        <f t="array" ref="Z17">IF(AQ17="","",IF(ABS((AQ17-AVERAGE(AQ$2:AQ$1000))/_xlfn.STDEV.S(IF(AQ$2:AQ$1000&lt;&gt;"",AQ$2:AQ$1000)))&lt;3,"","OUTLIER"))</f>
        <v/>
      </c>
      <c r="AA17" s="55" t="str" cm="1">
        <f t="array" ref="AA17">IF(AR17="","",IF(ABS((AR17-AVERAGE(AR$2:AR$1000))/_xlfn.STDEV.S(IF(AR$2:AR$1000&lt;&gt;"",AR$2:AR$1000)))&lt;3,"","OUTLIER"))</f>
        <v/>
      </c>
      <c r="AB17" s="55" t="str" cm="1">
        <f t="array" ref="AB17">IF(AS17="","",IF(ABS((AS17-AVERAGE(AS$2:AS$1000))/_xlfn.STDEV.S(IF(AS$2:AS$1000&lt;&gt;"",AS$2:AS$1000)))&lt;3,"","OUTLIER"))</f>
        <v/>
      </c>
      <c r="AC17" s="55" t="str" cm="1">
        <f t="array" ref="AC17">IF(AT17="","",IF(ABS((AT17-AVERAGE(AT$2:AT$1000))/_xlfn.STDEV.S(IF(AT$2:AT$1000&lt;&gt;"",AT$2:AT$1000)))&lt;3,"","OUTLIER"))</f>
        <v/>
      </c>
      <c r="AD17" s="55" t="str" cm="1">
        <f t="array" ref="AD17">IF(AU17="","",IF(ABS((AU17-AVERAGE(AU$2:AU$1000))/_xlfn.STDEV.S(IF(AU$2:AU$1000&lt;&gt;"",AU$2:AU$1000)))&lt;3,"","OUTLIER"))</f>
        <v/>
      </c>
      <c r="AE17" s="55" t="str" cm="1">
        <f t="array" ref="AE17">IF(AV17="","",IF(ABS((AV17-AVERAGE(AV$2:AV$1000))/_xlfn.STDEV.S(IF(AV$2:AV$1000&lt;&gt;"",AV$2:AV$1000)))&lt;3,"","OUTLIER"))</f>
        <v/>
      </c>
      <c r="AF17" s="55" t="str" cm="1">
        <f t="array" ref="AF17">IF(AW17="","",IF(ABS((AW17-AVERAGE(AW$2:AW$1000))/_xlfn.STDEV.S(IF(AW$2:AW$1000&lt;&gt;"",AW$2:AW$1000)))&lt;3,"","OUTLIER"))</f>
        <v/>
      </c>
      <c r="AG17" s="55" t="str" cm="1">
        <f t="array" ref="AG17">IF(AX17="","",IF(ABS((AX17-AVERAGE(AX$2:AX$1000))/_xlfn.STDEV.S(IF(AX$2:AX$1000&lt;&gt;"",AX$2:AX$1000)))&lt;3,"","OUTLIER"))</f>
        <v/>
      </c>
      <c r="AH17" s="55" t="str" cm="1">
        <f t="array" ref="AH17">IF(AY17="","",IF(ABS((AY17-AVERAGE(AY$2:AY$1000))/_xlfn.STDEV.S(IF(AY$2:AY$1000&lt;&gt;"",AY$2:AY$1000)))&lt;3,"","OUTLIER"))</f>
        <v/>
      </c>
      <c r="AI17" s="55" t="str" cm="1">
        <f t="array" ref="AI17">IF(AZ17="","",IF(ABS((AZ17-AVERAGE(AZ$2:AZ$1000))/_xlfn.STDEV.S(IF(AZ$2:AZ$1000&lt;&gt;"",AZ$2:AZ$1000)))&lt;3,"","OUTLIER"))</f>
        <v/>
      </c>
      <c r="AJ17" s="55" t="str" cm="1">
        <f t="array" ref="AJ17">IF(BA17="","",IF(ABS((BA17-AVERAGE(BA$2:BA$1000))/_xlfn.STDEV.S(IF(BA$2:BA$1000&lt;&gt;"",BA$2:BA$1000)))&lt;3,"","OUTLIER"))</f>
        <v/>
      </c>
      <c r="AK17" s="55" t="str" cm="1">
        <f t="array" ref="AK17">IF(BB17="","",IF(ABS((BB17-AVERAGE(BB$2:BB$1000))/_xlfn.STDEV.S(IF(BB$2:BB$1000&lt;&gt;"",BB$2:BB$1000)))&lt;3,"","OUTLIER"))</f>
        <v/>
      </c>
      <c r="AL17" s="26"/>
      <c r="AN17" s="27">
        <v>6.9509999999999996</v>
      </c>
      <c r="AO17" s="27">
        <v>7.0289999999999999</v>
      </c>
      <c r="AQ17" s="27">
        <v>6.7279999999999998</v>
      </c>
      <c r="AR17" s="27">
        <v>7.4359999999999999</v>
      </c>
      <c r="AS17" s="27"/>
      <c r="AT17" s="27"/>
      <c r="AU17" s="27"/>
      <c r="AV17" s="27"/>
      <c r="AW17" s="27">
        <v>8.3879999999999999</v>
      </c>
      <c r="AX17" s="27"/>
      <c r="AY17" s="27"/>
      <c r="AZ17" s="27"/>
      <c r="BA17" s="27"/>
      <c r="BB17" s="27"/>
      <c r="BC17" s="26"/>
      <c r="BE17" s="27">
        <v>8.9800000000000005E-2</v>
      </c>
      <c r="BF17" s="27">
        <v>9.3170000000000003E-2</v>
      </c>
      <c r="BH17" s="27">
        <v>0.21049999999999999</v>
      </c>
      <c r="BI17" s="27">
        <v>0.20860000000000001</v>
      </c>
      <c r="BJ17" s="27"/>
      <c r="BK17" s="27"/>
      <c r="BL17" s="27"/>
      <c r="BM17" s="27"/>
      <c r="BN17" s="27">
        <v>0.14119999999999999</v>
      </c>
      <c r="BO17" s="27"/>
      <c r="BP17" s="27"/>
      <c r="BQ17" s="27"/>
      <c r="BR17" s="27"/>
      <c r="BS17" s="27"/>
    </row>
    <row r="18" spans="1:71" x14ac:dyDescent="0.2">
      <c r="A18" s="70" t="s">
        <v>216</v>
      </c>
      <c r="B18" s="73" t="str">
        <f>VLOOKUP(A18,RecNames!B:G,6,FALSE)</f>
        <v>APJ</v>
      </c>
      <c r="D18" s="81" t="str" cm="1">
        <f t="array" ref="D18">_xlfn.IFS(U18="OUTLIER","na",AL18="","0",AL18&gt;0,AL18)</f>
        <v>0</v>
      </c>
      <c r="E18" s="82" t="str" cm="1">
        <f t="array" ref="E18">_xlfn.IFS(V18="OUTLIER","na",AM18="","0",AM18&gt;0,AM18)</f>
        <v>0</v>
      </c>
      <c r="F18" s="82" cm="1">
        <f t="array" ref="F18">_xlfn.IFS(W18="OUTLIER","na",AN18="","0",AN18&gt;0,AN18)</f>
        <v>9.5139999999999993</v>
      </c>
      <c r="G18" s="82" cm="1">
        <f t="array" ref="G18">_xlfn.IFS(X18="OUTLIER","na",AO18="","0",AO18&gt;0,AO18)</f>
        <v>9.6129999999999995</v>
      </c>
      <c r="H18" s="82" t="str" cm="1">
        <f t="array" ref="H18">_xlfn.IFS(Y18="OUTLIER","na",AP18="","0",AP18&gt;0,AP18)</f>
        <v>0</v>
      </c>
      <c r="I18" s="82" cm="1">
        <f t="array" ref="I18">_xlfn.IFS(Z18="OUTLIER","na",AQ18="","0",AQ18&gt;0,AQ18)</f>
        <v>9.4469999999999992</v>
      </c>
      <c r="J18" s="82" cm="1">
        <f t="array" ref="J18">_xlfn.IFS(AA18="OUTLIER","na",AR18="","0",AR18&gt;0,AR18)</f>
        <v>9.4380000000000006</v>
      </c>
      <c r="K18" s="82" cm="1">
        <f t="array" ref="K18">_xlfn.IFS(AB18="OUTLIER","na",AS18="","0",AS18&gt;0,AS18)</f>
        <v>8.7929999999999993</v>
      </c>
      <c r="L18" s="82" t="str" cm="1">
        <f t="array" ref="L18">_xlfn.IFS(AC18="OUTLIER","na",AT18="","0",AT18&gt;0,AT18)</f>
        <v>0</v>
      </c>
      <c r="M18" s="82" t="str" cm="1">
        <f t="array" ref="M18">_xlfn.IFS(AD18="OUTLIER","na",AU18="","0",AU18&gt;0,AU18)</f>
        <v>0</v>
      </c>
      <c r="N18" s="82" t="str" cm="1">
        <f t="array" ref="N18">_xlfn.IFS(AE18="OUTLIER","na",AV18="","0",AV18&gt;0,AV18)</f>
        <v>0</v>
      </c>
      <c r="O18" s="82" cm="1">
        <f t="array" ref="O18">_xlfn.IFS(AF18="OUTLIER","na",AW18="","0",AW18&gt;0,AW18)</f>
        <v>7.2830000000000004</v>
      </c>
      <c r="P18" s="82" t="str" cm="1">
        <f t="array" ref="P18">_xlfn.IFS(AG18="OUTLIER","na",AX18="","0",AX18&gt;0,AX18)</f>
        <v>0</v>
      </c>
      <c r="Q18" s="82" t="str" cm="1">
        <f t="array" ref="Q18">_xlfn.IFS(AH18="OUTLIER","na",AY18="","0",AY18&gt;0,AY18)</f>
        <v>0</v>
      </c>
      <c r="R18" s="82" cm="1">
        <f t="array" ref="R18">_xlfn.IFS(AI18="OUTLIER","na",AZ18="","0",AZ18&gt;0,AZ18)</f>
        <v>7.7889999999999997</v>
      </c>
      <c r="S18" s="82" cm="1">
        <f t="array" ref="S18">_xlfn.IFS(AJ18="OUTLIER","na",BA18="","0",BA18&gt;0,BA18)</f>
        <v>8.8160000000000007</v>
      </c>
      <c r="T18" s="82" cm="1">
        <f t="array" ref="T18">_xlfn.IFS(AK18="OUTLIER","na",BB18="","0",BB18&gt;0,BB18)</f>
        <v>8.9640000000000004</v>
      </c>
      <c r="U18" s="54" t="str" cm="1">
        <f t="array" ref="U18">IF(AL18="","",IF(ABS((AL18-AVERAGE(AL$2:AL$1000))/_xlfn.STDEV.S(IF(AL$2:AL$1000&lt;&gt;"",AL$2:AL$1000)))&lt;3,"","OUTLIER"))</f>
        <v/>
      </c>
      <c r="V18" s="55" t="str" cm="1">
        <f t="array" ref="V18">IF(AM18="","",IF(ABS((AM18-AVERAGE(AM$2:AM$1000))/_xlfn.STDEV.S(IF(AM$2:AM$1000&lt;&gt;"",AM$2:AM$1000)))&lt;3,"","OUTLIER"))</f>
        <v/>
      </c>
      <c r="W18" s="55" t="str" cm="1">
        <f t="array" ref="W18">IF(AN18="","",IF(ABS((AN18-AVERAGE(AN$2:AN$1000))/_xlfn.STDEV.S(IF(AN$2:AN$1000&lt;&gt;"",AN$2:AN$1000)))&lt;3,"","OUTLIER"))</f>
        <v/>
      </c>
      <c r="X18" s="55" t="str" cm="1">
        <f t="array" ref="X18">IF(AO18="","",IF(ABS((AO18-AVERAGE(AO$2:AO$1000))/_xlfn.STDEV.S(IF(AO$2:AO$1000&lt;&gt;"",AO$2:AO$1000)))&lt;3,"","OUTLIER"))</f>
        <v/>
      </c>
      <c r="Y18" s="55" t="str" cm="1">
        <f t="array" ref="Y18">IF(AP18="","",IF(ABS((AP18-AVERAGE(AP$2:AP$1000))/_xlfn.STDEV.S(IF(AP$2:AP$1000&lt;&gt;"",AP$2:AP$1000)))&lt;3,"","OUTLIER"))</f>
        <v/>
      </c>
      <c r="Z18" s="55" t="str" cm="1">
        <f t="array" ref="Z18">IF(AQ18="","",IF(ABS((AQ18-AVERAGE(AQ$2:AQ$1000))/_xlfn.STDEV.S(IF(AQ$2:AQ$1000&lt;&gt;"",AQ$2:AQ$1000)))&lt;3,"","OUTLIER"))</f>
        <v/>
      </c>
      <c r="AA18" s="55" t="str" cm="1">
        <f t="array" ref="AA18">IF(AR18="","",IF(ABS((AR18-AVERAGE(AR$2:AR$1000))/_xlfn.STDEV.S(IF(AR$2:AR$1000&lt;&gt;"",AR$2:AR$1000)))&lt;3,"","OUTLIER"))</f>
        <v/>
      </c>
      <c r="AB18" s="55" t="str" cm="1">
        <f t="array" ref="AB18">IF(AS18="","",IF(ABS((AS18-AVERAGE(AS$2:AS$1000))/_xlfn.STDEV.S(IF(AS$2:AS$1000&lt;&gt;"",AS$2:AS$1000)))&lt;3,"","OUTLIER"))</f>
        <v/>
      </c>
      <c r="AC18" s="55" t="str" cm="1">
        <f t="array" ref="AC18">IF(AT18="","",IF(ABS((AT18-AVERAGE(AT$2:AT$1000))/_xlfn.STDEV.S(IF(AT$2:AT$1000&lt;&gt;"",AT$2:AT$1000)))&lt;3,"","OUTLIER"))</f>
        <v/>
      </c>
      <c r="AD18" s="55" t="str" cm="1">
        <f t="array" ref="AD18">IF(AU18="","",IF(ABS((AU18-AVERAGE(AU$2:AU$1000))/_xlfn.STDEV.S(IF(AU$2:AU$1000&lt;&gt;"",AU$2:AU$1000)))&lt;3,"","OUTLIER"))</f>
        <v/>
      </c>
      <c r="AE18" s="55" t="str" cm="1">
        <f t="array" ref="AE18">IF(AV18="","",IF(ABS((AV18-AVERAGE(AV$2:AV$1000))/_xlfn.STDEV.S(IF(AV$2:AV$1000&lt;&gt;"",AV$2:AV$1000)))&lt;3,"","OUTLIER"))</f>
        <v/>
      </c>
      <c r="AF18" s="55" t="str" cm="1">
        <f t="array" ref="AF18">IF(AW18="","",IF(ABS((AW18-AVERAGE(AW$2:AW$1000))/_xlfn.STDEV.S(IF(AW$2:AW$1000&lt;&gt;"",AW$2:AW$1000)))&lt;3,"","OUTLIER"))</f>
        <v/>
      </c>
      <c r="AG18" s="55" t="str" cm="1">
        <f t="array" ref="AG18">IF(AX18="","",IF(ABS((AX18-AVERAGE(AX$2:AX$1000))/_xlfn.STDEV.S(IF(AX$2:AX$1000&lt;&gt;"",AX$2:AX$1000)))&lt;3,"","OUTLIER"))</f>
        <v/>
      </c>
      <c r="AH18" s="55" t="str" cm="1">
        <f t="array" ref="AH18">IF(AY18="","",IF(ABS((AY18-AVERAGE(AY$2:AY$1000))/_xlfn.STDEV.S(IF(AY$2:AY$1000&lt;&gt;"",AY$2:AY$1000)))&lt;3,"","OUTLIER"))</f>
        <v/>
      </c>
      <c r="AI18" s="55" t="str" cm="1">
        <f t="array" ref="AI18">IF(AZ18="","",IF(ABS((AZ18-AVERAGE(AZ$2:AZ$1000))/_xlfn.STDEV.S(IF(AZ$2:AZ$1000&lt;&gt;"",AZ$2:AZ$1000)))&lt;3,"","OUTLIER"))</f>
        <v/>
      </c>
      <c r="AJ18" s="55" t="str" cm="1">
        <f t="array" ref="AJ18">IF(BA18="","",IF(ABS((BA18-AVERAGE(BA$2:BA$1000))/_xlfn.STDEV.S(IF(BA$2:BA$1000&lt;&gt;"",BA$2:BA$1000)))&lt;3,"","OUTLIER"))</f>
        <v/>
      </c>
      <c r="AK18" s="55" t="str" cm="1">
        <f t="array" ref="AK18">IF(BB18="","",IF(ABS((BB18-AVERAGE(BB$2:BB$1000))/_xlfn.STDEV.S(IF(BB$2:BB$1000&lt;&gt;"",BB$2:BB$1000)))&lt;3,"","OUTLIER"))</f>
        <v/>
      </c>
      <c r="AL18" s="26"/>
      <c r="AN18" s="27">
        <v>9.5139999999999993</v>
      </c>
      <c r="AO18" s="27">
        <v>9.6129999999999995</v>
      </c>
      <c r="AQ18" s="27">
        <v>9.4469999999999992</v>
      </c>
      <c r="AR18" s="27">
        <v>9.4380000000000006</v>
      </c>
      <c r="AS18" s="27">
        <v>8.7929999999999993</v>
      </c>
      <c r="AT18" s="27"/>
      <c r="AU18" s="27"/>
      <c r="AV18" s="27"/>
      <c r="AW18" s="27">
        <v>7.2830000000000004</v>
      </c>
      <c r="AX18" s="27"/>
      <c r="AY18" s="27"/>
      <c r="AZ18" s="27">
        <v>7.7889999999999997</v>
      </c>
      <c r="BA18" s="27">
        <v>8.8160000000000007</v>
      </c>
      <c r="BB18" s="27">
        <v>8.9640000000000004</v>
      </c>
      <c r="BC18" s="26"/>
      <c r="BE18" s="27">
        <v>0.1376</v>
      </c>
      <c r="BF18" s="27">
        <v>0.1188</v>
      </c>
      <c r="BH18" s="27">
        <v>0.1245</v>
      </c>
      <c r="BI18" s="27">
        <v>7.3899999999999993E-2</v>
      </c>
      <c r="BJ18" s="27">
        <v>0.14380000000000001</v>
      </c>
      <c r="BK18" s="27"/>
      <c r="BL18" s="27"/>
      <c r="BM18" s="27"/>
      <c r="BN18" s="27">
        <v>0.28270000000000001</v>
      </c>
      <c r="BO18" s="27"/>
      <c r="BP18" s="27"/>
      <c r="BQ18" s="27">
        <v>0.1193</v>
      </c>
      <c r="BR18" s="27">
        <v>0.16650000000000001</v>
      </c>
      <c r="BS18" s="27">
        <v>0.13350000000000001</v>
      </c>
    </row>
    <row r="19" spans="1:71" x14ac:dyDescent="0.2">
      <c r="A19" s="70" t="s">
        <v>211</v>
      </c>
      <c r="B19" s="73" t="str">
        <f>VLOOKUP(A19,RecNames!B:G,6,FALSE)</f>
        <v>AGTR1</v>
      </c>
      <c r="D19" s="81" t="str" cm="1">
        <f t="array" ref="D19">_xlfn.IFS(U19="OUTLIER","na",AL19="","0",AL19&gt;0,AL19)</f>
        <v>0</v>
      </c>
      <c r="E19" s="82" t="str" cm="1">
        <f t="array" ref="E19">_xlfn.IFS(V19="OUTLIER","na",AM19="","0",AM19&gt;0,AM19)</f>
        <v>0</v>
      </c>
      <c r="F19" s="82" cm="1">
        <f t="array" ref="F19">_xlfn.IFS(W19="OUTLIER","na",AN19="","0",AN19&gt;0,AN19)</f>
        <v>8.2680000000000007</v>
      </c>
      <c r="G19" s="82" cm="1">
        <f t="array" ref="G19">_xlfn.IFS(X19="OUTLIER","na",AO19="","0",AO19&gt;0,AO19)</f>
        <v>8.1639999999999997</v>
      </c>
      <c r="H19" s="82" t="str" cm="1">
        <f t="array" ref="H19">_xlfn.IFS(Y19="OUTLIER","na",AP19="","0",AP19&gt;0,AP19)</f>
        <v>0</v>
      </c>
      <c r="I19" s="82" cm="1">
        <f t="array" ref="I19">_xlfn.IFS(Z19="OUTLIER","na",AQ19="","0",AQ19&gt;0,AQ19)</f>
        <v>8.4209999999999994</v>
      </c>
      <c r="J19" s="82" cm="1">
        <f t="array" ref="J19">_xlfn.IFS(AA19="OUTLIER","na",AR19="","0",AR19&gt;0,AR19)</f>
        <v>8.2690000000000001</v>
      </c>
      <c r="K19" s="82" cm="1">
        <f t="array" ref="K19">_xlfn.IFS(AB19="OUTLIER","na",AS19="","0",AS19&gt;0,AS19)</f>
        <v>7.86</v>
      </c>
      <c r="L19" s="82" cm="1">
        <f t="array" ref="L19">_xlfn.IFS(AC19="OUTLIER","na",AT19="","0",AT19&gt;0,AT19)</f>
        <v>9.3510000000000009</v>
      </c>
      <c r="M19" s="82" cm="1">
        <f t="array" ref="M19">_xlfn.IFS(AD19="OUTLIER","na",AU19="","0",AU19&gt;0,AU19)</f>
        <v>9.3360000000000003</v>
      </c>
      <c r="N19" s="82" cm="1">
        <f t="array" ref="N19">_xlfn.IFS(AE19="OUTLIER","na",AV19="","0",AV19&gt;0,AV19)</f>
        <v>8.8480000000000008</v>
      </c>
      <c r="O19" s="82" cm="1">
        <f t="array" ref="O19">_xlfn.IFS(AF19="OUTLIER","na",AW19="","0",AW19&gt;0,AW19)</f>
        <v>8.9190000000000005</v>
      </c>
      <c r="P19" s="82" t="str" cm="1">
        <f t="array" ref="P19">_xlfn.IFS(AG19="OUTLIER","na",AX19="","0",AX19&gt;0,AX19)</f>
        <v>0</v>
      </c>
      <c r="Q19" s="82" cm="1">
        <f t="array" ref="Q19">_xlfn.IFS(AH19="OUTLIER","na",AY19="","0",AY19&gt;0,AY19)</f>
        <v>8.1029999999999998</v>
      </c>
      <c r="R19" s="82" cm="1">
        <f t="array" ref="R19">_xlfn.IFS(AI19="OUTLIER","na",AZ19="","0",AZ19&gt;0,AZ19)</f>
        <v>8.7789999999999999</v>
      </c>
      <c r="S19" s="82" cm="1">
        <f t="array" ref="S19">_xlfn.IFS(AJ19="OUTLIER","na",BA19="","0",BA19&gt;0,BA19)</f>
        <v>8.64</v>
      </c>
      <c r="T19" s="82" cm="1">
        <f t="array" ref="T19">_xlfn.IFS(AK19="OUTLIER","na",BB19="","0",BB19&gt;0,BB19)</f>
        <v>8.84</v>
      </c>
      <c r="U19" s="54" t="str" cm="1">
        <f t="array" ref="U19">IF(AL19="","",IF(ABS((AL19-AVERAGE(AL$2:AL$1000))/_xlfn.STDEV.S(IF(AL$2:AL$1000&lt;&gt;"",AL$2:AL$1000)))&lt;3,"","OUTLIER"))</f>
        <v/>
      </c>
      <c r="V19" s="55" t="str" cm="1">
        <f t="array" ref="V19">IF(AM19="","",IF(ABS((AM19-AVERAGE(AM$2:AM$1000))/_xlfn.STDEV.S(IF(AM$2:AM$1000&lt;&gt;"",AM$2:AM$1000)))&lt;3,"","OUTLIER"))</f>
        <v/>
      </c>
      <c r="W19" s="55" t="str" cm="1">
        <f t="array" ref="W19">IF(AN19="","",IF(ABS((AN19-AVERAGE(AN$2:AN$1000))/_xlfn.STDEV.S(IF(AN$2:AN$1000&lt;&gt;"",AN$2:AN$1000)))&lt;3,"","OUTLIER"))</f>
        <v/>
      </c>
      <c r="X19" s="55" t="str" cm="1">
        <f t="array" ref="X19">IF(AO19="","",IF(ABS((AO19-AVERAGE(AO$2:AO$1000))/_xlfn.STDEV.S(IF(AO$2:AO$1000&lt;&gt;"",AO$2:AO$1000)))&lt;3,"","OUTLIER"))</f>
        <v/>
      </c>
      <c r="Y19" s="55" t="str" cm="1">
        <f t="array" ref="Y19">IF(AP19="","",IF(ABS((AP19-AVERAGE(AP$2:AP$1000))/_xlfn.STDEV.S(IF(AP$2:AP$1000&lt;&gt;"",AP$2:AP$1000)))&lt;3,"","OUTLIER"))</f>
        <v/>
      </c>
      <c r="Z19" s="55" t="str" cm="1">
        <f t="array" ref="Z19">IF(AQ19="","",IF(ABS((AQ19-AVERAGE(AQ$2:AQ$1000))/_xlfn.STDEV.S(IF(AQ$2:AQ$1000&lt;&gt;"",AQ$2:AQ$1000)))&lt;3,"","OUTLIER"))</f>
        <v/>
      </c>
      <c r="AA19" s="55" t="str" cm="1">
        <f t="array" ref="AA19">IF(AR19="","",IF(ABS((AR19-AVERAGE(AR$2:AR$1000))/_xlfn.STDEV.S(IF(AR$2:AR$1000&lt;&gt;"",AR$2:AR$1000)))&lt;3,"","OUTLIER"))</f>
        <v/>
      </c>
      <c r="AB19" s="55" t="str" cm="1">
        <f t="array" ref="AB19">IF(AS19="","",IF(ABS((AS19-AVERAGE(AS$2:AS$1000))/_xlfn.STDEV.S(IF(AS$2:AS$1000&lt;&gt;"",AS$2:AS$1000)))&lt;3,"","OUTLIER"))</f>
        <v/>
      </c>
      <c r="AC19" s="55" t="str" cm="1">
        <f t="array" ref="AC19">IF(AT19="","",IF(ABS((AT19-AVERAGE(AT$2:AT$1000))/_xlfn.STDEV.S(IF(AT$2:AT$1000&lt;&gt;"",AT$2:AT$1000)))&lt;3,"","OUTLIER"))</f>
        <v/>
      </c>
      <c r="AD19" s="55" t="str" cm="1">
        <f t="array" ref="AD19">IF(AU19="","",IF(ABS((AU19-AVERAGE(AU$2:AU$1000))/_xlfn.STDEV.S(IF(AU$2:AU$1000&lt;&gt;"",AU$2:AU$1000)))&lt;3,"","OUTLIER"))</f>
        <v/>
      </c>
      <c r="AE19" s="55" t="str" cm="1">
        <f t="array" ref="AE19">IF(AV19="","",IF(ABS((AV19-AVERAGE(AV$2:AV$1000))/_xlfn.STDEV.S(IF(AV$2:AV$1000&lt;&gt;"",AV$2:AV$1000)))&lt;3,"","OUTLIER"))</f>
        <v/>
      </c>
      <c r="AF19" s="55" t="str" cm="1">
        <f t="array" ref="AF19">IF(AW19="","",IF(ABS((AW19-AVERAGE(AW$2:AW$1000))/_xlfn.STDEV.S(IF(AW$2:AW$1000&lt;&gt;"",AW$2:AW$1000)))&lt;3,"","OUTLIER"))</f>
        <v/>
      </c>
      <c r="AG19" s="55" t="str" cm="1">
        <f t="array" ref="AG19">IF(AX19="","",IF(ABS((AX19-AVERAGE(AX$2:AX$1000))/_xlfn.STDEV.S(IF(AX$2:AX$1000&lt;&gt;"",AX$2:AX$1000)))&lt;3,"","OUTLIER"))</f>
        <v/>
      </c>
      <c r="AH19" s="55" t="str" cm="1">
        <f t="array" ref="AH19">IF(AY19="","",IF(ABS((AY19-AVERAGE(AY$2:AY$1000))/_xlfn.STDEV.S(IF(AY$2:AY$1000&lt;&gt;"",AY$2:AY$1000)))&lt;3,"","OUTLIER"))</f>
        <v/>
      </c>
      <c r="AI19" s="55" t="str" cm="1">
        <f t="array" ref="AI19">IF(AZ19="","",IF(ABS((AZ19-AVERAGE(AZ$2:AZ$1000))/_xlfn.STDEV.S(IF(AZ$2:AZ$1000&lt;&gt;"",AZ$2:AZ$1000)))&lt;3,"","OUTLIER"))</f>
        <v/>
      </c>
      <c r="AJ19" s="55" t="str" cm="1">
        <f t="array" ref="AJ19">IF(BA19="","",IF(ABS((BA19-AVERAGE(BA$2:BA$1000))/_xlfn.STDEV.S(IF(BA$2:BA$1000&lt;&gt;"",BA$2:BA$1000)))&lt;3,"","OUTLIER"))</f>
        <v/>
      </c>
      <c r="AK19" s="55" t="str" cm="1">
        <f t="array" ref="AK19">IF(BB19="","",IF(ABS((BB19-AVERAGE(BB$2:BB$1000))/_xlfn.STDEV.S(IF(BB$2:BB$1000&lt;&gt;"",BB$2:BB$1000)))&lt;3,"","OUTLIER"))</f>
        <v/>
      </c>
      <c r="AL19" s="26"/>
      <c r="AN19" s="27">
        <v>8.2680000000000007</v>
      </c>
      <c r="AO19" s="27">
        <v>8.1639999999999997</v>
      </c>
      <c r="AQ19" s="27">
        <v>8.4209999999999994</v>
      </c>
      <c r="AR19" s="27">
        <v>8.2690000000000001</v>
      </c>
      <c r="AS19" s="27">
        <v>7.86</v>
      </c>
      <c r="AT19" s="27">
        <v>9.3510000000000009</v>
      </c>
      <c r="AU19" s="27">
        <v>9.3360000000000003</v>
      </c>
      <c r="AV19" s="27">
        <v>8.8480000000000008</v>
      </c>
      <c r="AW19" s="27">
        <v>8.9190000000000005</v>
      </c>
      <c r="AX19" s="27"/>
      <c r="AY19" s="27">
        <v>8.1029999999999998</v>
      </c>
      <c r="AZ19" s="27">
        <v>8.7789999999999999</v>
      </c>
      <c r="BA19" s="27">
        <v>8.64</v>
      </c>
      <c r="BB19" s="27">
        <v>8.84</v>
      </c>
      <c r="BC19" s="26"/>
      <c r="BE19" s="27">
        <v>0.2326</v>
      </c>
      <c r="BF19" s="27">
        <v>0.24440000000000001</v>
      </c>
      <c r="BH19" s="27">
        <v>0.23580000000000001</v>
      </c>
      <c r="BI19" s="27">
        <v>0.22520000000000001</v>
      </c>
      <c r="BJ19" s="27">
        <v>0.28820000000000001</v>
      </c>
      <c r="BK19" s="27">
        <v>5.287E-2</v>
      </c>
      <c r="BL19" s="27">
        <v>7.6420000000000002E-2</v>
      </c>
      <c r="BM19" s="27">
        <v>5.5730000000000002E-2</v>
      </c>
      <c r="BN19" s="27">
        <v>6.2269999999999999E-2</v>
      </c>
      <c r="BO19" s="27"/>
      <c r="BP19" s="27">
        <v>0.16109999999999999</v>
      </c>
      <c r="BQ19" s="27">
        <v>5.5109999999999999E-2</v>
      </c>
      <c r="BR19" s="27">
        <v>7.4840000000000004E-2</v>
      </c>
      <c r="BS19" s="27">
        <v>5.8049999999999997E-2</v>
      </c>
    </row>
    <row r="20" spans="1:71" x14ac:dyDescent="0.2">
      <c r="A20" s="70" t="s">
        <v>732</v>
      </c>
      <c r="B20" s="73" t="str">
        <f>VLOOKUP(A20,RecNames!B:G,6,FALSE)</f>
        <v>V1AR</v>
      </c>
      <c r="D20" s="81" t="str" cm="1">
        <f t="array" ref="D20">_xlfn.IFS(U20="OUTLIER","na",AL20="","0",AL20&gt;0,AL20)</f>
        <v>0</v>
      </c>
      <c r="E20" s="82" t="str" cm="1">
        <f t="array" ref="E20">_xlfn.IFS(V20="OUTLIER","na",AM20="","0",AM20&gt;0,AM20)</f>
        <v>0</v>
      </c>
      <c r="F20" s="82" cm="1">
        <f t="array" ref="F20">_xlfn.IFS(W20="OUTLIER","na",AN20="","0",AN20&gt;0,AN20)</f>
        <v>7.8049999999999997</v>
      </c>
      <c r="G20" s="82" cm="1">
        <f t="array" ref="G20">_xlfn.IFS(X20="OUTLIER","na",AO20="","0",AO20&gt;0,AO20)</f>
        <v>7.907</v>
      </c>
      <c r="H20" s="82" t="str" cm="1">
        <f t="array" ref="H20">_xlfn.IFS(Y20="OUTLIER","na",AP20="","0",AP20&gt;0,AP20)</f>
        <v>0</v>
      </c>
      <c r="I20" s="82" cm="1">
        <f t="array" ref="I20">_xlfn.IFS(Z20="OUTLIER","na",AQ20="","0",AQ20&gt;0,AQ20)</f>
        <v>8.1310000000000002</v>
      </c>
      <c r="J20" s="82" cm="1">
        <f t="array" ref="J20">_xlfn.IFS(AA20="OUTLIER","na",AR20="","0",AR20&gt;0,AR20)</f>
        <v>8.0530000000000008</v>
      </c>
      <c r="K20" s="82" cm="1">
        <f t="array" ref="K20">_xlfn.IFS(AB20="OUTLIER","na",AS20="","0",AS20&gt;0,AS20)</f>
        <v>7.9960000000000004</v>
      </c>
      <c r="L20" s="82" cm="1">
        <f t="array" ref="L20">_xlfn.IFS(AC20="OUTLIER","na",AT20="","0",AT20&gt;0,AT20)</f>
        <v>8.7789999999999999</v>
      </c>
      <c r="M20" s="82" cm="1">
        <f t="array" ref="M20">_xlfn.IFS(AD20="OUTLIER","na",AU20="","0",AU20&gt;0,AU20)</f>
        <v>8.8260000000000005</v>
      </c>
      <c r="N20" s="82" cm="1">
        <f t="array" ref="N20">_xlfn.IFS(AE20="OUTLIER","na",AV20="","0",AV20&gt;0,AV20)</f>
        <v>8.1869999999999994</v>
      </c>
      <c r="O20" s="82" cm="1">
        <f t="array" ref="O20">_xlfn.IFS(AF20="OUTLIER","na",AW20="","0",AW20&gt;0,AW20)</f>
        <v>8.01</v>
      </c>
      <c r="P20" s="82" t="str" cm="1">
        <f t="array" ref="P20">_xlfn.IFS(AG20="OUTLIER","na",AX20="","0",AX20&gt;0,AX20)</f>
        <v>0</v>
      </c>
      <c r="Q20" s="82" t="str" cm="1">
        <f t="array" ref="Q20">_xlfn.IFS(AH20="OUTLIER","na",AY20="","0",AY20&gt;0,AY20)</f>
        <v>0</v>
      </c>
      <c r="R20" s="82" cm="1">
        <f t="array" ref="R20">_xlfn.IFS(AI20="OUTLIER","na",AZ20="","0",AZ20&gt;0,AZ20)</f>
        <v>7.8410000000000002</v>
      </c>
      <c r="S20" s="82" cm="1">
        <f t="array" ref="S20">_xlfn.IFS(AJ20="OUTLIER","na",BA20="","0",BA20&gt;0,BA20)</f>
        <v>7.7430000000000003</v>
      </c>
      <c r="T20" s="82" cm="1">
        <f t="array" ref="T20">_xlfn.IFS(AK20="OUTLIER","na",BB20="","0",BB20&gt;0,BB20)</f>
        <v>7.8239999999999998</v>
      </c>
      <c r="U20" s="54" t="str" cm="1">
        <f t="array" ref="U20">IF(AL20="","",IF(ABS((AL20-AVERAGE(AL$2:AL$1000))/_xlfn.STDEV.S(IF(AL$2:AL$1000&lt;&gt;"",AL$2:AL$1000)))&lt;3,"","OUTLIER"))</f>
        <v/>
      </c>
      <c r="V20" s="55" t="str" cm="1">
        <f t="array" ref="V20">IF(AM20="","",IF(ABS((AM20-AVERAGE(AM$2:AM$1000))/_xlfn.STDEV.S(IF(AM$2:AM$1000&lt;&gt;"",AM$2:AM$1000)))&lt;3,"","OUTLIER"))</f>
        <v/>
      </c>
      <c r="W20" s="55" t="str" cm="1">
        <f t="array" ref="W20">IF(AN20="","",IF(ABS((AN20-AVERAGE(AN$2:AN$1000))/_xlfn.STDEV.S(IF(AN$2:AN$1000&lt;&gt;"",AN$2:AN$1000)))&lt;3,"","OUTLIER"))</f>
        <v/>
      </c>
      <c r="X20" s="55" t="str" cm="1">
        <f t="array" ref="X20">IF(AO20="","",IF(ABS((AO20-AVERAGE(AO$2:AO$1000))/_xlfn.STDEV.S(IF(AO$2:AO$1000&lt;&gt;"",AO$2:AO$1000)))&lt;3,"","OUTLIER"))</f>
        <v/>
      </c>
      <c r="Y20" s="55" t="str" cm="1">
        <f t="array" ref="Y20">IF(AP20="","",IF(ABS((AP20-AVERAGE(AP$2:AP$1000))/_xlfn.STDEV.S(IF(AP$2:AP$1000&lt;&gt;"",AP$2:AP$1000)))&lt;3,"","OUTLIER"))</f>
        <v/>
      </c>
      <c r="Z20" s="55" t="str" cm="1">
        <f t="array" ref="Z20">IF(AQ20="","",IF(ABS((AQ20-AVERAGE(AQ$2:AQ$1000))/_xlfn.STDEV.S(IF(AQ$2:AQ$1000&lt;&gt;"",AQ$2:AQ$1000)))&lt;3,"","OUTLIER"))</f>
        <v/>
      </c>
      <c r="AA20" s="55" t="str" cm="1">
        <f t="array" ref="AA20">IF(AR20="","",IF(ABS((AR20-AVERAGE(AR$2:AR$1000))/_xlfn.STDEV.S(IF(AR$2:AR$1000&lt;&gt;"",AR$2:AR$1000)))&lt;3,"","OUTLIER"))</f>
        <v/>
      </c>
      <c r="AB20" s="55" t="str" cm="1">
        <f t="array" ref="AB20">IF(AS20="","",IF(ABS((AS20-AVERAGE(AS$2:AS$1000))/_xlfn.STDEV.S(IF(AS$2:AS$1000&lt;&gt;"",AS$2:AS$1000)))&lt;3,"","OUTLIER"))</f>
        <v/>
      </c>
      <c r="AC20" s="55" t="str" cm="1">
        <f t="array" ref="AC20">IF(AT20="","",IF(ABS((AT20-AVERAGE(AT$2:AT$1000))/_xlfn.STDEV.S(IF(AT$2:AT$1000&lt;&gt;"",AT$2:AT$1000)))&lt;3,"","OUTLIER"))</f>
        <v/>
      </c>
      <c r="AD20" s="55" t="str" cm="1">
        <f t="array" ref="AD20">IF(AU20="","",IF(ABS((AU20-AVERAGE(AU$2:AU$1000))/_xlfn.STDEV.S(IF(AU$2:AU$1000&lt;&gt;"",AU$2:AU$1000)))&lt;3,"","OUTLIER"))</f>
        <v/>
      </c>
      <c r="AE20" s="55" t="str" cm="1">
        <f t="array" ref="AE20">IF(AV20="","",IF(ABS((AV20-AVERAGE(AV$2:AV$1000))/_xlfn.STDEV.S(IF(AV$2:AV$1000&lt;&gt;"",AV$2:AV$1000)))&lt;3,"","OUTLIER"))</f>
        <v/>
      </c>
      <c r="AF20" s="55" t="str" cm="1">
        <f t="array" ref="AF20">IF(AW20="","",IF(ABS((AW20-AVERAGE(AW$2:AW$1000))/_xlfn.STDEV.S(IF(AW$2:AW$1000&lt;&gt;"",AW$2:AW$1000)))&lt;3,"","OUTLIER"))</f>
        <v/>
      </c>
      <c r="AG20" s="55" t="str" cm="1">
        <f t="array" ref="AG20">IF(AX20="","",IF(ABS((AX20-AVERAGE(AX$2:AX$1000))/_xlfn.STDEV.S(IF(AX$2:AX$1000&lt;&gt;"",AX$2:AX$1000)))&lt;3,"","OUTLIER"))</f>
        <v/>
      </c>
      <c r="AH20" s="55" t="str" cm="1">
        <f t="array" ref="AH20">IF(AY20="","",IF(ABS((AY20-AVERAGE(AY$2:AY$1000))/_xlfn.STDEV.S(IF(AY$2:AY$1000&lt;&gt;"",AY$2:AY$1000)))&lt;3,"","OUTLIER"))</f>
        <v/>
      </c>
      <c r="AI20" s="55" t="str" cm="1">
        <f t="array" ref="AI20">IF(AZ20="","",IF(ABS((AZ20-AVERAGE(AZ$2:AZ$1000))/_xlfn.STDEV.S(IF(AZ$2:AZ$1000&lt;&gt;"",AZ$2:AZ$1000)))&lt;3,"","OUTLIER"))</f>
        <v/>
      </c>
      <c r="AJ20" s="55" t="str" cm="1">
        <f t="array" ref="AJ20">IF(BA20="","",IF(ABS((BA20-AVERAGE(BA$2:BA$1000))/_xlfn.STDEV.S(IF(BA$2:BA$1000&lt;&gt;"",BA$2:BA$1000)))&lt;3,"","OUTLIER"))</f>
        <v/>
      </c>
      <c r="AK20" s="55" t="str" cm="1">
        <f t="array" ref="AK20">IF(BB20="","",IF(ABS((BB20-AVERAGE(BB$2:BB$1000))/_xlfn.STDEV.S(IF(BB$2:BB$1000&lt;&gt;"",BB$2:BB$1000)))&lt;3,"","OUTLIER"))</f>
        <v/>
      </c>
      <c r="AL20" s="26"/>
      <c r="AN20" s="27">
        <v>7.8049999999999997</v>
      </c>
      <c r="AO20" s="27">
        <v>7.907</v>
      </c>
      <c r="AQ20" s="27">
        <v>8.1310000000000002</v>
      </c>
      <c r="AR20" s="27">
        <v>8.0530000000000008</v>
      </c>
      <c r="AS20" s="27">
        <v>7.9960000000000004</v>
      </c>
      <c r="AT20" s="27">
        <v>8.7789999999999999</v>
      </c>
      <c r="AU20" s="27">
        <v>8.8260000000000005</v>
      </c>
      <c r="AV20" s="27">
        <v>8.1869999999999994</v>
      </c>
      <c r="AW20" s="27">
        <v>8.01</v>
      </c>
      <c r="AX20" s="27"/>
      <c r="AY20" s="27"/>
      <c r="AZ20" s="27">
        <v>7.8410000000000002</v>
      </c>
      <c r="BA20" s="27">
        <v>7.7430000000000003</v>
      </c>
      <c r="BB20" s="27">
        <v>7.8239999999999998</v>
      </c>
      <c r="BC20" s="26"/>
      <c r="BE20" s="27">
        <v>7.8899999999999998E-2</v>
      </c>
      <c r="BF20" s="27">
        <v>0.14599999999999999</v>
      </c>
      <c r="BH20" s="27">
        <v>8.3229999999999998E-2</v>
      </c>
      <c r="BI20" s="27">
        <v>0.1081</v>
      </c>
      <c r="BJ20" s="27">
        <v>0.18110000000000001</v>
      </c>
      <c r="BK20" s="27">
        <v>7.5459999999999999E-2</v>
      </c>
      <c r="BL20" s="27">
        <v>7.0910000000000001E-2</v>
      </c>
      <c r="BM20" s="27">
        <v>6.9089999999999999E-2</v>
      </c>
      <c r="BN20" s="27">
        <v>9.3100000000000002E-2</v>
      </c>
      <c r="BO20" s="27"/>
      <c r="BP20" s="27"/>
      <c r="BQ20" s="27">
        <v>8.1720000000000001E-2</v>
      </c>
      <c r="BR20" s="27">
        <v>0.1089</v>
      </c>
      <c r="BS20" s="27">
        <v>7.0680000000000007E-2</v>
      </c>
    </row>
    <row r="21" spans="1:71" x14ac:dyDescent="0.2">
      <c r="A21" s="70" t="s">
        <v>736</v>
      </c>
      <c r="B21" s="73" t="str">
        <f>VLOOKUP(A21,RecNames!B:G,6,FALSE)</f>
        <v>V2R</v>
      </c>
      <c r="D21" s="81" cm="1">
        <f t="array" ref="D21">_xlfn.IFS(U21="OUTLIER","na",AL21="","0",AL21&gt;0,AL21)</f>
        <v>10.24</v>
      </c>
      <c r="E21" s="82" t="str" cm="1">
        <f t="array" ref="E21">_xlfn.IFS(V21="OUTLIER","na",AM21="","0",AM21&gt;0,AM21)</f>
        <v>0</v>
      </c>
      <c r="F21" s="82" t="str" cm="1">
        <f t="array" ref="F21">_xlfn.IFS(W21="OUTLIER","na",AN21="","0",AN21&gt;0,AN21)</f>
        <v>0</v>
      </c>
      <c r="G21" s="82" t="str" cm="1">
        <f t="array" ref="G21">_xlfn.IFS(X21="OUTLIER","na",AO21="","0",AO21&gt;0,AO21)</f>
        <v>0</v>
      </c>
      <c r="H21" s="82" t="str" cm="1">
        <f t="array" ref="H21">_xlfn.IFS(Y21="OUTLIER","na",AP21="","0",AP21&gt;0,AP21)</f>
        <v>0</v>
      </c>
      <c r="I21" s="82" t="str" cm="1">
        <f t="array" ref="I21">_xlfn.IFS(Z21="OUTLIER","na",AQ21="","0",AQ21&gt;0,AQ21)</f>
        <v>0</v>
      </c>
      <c r="J21" s="82" t="str" cm="1">
        <f t="array" ref="J21">_xlfn.IFS(AA21="OUTLIER","na",AR21="","0",AR21&gt;0,AR21)</f>
        <v>0</v>
      </c>
      <c r="K21" s="82" t="str" cm="1">
        <f t="array" ref="K21">_xlfn.IFS(AB21="OUTLIER","na",AS21="","0",AS21&gt;0,AS21)</f>
        <v>0</v>
      </c>
      <c r="L21" s="82" cm="1">
        <f t="array" ref="L21">_xlfn.IFS(AC21="OUTLIER","na",AT21="","0",AT21&gt;0,AT21)</f>
        <v>7.87</v>
      </c>
      <c r="M21" s="82" cm="1">
        <f t="array" ref="M21">_xlfn.IFS(AD21="OUTLIER","na",AU21="","0",AU21&gt;0,AU21)</f>
        <v>7.7759999999999998</v>
      </c>
      <c r="N21" s="82" cm="1">
        <f t="array" ref="N21">_xlfn.IFS(AE21="OUTLIER","na",AV21="","0",AV21&gt;0,AV21)</f>
        <v>7.694</v>
      </c>
      <c r="O21" s="82" cm="1">
        <f t="array" ref="O21">_xlfn.IFS(AF21="OUTLIER","na",AW21="","0",AW21&gt;0,AW21)</f>
        <v>9.0280000000000005</v>
      </c>
      <c r="P21" s="82" t="str" cm="1">
        <f t="array" ref="P21">_xlfn.IFS(AG21="OUTLIER","na",AX21="","0",AX21&gt;0,AX21)</f>
        <v>0</v>
      </c>
      <c r="Q21" s="82" t="str" cm="1">
        <f t="array" ref="Q21">_xlfn.IFS(AH21="OUTLIER","na",AY21="","0",AY21&gt;0,AY21)</f>
        <v>0</v>
      </c>
      <c r="R21" s="82" cm="1">
        <f t="array" ref="R21">_xlfn.IFS(AI21="OUTLIER","na",AZ21="","0",AZ21&gt;0,AZ21)</f>
        <v>7.5650000000000004</v>
      </c>
      <c r="S21" s="82" cm="1">
        <f t="array" ref="S21">_xlfn.IFS(AJ21="OUTLIER","na",BA21="","0",BA21&gt;0,BA21)</f>
        <v>7.6029999999999998</v>
      </c>
      <c r="T21" s="82" cm="1">
        <f t="array" ref="T21">_xlfn.IFS(AK21="OUTLIER","na",BB21="","0",BB21&gt;0,BB21)</f>
        <v>7.8460000000000001</v>
      </c>
      <c r="U21" s="54" t="str" cm="1">
        <f t="array" ref="U21">IF(AL21="","",IF(ABS((AL21-AVERAGE(AL$2:AL$1000))/_xlfn.STDEV.S(IF(AL$2:AL$1000&lt;&gt;"",AL$2:AL$1000)))&lt;3,"","OUTLIER"))</f>
        <v/>
      </c>
      <c r="V21" s="55" t="str" cm="1">
        <f t="array" ref="V21">IF(AM21="","",IF(ABS((AM21-AVERAGE(AM$2:AM$1000))/_xlfn.STDEV.S(IF(AM$2:AM$1000&lt;&gt;"",AM$2:AM$1000)))&lt;3,"","OUTLIER"))</f>
        <v/>
      </c>
      <c r="W21" s="55" t="str" cm="1">
        <f t="array" ref="W21">IF(AN21="","",IF(ABS((AN21-AVERAGE(AN$2:AN$1000))/_xlfn.STDEV.S(IF(AN$2:AN$1000&lt;&gt;"",AN$2:AN$1000)))&lt;3,"","OUTLIER"))</f>
        <v/>
      </c>
      <c r="X21" s="55" t="str" cm="1">
        <f t="array" ref="X21">IF(AO21="","",IF(ABS((AO21-AVERAGE(AO$2:AO$1000))/_xlfn.STDEV.S(IF(AO$2:AO$1000&lt;&gt;"",AO$2:AO$1000)))&lt;3,"","OUTLIER"))</f>
        <v/>
      </c>
      <c r="Y21" s="55" t="str" cm="1">
        <f t="array" ref="Y21">IF(AP21="","",IF(ABS((AP21-AVERAGE(AP$2:AP$1000))/_xlfn.STDEV.S(IF(AP$2:AP$1000&lt;&gt;"",AP$2:AP$1000)))&lt;3,"","OUTLIER"))</f>
        <v/>
      </c>
      <c r="Z21" s="55" t="str" cm="1">
        <f t="array" ref="Z21">IF(AQ21="","",IF(ABS((AQ21-AVERAGE(AQ$2:AQ$1000))/_xlfn.STDEV.S(IF(AQ$2:AQ$1000&lt;&gt;"",AQ$2:AQ$1000)))&lt;3,"","OUTLIER"))</f>
        <v/>
      </c>
      <c r="AA21" s="55" t="str" cm="1">
        <f t="array" ref="AA21">IF(AR21="","",IF(ABS((AR21-AVERAGE(AR$2:AR$1000))/_xlfn.STDEV.S(IF(AR$2:AR$1000&lt;&gt;"",AR$2:AR$1000)))&lt;3,"","OUTLIER"))</f>
        <v/>
      </c>
      <c r="AB21" s="55" t="str" cm="1">
        <f t="array" ref="AB21">IF(AS21="","",IF(ABS((AS21-AVERAGE(AS$2:AS$1000))/_xlfn.STDEV.S(IF(AS$2:AS$1000&lt;&gt;"",AS$2:AS$1000)))&lt;3,"","OUTLIER"))</f>
        <v/>
      </c>
      <c r="AC21" s="55" t="str" cm="1">
        <f t="array" ref="AC21">IF(AT21="","",IF(ABS((AT21-AVERAGE(AT$2:AT$1000))/_xlfn.STDEV.S(IF(AT$2:AT$1000&lt;&gt;"",AT$2:AT$1000)))&lt;3,"","OUTLIER"))</f>
        <v/>
      </c>
      <c r="AD21" s="55" t="str" cm="1">
        <f t="array" ref="AD21">IF(AU21="","",IF(ABS((AU21-AVERAGE(AU$2:AU$1000))/_xlfn.STDEV.S(IF(AU$2:AU$1000&lt;&gt;"",AU$2:AU$1000)))&lt;3,"","OUTLIER"))</f>
        <v/>
      </c>
      <c r="AE21" s="55" t="str" cm="1">
        <f t="array" ref="AE21">IF(AV21="","",IF(ABS((AV21-AVERAGE(AV$2:AV$1000))/_xlfn.STDEV.S(IF(AV$2:AV$1000&lt;&gt;"",AV$2:AV$1000)))&lt;3,"","OUTLIER"))</f>
        <v/>
      </c>
      <c r="AF21" s="55" t="str" cm="1">
        <f t="array" ref="AF21">IF(AW21="","",IF(ABS((AW21-AVERAGE(AW$2:AW$1000))/_xlfn.STDEV.S(IF(AW$2:AW$1000&lt;&gt;"",AW$2:AW$1000)))&lt;3,"","OUTLIER"))</f>
        <v/>
      </c>
      <c r="AG21" s="55" t="str" cm="1">
        <f t="array" ref="AG21">IF(AX21="","",IF(ABS((AX21-AVERAGE(AX$2:AX$1000))/_xlfn.STDEV.S(IF(AX$2:AX$1000&lt;&gt;"",AX$2:AX$1000)))&lt;3,"","OUTLIER"))</f>
        <v/>
      </c>
      <c r="AH21" s="55" t="str" cm="1">
        <f t="array" ref="AH21">IF(AY21="","",IF(ABS((AY21-AVERAGE(AY$2:AY$1000))/_xlfn.STDEV.S(IF(AY$2:AY$1000&lt;&gt;"",AY$2:AY$1000)))&lt;3,"","OUTLIER"))</f>
        <v/>
      </c>
      <c r="AI21" s="55" t="str" cm="1">
        <f t="array" ref="AI21">IF(AZ21="","",IF(ABS((AZ21-AVERAGE(AZ$2:AZ$1000))/_xlfn.STDEV.S(IF(AZ$2:AZ$1000&lt;&gt;"",AZ$2:AZ$1000)))&lt;3,"","OUTLIER"))</f>
        <v/>
      </c>
      <c r="AJ21" s="55" t="str" cm="1">
        <f t="array" ref="AJ21">IF(BA21="","",IF(ABS((BA21-AVERAGE(BA$2:BA$1000))/_xlfn.STDEV.S(IF(BA$2:BA$1000&lt;&gt;"",BA$2:BA$1000)))&lt;3,"","OUTLIER"))</f>
        <v/>
      </c>
      <c r="AK21" s="55" t="str" cm="1">
        <f t="array" ref="AK21">IF(BB21="","",IF(ABS((BB21-AVERAGE(BB$2:BB$1000))/_xlfn.STDEV.S(IF(BB$2:BB$1000&lt;&gt;"",BB$2:BB$1000)))&lt;3,"","OUTLIER"))</f>
        <v/>
      </c>
      <c r="AL21" s="26">
        <v>10.24</v>
      </c>
      <c r="AN21" s="27"/>
      <c r="AO21" s="27"/>
      <c r="AQ21" s="27"/>
      <c r="AR21" s="27"/>
      <c r="AS21" s="27"/>
      <c r="AT21" s="27">
        <v>7.87</v>
      </c>
      <c r="AU21" s="27">
        <v>7.7759999999999998</v>
      </c>
      <c r="AV21" s="27">
        <v>7.694</v>
      </c>
      <c r="AW21" s="27">
        <v>9.0280000000000005</v>
      </c>
      <c r="AX21" s="27"/>
      <c r="AY21" s="27"/>
      <c r="AZ21" s="27">
        <v>7.5650000000000004</v>
      </c>
      <c r="BA21" s="27">
        <v>7.6029999999999998</v>
      </c>
      <c r="BB21" s="27">
        <v>7.8460000000000001</v>
      </c>
      <c r="BC21" s="26">
        <v>8.9880000000000002E-2</v>
      </c>
      <c r="BE21" s="27"/>
      <c r="BF21" s="27"/>
      <c r="BH21" s="27"/>
      <c r="BI21" s="27"/>
      <c r="BJ21" s="27"/>
      <c r="BK21" s="27">
        <v>8.2540000000000002E-2</v>
      </c>
      <c r="BL21" s="27">
        <v>8.2269999999999996E-2</v>
      </c>
      <c r="BM21" s="27">
        <v>0.104</v>
      </c>
      <c r="BN21" s="27">
        <v>4.6429999999999999E-2</v>
      </c>
      <c r="BO21" s="27"/>
      <c r="BP21" s="27"/>
      <c r="BQ21" s="27">
        <v>7.7640000000000001E-2</v>
      </c>
      <c r="BR21" s="27">
        <v>0.115</v>
      </c>
      <c r="BS21" s="27">
        <v>9.2869999999999994E-2</v>
      </c>
    </row>
    <row r="22" spans="1:71" x14ac:dyDescent="0.2">
      <c r="A22" s="70" t="s">
        <v>230</v>
      </c>
      <c r="B22" s="73" t="str">
        <f>VLOOKUP(A22,RecNames!B:G,6,FALSE)</f>
        <v>BKRB1</v>
      </c>
      <c r="D22" s="81" t="str" cm="1">
        <f t="array" ref="D22">_xlfn.IFS(U22="OUTLIER","na",AL22="","0",AL22&gt;0,AL22)</f>
        <v>0</v>
      </c>
      <c r="E22" s="82" t="str" cm="1">
        <f t="array" ref="E22">_xlfn.IFS(V22="OUTLIER","na",AM22="","0",AM22&gt;0,AM22)</f>
        <v>0</v>
      </c>
      <c r="F22" s="82" cm="1">
        <f t="array" ref="F22">_xlfn.IFS(W22="OUTLIER","na",AN22="","0",AN22&gt;0,AN22)</f>
        <v>6.6429999999999998</v>
      </c>
      <c r="G22" s="82" cm="1">
        <f t="array" ref="G22">_xlfn.IFS(X22="OUTLIER","na",AO22="","0",AO22&gt;0,AO22)</f>
        <v>6.7530000000000001</v>
      </c>
      <c r="H22" s="82" t="str" cm="1">
        <f t="array" ref="H22">_xlfn.IFS(Y22="OUTLIER","na",AP22="","0",AP22&gt;0,AP22)</f>
        <v>0</v>
      </c>
      <c r="I22" s="82" cm="1">
        <f t="array" ref="I22">_xlfn.IFS(Z22="OUTLIER","na",AQ22="","0",AQ22&gt;0,AQ22)</f>
        <v>6.7039999999999997</v>
      </c>
      <c r="J22" s="82" cm="1">
        <f t="array" ref="J22">_xlfn.IFS(AA22="OUTLIER","na",AR22="","0",AR22&gt;0,AR22)</f>
        <v>6.7750000000000004</v>
      </c>
      <c r="K22" s="82" cm="1">
        <f t="array" ref="K22">_xlfn.IFS(AB22="OUTLIER","na",AS22="","0",AS22&gt;0,AS22)</f>
        <v>6.9279999999999999</v>
      </c>
      <c r="L22" s="82" cm="1">
        <f t="array" ref="L22">_xlfn.IFS(AC22="OUTLIER","na",AT22="","0",AT22&gt;0,AT22)</f>
        <v>6.9050000000000002</v>
      </c>
      <c r="M22" s="82" cm="1">
        <f t="array" ref="M22">_xlfn.IFS(AD22="OUTLIER","na",AU22="","0",AU22&gt;0,AU22)</f>
        <v>6.8049999999999997</v>
      </c>
      <c r="N22" s="82" cm="1">
        <f t="array" ref="N22">_xlfn.IFS(AE22="OUTLIER","na",AV22="","0",AV22&gt;0,AV22)</f>
        <v>6.883</v>
      </c>
      <c r="O22" s="82" cm="1">
        <f t="array" ref="O22">_xlfn.IFS(AF22="OUTLIER","na",AW22="","0",AW22&gt;0,AW22)</f>
        <v>7.5359999999999996</v>
      </c>
      <c r="P22" s="82" t="str" cm="1">
        <f t="array" ref="P22">_xlfn.IFS(AG22="OUTLIER","na",AX22="","0",AX22&gt;0,AX22)</f>
        <v>0</v>
      </c>
      <c r="Q22" s="82" t="str" cm="1">
        <f t="array" ref="Q22">_xlfn.IFS(AH22="OUTLIER","na",AY22="","0",AY22&gt;0,AY22)</f>
        <v>0</v>
      </c>
      <c r="R22" s="82" t="str" cm="1">
        <f t="array" ref="R22">_xlfn.IFS(AI22="OUTLIER","na",AZ22="","0",AZ22&gt;0,AZ22)</f>
        <v>0</v>
      </c>
      <c r="S22" s="82" t="str" cm="1">
        <f t="array" ref="S22">_xlfn.IFS(AJ22="OUTLIER","na",BA22="","0",BA22&gt;0,BA22)</f>
        <v>0</v>
      </c>
      <c r="T22" s="82" t="str" cm="1">
        <f t="array" ref="T22">_xlfn.IFS(AK22="OUTLIER","na",BB22="","0",BB22&gt;0,BB22)</f>
        <v>0</v>
      </c>
      <c r="U22" s="54" t="str" cm="1">
        <f t="array" ref="U22">IF(AL22="","",IF(ABS((AL22-AVERAGE(AL$2:AL$1000))/_xlfn.STDEV.S(IF(AL$2:AL$1000&lt;&gt;"",AL$2:AL$1000)))&lt;3,"","OUTLIER"))</f>
        <v/>
      </c>
      <c r="V22" s="55" t="str" cm="1">
        <f t="array" ref="V22">IF(AM22="","",IF(ABS((AM22-AVERAGE(AM$2:AM$1000))/_xlfn.STDEV.S(IF(AM$2:AM$1000&lt;&gt;"",AM$2:AM$1000)))&lt;3,"","OUTLIER"))</f>
        <v/>
      </c>
      <c r="W22" s="55" t="str" cm="1">
        <f t="array" ref="W22">IF(AN22="","",IF(ABS((AN22-AVERAGE(AN$2:AN$1000))/_xlfn.STDEV.S(IF(AN$2:AN$1000&lt;&gt;"",AN$2:AN$1000)))&lt;3,"","OUTLIER"))</f>
        <v/>
      </c>
      <c r="X22" s="55" t="str" cm="1">
        <f t="array" ref="X22">IF(AO22="","",IF(ABS((AO22-AVERAGE(AO$2:AO$1000))/_xlfn.STDEV.S(IF(AO$2:AO$1000&lt;&gt;"",AO$2:AO$1000)))&lt;3,"","OUTLIER"))</f>
        <v/>
      </c>
      <c r="Y22" s="55" t="str" cm="1">
        <f t="array" ref="Y22">IF(AP22="","",IF(ABS((AP22-AVERAGE(AP$2:AP$1000))/_xlfn.STDEV.S(IF(AP$2:AP$1000&lt;&gt;"",AP$2:AP$1000)))&lt;3,"","OUTLIER"))</f>
        <v/>
      </c>
      <c r="Z22" s="55" t="str" cm="1">
        <f t="array" ref="Z22">IF(AQ22="","",IF(ABS((AQ22-AVERAGE(AQ$2:AQ$1000))/_xlfn.STDEV.S(IF(AQ$2:AQ$1000&lt;&gt;"",AQ$2:AQ$1000)))&lt;3,"","OUTLIER"))</f>
        <v/>
      </c>
      <c r="AA22" s="55" t="str" cm="1">
        <f t="array" ref="AA22">IF(AR22="","",IF(ABS((AR22-AVERAGE(AR$2:AR$1000))/_xlfn.STDEV.S(IF(AR$2:AR$1000&lt;&gt;"",AR$2:AR$1000)))&lt;3,"","OUTLIER"))</f>
        <v/>
      </c>
      <c r="AB22" s="55" t="str" cm="1">
        <f t="array" ref="AB22">IF(AS22="","",IF(ABS((AS22-AVERAGE(AS$2:AS$1000))/_xlfn.STDEV.S(IF(AS$2:AS$1000&lt;&gt;"",AS$2:AS$1000)))&lt;3,"","OUTLIER"))</f>
        <v/>
      </c>
      <c r="AC22" s="55" t="str" cm="1">
        <f t="array" ref="AC22">IF(AT22="","",IF(ABS((AT22-AVERAGE(AT$2:AT$1000))/_xlfn.STDEV.S(IF(AT$2:AT$1000&lt;&gt;"",AT$2:AT$1000)))&lt;3,"","OUTLIER"))</f>
        <v/>
      </c>
      <c r="AD22" s="55" t="str" cm="1">
        <f t="array" ref="AD22">IF(AU22="","",IF(ABS((AU22-AVERAGE(AU$2:AU$1000))/_xlfn.STDEV.S(IF(AU$2:AU$1000&lt;&gt;"",AU$2:AU$1000)))&lt;3,"","OUTLIER"))</f>
        <v/>
      </c>
      <c r="AE22" s="55" t="str" cm="1">
        <f t="array" ref="AE22">IF(AV22="","",IF(ABS((AV22-AVERAGE(AV$2:AV$1000))/_xlfn.STDEV.S(IF(AV$2:AV$1000&lt;&gt;"",AV$2:AV$1000)))&lt;3,"","OUTLIER"))</f>
        <v/>
      </c>
      <c r="AF22" s="55" t="str" cm="1">
        <f t="array" ref="AF22">IF(AW22="","",IF(ABS((AW22-AVERAGE(AW$2:AW$1000))/_xlfn.STDEV.S(IF(AW$2:AW$1000&lt;&gt;"",AW$2:AW$1000)))&lt;3,"","OUTLIER"))</f>
        <v/>
      </c>
      <c r="AG22" s="55" t="str" cm="1">
        <f t="array" ref="AG22">IF(AX22="","",IF(ABS((AX22-AVERAGE(AX$2:AX$1000))/_xlfn.STDEV.S(IF(AX$2:AX$1000&lt;&gt;"",AX$2:AX$1000)))&lt;3,"","OUTLIER"))</f>
        <v/>
      </c>
      <c r="AH22" s="55" t="str" cm="1">
        <f t="array" ref="AH22">IF(AY22="","",IF(ABS((AY22-AVERAGE(AY$2:AY$1000))/_xlfn.STDEV.S(IF(AY$2:AY$1000&lt;&gt;"",AY$2:AY$1000)))&lt;3,"","OUTLIER"))</f>
        <v/>
      </c>
      <c r="AI22" s="55" t="str" cm="1">
        <f t="array" ref="AI22">IF(AZ22="","",IF(ABS((AZ22-AVERAGE(AZ$2:AZ$1000))/_xlfn.STDEV.S(IF(AZ$2:AZ$1000&lt;&gt;"",AZ$2:AZ$1000)))&lt;3,"","OUTLIER"))</f>
        <v/>
      </c>
      <c r="AJ22" s="55" t="str" cm="1">
        <f t="array" ref="AJ22">IF(BA22="","",IF(ABS((BA22-AVERAGE(BA$2:BA$1000))/_xlfn.STDEV.S(IF(BA$2:BA$1000&lt;&gt;"",BA$2:BA$1000)))&lt;3,"","OUTLIER"))</f>
        <v/>
      </c>
      <c r="AK22" s="55" t="str" cm="1">
        <f t="array" ref="AK22">IF(BB22="","",IF(ABS((BB22-AVERAGE(BB$2:BB$1000))/_xlfn.STDEV.S(IF(BB$2:BB$1000&lt;&gt;"",BB$2:BB$1000)))&lt;3,"","OUTLIER"))</f>
        <v/>
      </c>
      <c r="AL22" s="26"/>
      <c r="AN22" s="27">
        <v>6.6429999999999998</v>
      </c>
      <c r="AO22" s="27">
        <v>6.7530000000000001</v>
      </c>
      <c r="AQ22" s="27">
        <v>6.7039999999999997</v>
      </c>
      <c r="AR22" s="27">
        <v>6.7750000000000004</v>
      </c>
      <c r="AS22" s="27">
        <v>6.9279999999999999</v>
      </c>
      <c r="AT22" s="27">
        <v>6.9050000000000002</v>
      </c>
      <c r="AU22" s="27">
        <v>6.8049999999999997</v>
      </c>
      <c r="AV22" s="27">
        <v>6.883</v>
      </c>
      <c r="AW22" s="27">
        <v>7.5359999999999996</v>
      </c>
      <c r="AX22" s="27"/>
      <c r="AY22" s="27"/>
      <c r="AZ22" s="27"/>
      <c r="BA22" s="27"/>
      <c r="BB22" s="27"/>
      <c r="BC22" s="26"/>
      <c r="BE22" s="27">
        <v>8.5849999999999996E-2</v>
      </c>
      <c r="BF22" s="27">
        <v>6.9220000000000004E-2</v>
      </c>
      <c r="BH22" s="27">
        <v>0.1186</v>
      </c>
      <c r="BI22" s="27">
        <v>0.1009</v>
      </c>
      <c r="BJ22" s="27">
        <v>0.1522</v>
      </c>
      <c r="BK22" s="27">
        <v>5.0680000000000003E-2</v>
      </c>
      <c r="BL22" s="27">
        <v>3.3759999999999998E-2</v>
      </c>
      <c r="BM22" s="27">
        <v>5.8999999999999997E-2</v>
      </c>
      <c r="BN22" s="27">
        <v>0.17050000000000001</v>
      </c>
      <c r="BO22" s="27"/>
      <c r="BP22" s="27"/>
      <c r="BQ22" s="27"/>
      <c r="BR22" s="27"/>
      <c r="BS22" s="27"/>
    </row>
    <row r="23" spans="1:71" x14ac:dyDescent="0.2">
      <c r="A23" s="70" t="s">
        <v>235</v>
      </c>
      <c r="B23" s="73" t="str">
        <f>VLOOKUP(A23,RecNames!B:G,6,FALSE)</f>
        <v>BKRB2</v>
      </c>
      <c r="D23" s="81" t="str" cm="1">
        <f t="array" ref="D23">_xlfn.IFS(U23="OUTLIER","na",AL23="","0",AL23&gt;0,AL23)</f>
        <v>0</v>
      </c>
      <c r="E23" s="82" t="str" cm="1">
        <f t="array" ref="E23">_xlfn.IFS(V23="OUTLIER","na",AM23="","0",AM23&gt;0,AM23)</f>
        <v>0</v>
      </c>
      <c r="F23" s="82" cm="1">
        <f t="array" ref="F23">_xlfn.IFS(W23="OUTLIER","na",AN23="","0",AN23&gt;0,AN23)</f>
        <v>8.1430000000000007</v>
      </c>
      <c r="G23" s="82" cm="1">
        <f t="array" ref="G23">_xlfn.IFS(X23="OUTLIER","na",AO23="","0",AO23&gt;0,AO23)</f>
        <v>7.8710000000000004</v>
      </c>
      <c r="H23" s="82" t="str" cm="1">
        <f t="array" ref="H23">_xlfn.IFS(Y23="OUTLIER","na",AP23="","0",AP23&gt;0,AP23)</f>
        <v>0</v>
      </c>
      <c r="I23" s="82" cm="1">
        <f t="array" ref="I23">_xlfn.IFS(Z23="OUTLIER","na",AQ23="","0",AQ23&gt;0,AQ23)</f>
        <v>7.8330000000000002</v>
      </c>
      <c r="J23" s="82" cm="1">
        <f t="array" ref="J23">_xlfn.IFS(AA23="OUTLIER","na",AR23="","0",AR23&gt;0,AR23)</f>
        <v>8.1359999999999992</v>
      </c>
      <c r="K23" s="82" cm="1">
        <f t="array" ref="K23">_xlfn.IFS(AB23="OUTLIER","na",AS23="","0",AS23&gt;0,AS23)</f>
        <v>8.6489999999999991</v>
      </c>
      <c r="L23" s="82" cm="1">
        <f t="array" ref="L23">_xlfn.IFS(AC23="OUTLIER","na",AT23="","0",AT23&gt;0,AT23)</f>
        <v>9.7140000000000004</v>
      </c>
      <c r="M23" s="82" cm="1">
        <f t="array" ref="M23">_xlfn.IFS(AD23="OUTLIER","na",AU23="","0",AU23&gt;0,AU23)</f>
        <v>9.5419999999999998</v>
      </c>
      <c r="N23" s="82" cm="1">
        <f t="array" ref="N23">_xlfn.IFS(AE23="OUTLIER","na",AV23="","0",AV23&gt;0,AV23)</f>
        <v>9.5350000000000001</v>
      </c>
      <c r="O23" s="82" cm="1">
        <f t="array" ref="O23">_xlfn.IFS(AF23="OUTLIER","na",AW23="","0",AW23&gt;0,AW23)</f>
        <v>8.7539999999999996</v>
      </c>
      <c r="P23" s="82" cm="1">
        <f t="array" ref="P23">_xlfn.IFS(AG23="OUTLIER","na",AX23="","0",AX23&gt;0,AX23)</f>
        <v>8.8729999999999993</v>
      </c>
      <c r="Q23" s="82" cm="1">
        <f t="array" ref="Q23">_xlfn.IFS(AH23="OUTLIER","na",AY23="","0",AY23&gt;0,AY23)</f>
        <v>8.2089999999999996</v>
      </c>
      <c r="R23" s="82" cm="1">
        <f t="array" ref="R23">_xlfn.IFS(AI23="OUTLIER","na",AZ23="","0",AZ23&gt;0,AZ23)</f>
        <v>8.5350000000000001</v>
      </c>
      <c r="S23" s="82" cm="1">
        <f t="array" ref="S23">_xlfn.IFS(AJ23="OUTLIER","na",BA23="","0",BA23&gt;0,BA23)</f>
        <v>8.6219999999999999</v>
      </c>
      <c r="T23" s="82" cm="1">
        <f t="array" ref="T23">_xlfn.IFS(AK23="OUTLIER","na",BB23="","0",BB23&gt;0,BB23)</f>
        <v>8.52</v>
      </c>
      <c r="U23" s="54" t="str" cm="1">
        <f t="array" ref="U23">IF(AL23="","",IF(ABS((AL23-AVERAGE(AL$2:AL$1000))/_xlfn.STDEV.S(IF(AL$2:AL$1000&lt;&gt;"",AL$2:AL$1000)))&lt;3,"","OUTLIER"))</f>
        <v/>
      </c>
      <c r="V23" s="55" t="str" cm="1">
        <f t="array" ref="V23">IF(AM23="","",IF(ABS((AM23-AVERAGE(AM$2:AM$1000))/_xlfn.STDEV.S(IF(AM$2:AM$1000&lt;&gt;"",AM$2:AM$1000)))&lt;3,"","OUTLIER"))</f>
        <v/>
      </c>
      <c r="W23" s="55" t="str" cm="1">
        <f t="array" ref="W23">IF(AN23="","",IF(ABS((AN23-AVERAGE(AN$2:AN$1000))/_xlfn.STDEV.S(IF(AN$2:AN$1000&lt;&gt;"",AN$2:AN$1000)))&lt;3,"","OUTLIER"))</f>
        <v/>
      </c>
      <c r="X23" s="55" t="str" cm="1">
        <f t="array" ref="X23">IF(AO23="","",IF(ABS((AO23-AVERAGE(AO$2:AO$1000))/_xlfn.STDEV.S(IF(AO$2:AO$1000&lt;&gt;"",AO$2:AO$1000)))&lt;3,"","OUTLIER"))</f>
        <v/>
      </c>
      <c r="Y23" s="55" t="str" cm="1">
        <f t="array" ref="Y23">IF(AP23="","",IF(ABS((AP23-AVERAGE(AP$2:AP$1000))/_xlfn.STDEV.S(IF(AP$2:AP$1000&lt;&gt;"",AP$2:AP$1000)))&lt;3,"","OUTLIER"))</f>
        <v/>
      </c>
      <c r="Z23" s="55" t="str" cm="1">
        <f t="array" ref="Z23">IF(AQ23="","",IF(ABS((AQ23-AVERAGE(AQ$2:AQ$1000))/_xlfn.STDEV.S(IF(AQ$2:AQ$1000&lt;&gt;"",AQ$2:AQ$1000)))&lt;3,"","OUTLIER"))</f>
        <v/>
      </c>
      <c r="AA23" s="55" t="str" cm="1">
        <f t="array" ref="AA23">IF(AR23="","",IF(ABS((AR23-AVERAGE(AR$2:AR$1000))/_xlfn.STDEV.S(IF(AR$2:AR$1000&lt;&gt;"",AR$2:AR$1000)))&lt;3,"","OUTLIER"))</f>
        <v/>
      </c>
      <c r="AB23" s="55" t="str" cm="1">
        <f t="array" ref="AB23">IF(AS23="","",IF(ABS((AS23-AVERAGE(AS$2:AS$1000))/_xlfn.STDEV.S(IF(AS$2:AS$1000&lt;&gt;"",AS$2:AS$1000)))&lt;3,"","OUTLIER"))</f>
        <v/>
      </c>
      <c r="AC23" s="55" t="str" cm="1">
        <f t="array" ref="AC23">IF(AT23="","",IF(ABS((AT23-AVERAGE(AT$2:AT$1000))/_xlfn.STDEV.S(IF(AT$2:AT$1000&lt;&gt;"",AT$2:AT$1000)))&lt;3,"","OUTLIER"))</f>
        <v/>
      </c>
      <c r="AD23" s="55" t="str" cm="1">
        <f t="array" ref="AD23">IF(AU23="","",IF(ABS((AU23-AVERAGE(AU$2:AU$1000))/_xlfn.STDEV.S(IF(AU$2:AU$1000&lt;&gt;"",AU$2:AU$1000)))&lt;3,"","OUTLIER"))</f>
        <v/>
      </c>
      <c r="AE23" s="55" t="str" cm="1">
        <f t="array" ref="AE23">IF(AV23="","",IF(ABS((AV23-AVERAGE(AV$2:AV$1000))/_xlfn.STDEV.S(IF(AV$2:AV$1000&lt;&gt;"",AV$2:AV$1000)))&lt;3,"","OUTLIER"))</f>
        <v/>
      </c>
      <c r="AF23" s="55" t="str" cm="1">
        <f t="array" ref="AF23">IF(AW23="","",IF(ABS((AW23-AVERAGE(AW$2:AW$1000))/_xlfn.STDEV.S(IF(AW$2:AW$1000&lt;&gt;"",AW$2:AW$1000)))&lt;3,"","OUTLIER"))</f>
        <v/>
      </c>
      <c r="AG23" s="55" t="str" cm="1">
        <f t="array" ref="AG23">IF(AX23="","",IF(ABS((AX23-AVERAGE(AX$2:AX$1000))/_xlfn.STDEV.S(IF(AX$2:AX$1000&lt;&gt;"",AX$2:AX$1000)))&lt;3,"","OUTLIER"))</f>
        <v/>
      </c>
      <c r="AH23" s="55" t="str" cm="1">
        <f t="array" ref="AH23">IF(AY23="","",IF(ABS((AY23-AVERAGE(AY$2:AY$1000))/_xlfn.STDEV.S(IF(AY$2:AY$1000&lt;&gt;"",AY$2:AY$1000)))&lt;3,"","OUTLIER"))</f>
        <v/>
      </c>
      <c r="AI23" s="55" t="str" cm="1">
        <f t="array" ref="AI23">IF(AZ23="","",IF(ABS((AZ23-AVERAGE(AZ$2:AZ$1000))/_xlfn.STDEV.S(IF(AZ$2:AZ$1000&lt;&gt;"",AZ$2:AZ$1000)))&lt;3,"","OUTLIER"))</f>
        <v/>
      </c>
      <c r="AJ23" s="55" t="str" cm="1">
        <f t="array" ref="AJ23">IF(BA23="","",IF(ABS((BA23-AVERAGE(BA$2:BA$1000))/_xlfn.STDEV.S(IF(BA$2:BA$1000&lt;&gt;"",BA$2:BA$1000)))&lt;3,"","OUTLIER"))</f>
        <v/>
      </c>
      <c r="AK23" s="55" t="str" cm="1">
        <f t="array" ref="AK23">IF(BB23="","",IF(ABS((BB23-AVERAGE(BB$2:BB$1000))/_xlfn.STDEV.S(IF(BB$2:BB$1000&lt;&gt;"",BB$2:BB$1000)))&lt;3,"","OUTLIER"))</f>
        <v/>
      </c>
      <c r="AL23" s="26"/>
      <c r="AN23" s="27">
        <v>8.1430000000000007</v>
      </c>
      <c r="AO23" s="27">
        <v>7.8710000000000004</v>
      </c>
      <c r="AQ23" s="27">
        <v>7.8330000000000002</v>
      </c>
      <c r="AR23" s="27">
        <v>8.1359999999999992</v>
      </c>
      <c r="AS23" s="27">
        <v>8.6489999999999991</v>
      </c>
      <c r="AT23" s="27">
        <v>9.7140000000000004</v>
      </c>
      <c r="AU23" s="27">
        <v>9.5419999999999998</v>
      </c>
      <c r="AV23" s="27">
        <v>9.5350000000000001</v>
      </c>
      <c r="AW23" s="27">
        <v>8.7539999999999996</v>
      </c>
      <c r="AX23" s="27">
        <v>8.8729999999999993</v>
      </c>
      <c r="AY23" s="27">
        <v>8.2089999999999996</v>
      </c>
      <c r="AZ23" s="27">
        <v>8.5350000000000001</v>
      </c>
      <c r="BA23" s="27">
        <v>8.6219999999999999</v>
      </c>
      <c r="BB23" s="27">
        <v>8.52</v>
      </c>
      <c r="BC23" s="26"/>
      <c r="BE23" s="27">
        <v>0.13689999999999999</v>
      </c>
      <c r="BF23" s="27">
        <v>0.21160000000000001</v>
      </c>
      <c r="BH23" s="27">
        <v>0.159</v>
      </c>
      <c r="BI23" s="27">
        <v>0.14419999999999999</v>
      </c>
      <c r="BJ23" s="27">
        <v>0.11890000000000001</v>
      </c>
      <c r="BK23" s="27">
        <v>0.13339999999999999</v>
      </c>
      <c r="BL23" s="27">
        <v>9.6460000000000004E-2</v>
      </c>
      <c r="BM23" s="27">
        <v>0.1394</v>
      </c>
      <c r="BN23" s="27">
        <v>6.164E-2</v>
      </c>
      <c r="BO23" s="27">
        <v>0.21590000000000001</v>
      </c>
      <c r="BP23" s="27">
        <v>0.16969999999999999</v>
      </c>
      <c r="BQ23" s="27">
        <v>0.1419</v>
      </c>
      <c r="BR23" s="27">
        <v>0.1053</v>
      </c>
      <c r="BS23" s="27">
        <v>0.1022</v>
      </c>
    </row>
    <row r="24" spans="1:71" x14ac:dyDescent="0.2">
      <c r="A24" s="70" t="s">
        <v>489</v>
      </c>
      <c r="B24" s="73" t="str">
        <f>VLOOKUP(A24,RecNames!B:G,6,FALSE)</f>
        <v>LT4R1</v>
      </c>
      <c r="D24" s="81" t="str" cm="1">
        <f t="array" ref="D24">_xlfn.IFS(U24="OUTLIER","na",AL24="","0",AL24&gt;0,AL24)</f>
        <v>0</v>
      </c>
      <c r="E24" s="82" t="str" cm="1">
        <f t="array" ref="E24">_xlfn.IFS(V24="OUTLIER","na",AM24="","0",AM24&gt;0,AM24)</f>
        <v>0</v>
      </c>
      <c r="F24" s="82" cm="1">
        <f t="array" ref="F24">_xlfn.IFS(W24="OUTLIER","na",AN24="","0",AN24&gt;0,AN24)</f>
        <v>10.06</v>
      </c>
      <c r="G24" s="82" cm="1">
        <f t="array" ref="G24">_xlfn.IFS(X24="OUTLIER","na",AO24="","0",AO24&gt;0,AO24)</f>
        <v>10.34</v>
      </c>
      <c r="H24" s="82" t="str" cm="1">
        <f t="array" ref="H24">_xlfn.IFS(Y24="OUTLIER","na",AP24="","0",AP24&gt;0,AP24)</f>
        <v>0</v>
      </c>
      <c r="I24" s="82" cm="1">
        <f t="array" ref="I24">_xlfn.IFS(Z24="OUTLIER","na",AQ24="","0",AQ24&gt;0,AQ24)</f>
        <v>10.18</v>
      </c>
      <c r="J24" s="82" cm="1">
        <f t="array" ref="J24">_xlfn.IFS(AA24="OUTLIER","na",AR24="","0",AR24&gt;0,AR24)</f>
        <v>10.47</v>
      </c>
      <c r="K24" s="82" cm="1">
        <f t="array" ref="K24">_xlfn.IFS(AB24="OUTLIER","na",AS24="","0",AS24&gt;0,AS24)</f>
        <v>9.8469999999999995</v>
      </c>
      <c r="L24" s="82" cm="1">
        <f t="array" ref="L24">_xlfn.IFS(AC24="OUTLIER","na",AT24="","0",AT24&gt;0,AT24)</f>
        <v>7.0880000000000001</v>
      </c>
      <c r="M24" s="82" t="str" cm="1">
        <f t="array" ref="M24">_xlfn.IFS(AD24="OUTLIER","na",AU24="","0",AU24&gt;0,AU24)</f>
        <v>0</v>
      </c>
      <c r="N24" s="82" cm="1">
        <f t="array" ref="N24">_xlfn.IFS(AE24="OUTLIER","na",AV24="","0",AV24&gt;0,AV24)</f>
        <v>6.97</v>
      </c>
      <c r="O24" s="82" cm="1">
        <f t="array" ref="O24">_xlfn.IFS(AF24="OUTLIER","na",AW24="","0",AW24&gt;0,AW24)</f>
        <v>9.8870000000000005</v>
      </c>
      <c r="P24" s="82" cm="1">
        <f t="array" ref="P24">_xlfn.IFS(AG24="OUTLIER","na",AX24="","0",AX24&gt;0,AX24)</f>
        <v>8.3620000000000001</v>
      </c>
      <c r="Q24" s="82" cm="1">
        <f t="array" ref="Q24">_xlfn.IFS(AH24="OUTLIER","na",AY24="","0",AY24&gt;0,AY24)</f>
        <v>8.1850000000000005</v>
      </c>
      <c r="R24" s="82" cm="1">
        <f t="array" ref="R24">_xlfn.IFS(AI24="OUTLIER","na",AZ24="","0",AZ24&gt;0,AZ24)</f>
        <v>7.7279999999999998</v>
      </c>
      <c r="S24" s="82" cm="1">
        <f t="array" ref="S24">_xlfn.IFS(AJ24="OUTLIER","na",BA24="","0",BA24&gt;0,BA24)</f>
        <v>6.9880000000000004</v>
      </c>
      <c r="T24" s="82" cm="1">
        <f t="array" ref="T24">_xlfn.IFS(AK24="OUTLIER","na",BB24="","0",BB24&gt;0,BB24)</f>
        <v>7.8979999999999997</v>
      </c>
      <c r="U24" s="54" t="str" cm="1">
        <f t="array" ref="U24">IF(AL24="","",IF(ABS((AL24-AVERAGE(AL$2:AL$1000))/_xlfn.STDEV.S(IF(AL$2:AL$1000&lt;&gt;"",AL$2:AL$1000)))&lt;3,"","OUTLIER"))</f>
        <v/>
      </c>
      <c r="V24" s="55" t="str" cm="1">
        <f t="array" ref="V24">IF(AM24="","",IF(ABS((AM24-AVERAGE(AM$2:AM$1000))/_xlfn.STDEV.S(IF(AM$2:AM$1000&lt;&gt;"",AM$2:AM$1000)))&lt;3,"","OUTLIER"))</f>
        <v/>
      </c>
      <c r="W24" s="55" t="str" cm="1">
        <f t="array" ref="W24">IF(AN24="","",IF(ABS((AN24-AVERAGE(AN$2:AN$1000))/_xlfn.STDEV.S(IF(AN$2:AN$1000&lt;&gt;"",AN$2:AN$1000)))&lt;3,"","OUTLIER"))</f>
        <v/>
      </c>
      <c r="X24" s="55" t="str" cm="1">
        <f t="array" ref="X24">IF(AO24="","",IF(ABS((AO24-AVERAGE(AO$2:AO$1000))/_xlfn.STDEV.S(IF(AO$2:AO$1000&lt;&gt;"",AO$2:AO$1000)))&lt;3,"","OUTLIER"))</f>
        <v/>
      </c>
      <c r="Y24" s="55" t="str" cm="1">
        <f t="array" ref="Y24">IF(AP24="","",IF(ABS((AP24-AVERAGE(AP$2:AP$1000))/_xlfn.STDEV.S(IF(AP$2:AP$1000&lt;&gt;"",AP$2:AP$1000)))&lt;3,"","OUTLIER"))</f>
        <v/>
      </c>
      <c r="Z24" s="55" t="str" cm="1">
        <f t="array" ref="Z24">IF(AQ24="","",IF(ABS((AQ24-AVERAGE(AQ$2:AQ$1000))/_xlfn.STDEV.S(IF(AQ$2:AQ$1000&lt;&gt;"",AQ$2:AQ$1000)))&lt;3,"","OUTLIER"))</f>
        <v/>
      </c>
      <c r="AA24" s="55" t="str" cm="1">
        <f t="array" ref="AA24">IF(AR24="","",IF(ABS((AR24-AVERAGE(AR$2:AR$1000))/_xlfn.STDEV.S(IF(AR$2:AR$1000&lt;&gt;"",AR$2:AR$1000)))&lt;3,"","OUTLIER"))</f>
        <v/>
      </c>
      <c r="AB24" s="55" t="str" cm="1">
        <f t="array" ref="AB24">IF(AS24="","",IF(ABS((AS24-AVERAGE(AS$2:AS$1000))/_xlfn.STDEV.S(IF(AS$2:AS$1000&lt;&gt;"",AS$2:AS$1000)))&lt;3,"","OUTLIER"))</f>
        <v/>
      </c>
      <c r="AC24" s="55" t="str" cm="1">
        <f t="array" ref="AC24">IF(AT24="","",IF(ABS((AT24-AVERAGE(AT$2:AT$1000))/_xlfn.STDEV.S(IF(AT$2:AT$1000&lt;&gt;"",AT$2:AT$1000)))&lt;3,"","OUTLIER"))</f>
        <v/>
      </c>
      <c r="AD24" s="55" t="str" cm="1">
        <f t="array" ref="AD24">IF(AU24="","",IF(ABS((AU24-AVERAGE(AU$2:AU$1000))/_xlfn.STDEV.S(IF(AU$2:AU$1000&lt;&gt;"",AU$2:AU$1000)))&lt;3,"","OUTLIER"))</f>
        <v/>
      </c>
      <c r="AE24" s="55" t="str" cm="1">
        <f t="array" ref="AE24">IF(AV24="","",IF(ABS((AV24-AVERAGE(AV$2:AV$1000))/_xlfn.STDEV.S(IF(AV$2:AV$1000&lt;&gt;"",AV$2:AV$1000)))&lt;3,"","OUTLIER"))</f>
        <v/>
      </c>
      <c r="AF24" s="55" t="str" cm="1">
        <f t="array" ref="AF24">IF(AW24="","",IF(ABS((AW24-AVERAGE(AW$2:AW$1000))/_xlfn.STDEV.S(IF(AW$2:AW$1000&lt;&gt;"",AW$2:AW$1000)))&lt;3,"","OUTLIER"))</f>
        <v/>
      </c>
      <c r="AG24" s="55" t="str" cm="1">
        <f t="array" ref="AG24">IF(AX24="","",IF(ABS((AX24-AVERAGE(AX$2:AX$1000))/_xlfn.STDEV.S(IF(AX$2:AX$1000&lt;&gt;"",AX$2:AX$1000)))&lt;3,"","OUTLIER"))</f>
        <v/>
      </c>
      <c r="AH24" s="55" t="str" cm="1">
        <f t="array" ref="AH24">IF(AY24="","",IF(ABS((AY24-AVERAGE(AY$2:AY$1000))/_xlfn.STDEV.S(IF(AY$2:AY$1000&lt;&gt;"",AY$2:AY$1000)))&lt;3,"","OUTLIER"))</f>
        <v/>
      </c>
      <c r="AI24" s="55" t="str" cm="1">
        <f t="array" ref="AI24">IF(AZ24="","",IF(ABS((AZ24-AVERAGE(AZ$2:AZ$1000))/_xlfn.STDEV.S(IF(AZ$2:AZ$1000&lt;&gt;"",AZ$2:AZ$1000)))&lt;3,"","OUTLIER"))</f>
        <v/>
      </c>
      <c r="AJ24" s="55" t="str" cm="1">
        <f t="array" ref="AJ24">IF(BA24="","",IF(ABS((BA24-AVERAGE(BA$2:BA$1000))/_xlfn.STDEV.S(IF(BA$2:BA$1000&lt;&gt;"",BA$2:BA$1000)))&lt;3,"","OUTLIER"))</f>
        <v/>
      </c>
      <c r="AK24" s="55" t="str" cm="1">
        <f t="array" ref="AK24">IF(BB24="","",IF(ABS((BB24-AVERAGE(BB$2:BB$1000))/_xlfn.STDEV.S(IF(BB$2:BB$1000&lt;&gt;"",BB$2:BB$1000)))&lt;3,"","OUTLIER"))</f>
        <v/>
      </c>
      <c r="AL24" s="26"/>
      <c r="AN24" s="27">
        <v>10.06</v>
      </c>
      <c r="AO24" s="27">
        <v>10.34</v>
      </c>
      <c r="AQ24" s="27">
        <v>10.18</v>
      </c>
      <c r="AR24" s="27">
        <v>10.47</v>
      </c>
      <c r="AS24" s="27">
        <v>9.8469999999999995</v>
      </c>
      <c r="AT24" s="27">
        <v>7.0880000000000001</v>
      </c>
      <c r="AU24" s="27"/>
      <c r="AV24" s="27">
        <v>6.97</v>
      </c>
      <c r="AW24" s="27">
        <v>9.8870000000000005</v>
      </c>
      <c r="AX24" s="27">
        <v>8.3620000000000001</v>
      </c>
      <c r="AY24" s="27">
        <v>8.1850000000000005</v>
      </c>
      <c r="AZ24" s="27">
        <v>7.7279999999999998</v>
      </c>
      <c r="BA24" s="27">
        <v>6.9880000000000004</v>
      </c>
      <c r="BB24" s="27">
        <v>7.8979999999999997</v>
      </c>
      <c r="BC24" s="26"/>
      <c r="BE24" s="27">
        <v>9.6269999999999994E-2</v>
      </c>
      <c r="BF24" s="27">
        <v>8.1530000000000005E-2</v>
      </c>
      <c r="BH24" s="27">
        <v>6.3619999999999996E-2</v>
      </c>
      <c r="BI24" s="27">
        <v>8.1250000000000003E-2</v>
      </c>
      <c r="BJ24" s="27">
        <v>0.1236</v>
      </c>
      <c r="BK24" s="27">
        <v>0.56559999999999999</v>
      </c>
      <c r="BL24" s="27"/>
      <c r="BM24" s="27">
        <v>0.46729999999999999</v>
      </c>
      <c r="BN24" s="27">
        <v>3.9919999999999997E-2</v>
      </c>
      <c r="BO24" s="27">
        <v>0.1462</v>
      </c>
      <c r="BP24" s="27">
        <v>0.24579999999999999</v>
      </c>
      <c r="BQ24" s="27">
        <v>0.1014</v>
      </c>
      <c r="BR24" s="27">
        <v>0.26800000000000002</v>
      </c>
      <c r="BS24" s="27">
        <v>9.0770000000000003E-2</v>
      </c>
    </row>
    <row r="25" spans="1:71" x14ac:dyDescent="0.2">
      <c r="A25" s="70" t="s">
        <v>491</v>
      </c>
      <c r="B25" s="73" t="str">
        <f>VLOOKUP(A25,RecNames!B:G,6,FALSE)</f>
        <v>LT4R2</v>
      </c>
      <c r="D25" s="81" t="str" cm="1">
        <f t="array" ref="D25">_xlfn.IFS(U25="OUTLIER","na",AL25="","0",AL25&gt;0,AL25)</f>
        <v>0</v>
      </c>
      <c r="E25" s="82" t="str" cm="1">
        <f t="array" ref="E25">_xlfn.IFS(V25="OUTLIER","na",AM25="","0",AM25&gt;0,AM25)</f>
        <v>0</v>
      </c>
      <c r="F25" s="82" cm="1">
        <f t="array" ref="F25">_xlfn.IFS(W25="OUTLIER","na",AN25="","0",AN25&gt;0,AN25)</f>
        <v>8.7460000000000004</v>
      </c>
      <c r="G25" s="82" cm="1">
        <f t="array" ref="G25">_xlfn.IFS(X25="OUTLIER","na",AO25="","0",AO25&gt;0,AO25)</f>
        <v>8.81</v>
      </c>
      <c r="H25" s="82" t="str" cm="1">
        <f t="array" ref="H25">_xlfn.IFS(Y25="OUTLIER","na",AP25="","0",AP25&gt;0,AP25)</f>
        <v>0</v>
      </c>
      <c r="I25" s="82" cm="1">
        <f t="array" ref="I25">_xlfn.IFS(Z25="OUTLIER","na",AQ25="","0",AQ25&gt;0,AQ25)</f>
        <v>8.407</v>
      </c>
      <c r="J25" s="82" cm="1">
        <f t="array" ref="J25">_xlfn.IFS(AA25="OUTLIER","na",AR25="","0",AR25&gt;0,AR25)</f>
        <v>8.6579999999999995</v>
      </c>
      <c r="K25" s="82" cm="1">
        <f t="array" ref="K25">_xlfn.IFS(AB25="OUTLIER","na",AS25="","0",AS25&gt;0,AS25)</f>
        <v>7.3390000000000004</v>
      </c>
      <c r="L25" s="82" t="str" cm="1">
        <f t="array" ref="L25">_xlfn.IFS(AC25="OUTLIER","na",AT25="","0",AT25&gt;0,AT25)</f>
        <v>0</v>
      </c>
      <c r="M25" s="82" t="str" cm="1">
        <f t="array" ref="M25">_xlfn.IFS(AD25="OUTLIER","na",AU25="","0",AU25&gt;0,AU25)</f>
        <v>0</v>
      </c>
      <c r="N25" s="82" t="str" cm="1">
        <f t="array" ref="N25">_xlfn.IFS(AE25="OUTLIER","na",AV25="","0",AV25&gt;0,AV25)</f>
        <v>0</v>
      </c>
      <c r="O25" s="82" t="str" cm="1">
        <f t="array" ref="O25">_xlfn.IFS(AF25="OUTLIER","na",AW25="","0",AW25&gt;0,AW25)</f>
        <v>0</v>
      </c>
      <c r="P25" s="82" t="str" cm="1">
        <f t="array" ref="P25">_xlfn.IFS(AG25="OUTLIER","na",AX25="","0",AX25&gt;0,AX25)</f>
        <v>0</v>
      </c>
      <c r="Q25" s="82" t="str" cm="1">
        <f t="array" ref="Q25">_xlfn.IFS(AH25="OUTLIER","na",AY25="","0",AY25&gt;0,AY25)</f>
        <v>0</v>
      </c>
      <c r="R25" s="82" t="str" cm="1">
        <f t="array" ref="R25">_xlfn.IFS(AI25="OUTLIER","na",AZ25="","0",AZ25&gt;0,AZ25)</f>
        <v>0</v>
      </c>
      <c r="S25" s="82" t="str" cm="1">
        <f t="array" ref="S25">_xlfn.IFS(AJ25="OUTLIER","na",BA25="","0",BA25&gt;0,BA25)</f>
        <v>0</v>
      </c>
      <c r="T25" s="82" t="str" cm="1">
        <f t="array" ref="T25">_xlfn.IFS(AK25="OUTLIER","na",BB25="","0",BB25&gt;0,BB25)</f>
        <v>0</v>
      </c>
      <c r="U25" s="54" t="str" cm="1">
        <f t="array" ref="U25">IF(AL25="","",IF(ABS((AL25-AVERAGE(AL$2:AL$1000))/_xlfn.STDEV.S(IF(AL$2:AL$1000&lt;&gt;"",AL$2:AL$1000)))&lt;3,"","OUTLIER"))</f>
        <v/>
      </c>
      <c r="V25" s="55" t="str" cm="1">
        <f t="array" ref="V25">IF(AM25="","",IF(ABS((AM25-AVERAGE(AM$2:AM$1000))/_xlfn.STDEV.S(IF(AM$2:AM$1000&lt;&gt;"",AM$2:AM$1000)))&lt;3,"","OUTLIER"))</f>
        <v/>
      </c>
      <c r="W25" s="55" t="str" cm="1">
        <f t="array" ref="W25">IF(AN25="","",IF(ABS((AN25-AVERAGE(AN$2:AN$1000))/_xlfn.STDEV.S(IF(AN$2:AN$1000&lt;&gt;"",AN$2:AN$1000)))&lt;3,"","OUTLIER"))</f>
        <v/>
      </c>
      <c r="X25" s="55" t="str" cm="1">
        <f t="array" ref="X25">IF(AO25="","",IF(ABS((AO25-AVERAGE(AO$2:AO$1000))/_xlfn.STDEV.S(IF(AO$2:AO$1000&lt;&gt;"",AO$2:AO$1000)))&lt;3,"","OUTLIER"))</f>
        <v/>
      </c>
      <c r="Y25" s="55" t="str" cm="1">
        <f t="array" ref="Y25">IF(AP25="","",IF(ABS((AP25-AVERAGE(AP$2:AP$1000))/_xlfn.STDEV.S(IF(AP$2:AP$1000&lt;&gt;"",AP$2:AP$1000)))&lt;3,"","OUTLIER"))</f>
        <v/>
      </c>
      <c r="Z25" s="55" t="str" cm="1">
        <f t="array" ref="Z25">IF(AQ25="","",IF(ABS((AQ25-AVERAGE(AQ$2:AQ$1000))/_xlfn.STDEV.S(IF(AQ$2:AQ$1000&lt;&gt;"",AQ$2:AQ$1000)))&lt;3,"","OUTLIER"))</f>
        <v/>
      </c>
      <c r="AA25" s="55" t="str" cm="1">
        <f t="array" ref="AA25">IF(AR25="","",IF(ABS((AR25-AVERAGE(AR$2:AR$1000))/_xlfn.STDEV.S(IF(AR$2:AR$1000&lt;&gt;"",AR$2:AR$1000)))&lt;3,"","OUTLIER"))</f>
        <v/>
      </c>
      <c r="AB25" s="55" t="str" cm="1">
        <f t="array" ref="AB25">IF(AS25="","",IF(ABS((AS25-AVERAGE(AS$2:AS$1000))/_xlfn.STDEV.S(IF(AS$2:AS$1000&lt;&gt;"",AS$2:AS$1000)))&lt;3,"","OUTLIER"))</f>
        <v/>
      </c>
      <c r="AC25" s="55" t="str" cm="1">
        <f t="array" ref="AC25">IF(AT25="","",IF(ABS((AT25-AVERAGE(AT$2:AT$1000))/_xlfn.STDEV.S(IF(AT$2:AT$1000&lt;&gt;"",AT$2:AT$1000)))&lt;3,"","OUTLIER"))</f>
        <v/>
      </c>
      <c r="AD25" s="55" t="str" cm="1">
        <f t="array" ref="AD25">IF(AU25="","",IF(ABS((AU25-AVERAGE(AU$2:AU$1000))/_xlfn.STDEV.S(IF(AU$2:AU$1000&lt;&gt;"",AU$2:AU$1000)))&lt;3,"","OUTLIER"))</f>
        <v/>
      </c>
      <c r="AE25" s="55" t="str" cm="1">
        <f t="array" ref="AE25">IF(AV25="","",IF(ABS((AV25-AVERAGE(AV$2:AV$1000))/_xlfn.STDEV.S(IF(AV$2:AV$1000&lt;&gt;"",AV$2:AV$1000)))&lt;3,"","OUTLIER"))</f>
        <v/>
      </c>
      <c r="AF25" s="55" t="str" cm="1">
        <f t="array" ref="AF25">IF(AW25="","",IF(ABS((AW25-AVERAGE(AW$2:AW$1000))/_xlfn.STDEV.S(IF(AW$2:AW$1000&lt;&gt;"",AW$2:AW$1000)))&lt;3,"","OUTLIER"))</f>
        <v/>
      </c>
      <c r="AG25" s="55" t="str" cm="1">
        <f t="array" ref="AG25">IF(AX25="","",IF(ABS((AX25-AVERAGE(AX$2:AX$1000))/_xlfn.STDEV.S(IF(AX$2:AX$1000&lt;&gt;"",AX$2:AX$1000)))&lt;3,"","OUTLIER"))</f>
        <v/>
      </c>
      <c r="AH25" s="55" t="str" cm="1">
        <f t="array" ref="AH25">IF(AY25="","",IF(ABS((AY25-AVERAGE(AY$2:AY$1000))/_xlfn.STDEV.S(IF(AY$2:AY$1000&lt;&gt;"",AY$2:AY$1000)))&lt;3,"","OUTLIER"))</f>
        <v/>
      </c>
      <c r="AI25" s="55" t="str" cm="1">
        <f t="array" ref="AI25">IF(AZ25="","",IF(ABS((AZ25-AVERAGE(AZ$2:AZ$1000))/_xlfn.STDEV.S(IF(AZ$2:AZ$1000&lt;&gt;"",AZ$2:AZ$1000)))&lt;3,"","OUTLIER"))</f>
        <v/>
      </c>
      <c r="AJ25" s="55" t="str" cm="1">
        <f t="array" ref="AJ25">IF(BA25="","",IF(ABS((BA25-AVERAGE(BA$2:BA$1000))/_xlfn.STDEV.S(IF(BA$2:BA$1000&lt;&gt;"",BA$2:BA$1000)))&lt;3,"","OUTLIER"))</f>
        <v/>
      </c>
      <c r="AK25" s="55" t="str" cm="1">
        <f t="array" ref="AK25">IF(BB25="","",IF(ABS((BB25-AVERAGE(BB$2:BB$1000))/_xlfn.STDEV.S(IF(BB$2:BB$1000&lt;&gt;"",BB$2:BB$1000)))&lt;3,"","OUTLIER"))</f>
        <v/>
      </c>
      <c r="AL25" s="26"/>
      <c r="AN25" s="27">
        <v>8.7460000000000004</v>
      </c>
      <c r="AO25" s="27">
        <v>8.81</v>
      </c>
      <c r="AQ25" s="27">
        <v>8.407</v>
      </c>
      <c r="AR25" s="27">
        <v>8.6579999999999995</v>
      </c>
      <c r="AS25" s="27">
        <v>7.3390000000000004</v>
      </c>
      <c r="AT25" s="27"/>
      <c r="AU25" s="27"/>
      <c r="AV25" s="27"/>
      <c r="AW25" s="27"/>
      <c r="AX25" s="27"/>
      <c r="AY25" s="27"/>
      <c r="AZ25" s="27"/>
      <c r="BA25" s="27"/>
      <c r="BB25" s="27"/>
      <c r="BC25" s="26"/>
      <c r="BE25" s="27">
        <v>4.7030000000000002E-2</v>
      </c>
      <c r="BF25" s="27">
        <v>3.5540000000000002E-2</v>
      </c>
      <c r="BH25" s="27">
        <v>3.099E-2</v>
      </c>
      <c r="BI25" s="27">
        <v>2.708E-2</v>
      </c>
      <c r="BJ25" s="27">
        <v>0.28000000000000003</v>
      </c>
      <c r="BK25" s="27"/>
      <c r="BL25" s="27"/>
      <c r="BM25" s="27"/>
      <c r="BN25" s="27"/>
      <c r="BO25" s="27"/>
      <c r="BP25" s="27"/>
      <c r="BQ25" s="27"/>
      <c r="BR25" s="27"/>
      <c r="BS25" s="27"/>
    </row>
    <row r="26" spans="1:71" x14ac:dyDescent="0.2">
      <c r="A26" s="70" t="s">
        <v>387</v>
      </c>
      <c r="B26" s="73" t="str">
        <f>VLOOKUP(A26,RecNames!B:G,6,FALSE)</f>
        <v>C5AR1</v>
      </c>
      <c r="D26" s="81" t="str" cm="1">
        <f t="array" ref="D26">_xlfn.IFS(U26="OUTLIER","na",AL26="","0",AL26&gt;0,AL26)</f>
        <v>0</v>
      </c>
      <c r="E26" s="82" t="str" cm="1">
        <f t="array" ref="E26">_xlfn.IFS(V26="OUTLIER","na",AM26="","0",AM26&gt;0,AM26)</f>
        <v>0</v>
      </c>
      <c r="F26" s="82" cm="1">
        <f t="array" ref="F26">_xlfn.IFS(W26="OUTLIER","na",AN26="","0",AN26&gt;0,AN26)</f>
        <v>9.1649999999999991</v>
      </c>
      <c r="G26" s="82" cm="1">
        <f t="array" ref="G26">_xlfn.IFS(X26="OUTLIER","na",AO26="","0",AO26&gt;0,AO26)</f>
        <v>9.5210000000000008</v>
      </c>
      <c r="H26" s="82" t="str" cm="1">
        <f t="array" ref="H26">_xlfn.IFS(Y26="OUTLIER","na",AP26="","0",AP26&gt;0,AP26)</f>
        <v>0</v>
      </c>
      <c r="I26" s="82" cm="1">
        <f t="array" ref="I26">_xlfn.IFS(Z26="OUTLIER","na",AQ26="","0",AQ26&gt;0,AQ26)</f>
        <v>9.1669999999999998</v>
      </c>
      <c r="J26" s="82" cm="1">
        <f t="array" ref="J26">_xlfn.IFS(AA26="OUTLIER","na",AR26="","0",AR26&gt;0,AR26)</f>
        <v>9.4390000000000001</v>
      </c>
      <c r="K26" s="82" cm="1">
        <f t="array" ref="K26">_xlfn.IFS(AB26="OUTLIER","na",AS26="","0",AS26&gt;0,AS26)</f>
        <v>8.8109999999999999</v>
      </c>
      <c r="L26" s="82" t="str" cm="1">
        <f t="array" ref="L26">_xlfn.IFS(AC26="OUTLIER","na",AT26="","0",AT26&gt;0,AT26)</f>
        <v>0</v>
      </c>
      <c r="M26" s="82" t="str" cm="1">
        <f t="array" ref="M26">_xlfn.IFS(AD26="OUTLIER","na",AU26="","0",AU26&gt;0,AU26)</f>
        <v>0</v>
      </c>
      <c r="N26" s="82" t="str" cm="1">
        <f t="array" ref="N26">_xlfn.IFS(AE26="OUTLIER","na",AV26="","0",AV26&gt;0,AV26)</f>
        <v>0</v>
      </c>
      <c r="O26" s="82" cm="1">
        <f t="array" ref="O26">_xlfn.IFS(AF26="OUTLIER","na",AW26="","0",AW26&gt;0,AW26)</f>
        <v>9.4410000000000007</v>
      </c>
      <c r="P26" s="82" t="str" cm="1">
        <f t="array" ref="P26">_xlfn.IFS(AG26="OUTLIER","na",AX26="","0",AX26&gt;0,AX26)</f>
        <v>0</v>
      </c>
      <c r="Q26" s="82" t="str" cm="1">
        <f t="array" ref="Q26">_xlfn.IFS(AH26="OUTLIER","na",AY26="","0",AY26&gt;0,AY26)</f>
        <v>0</v>
      </c>
      <c r="R26" s="82" cm="1">
        <f t="array" ref="R26">_xlfn.IFS(AI26="OUTLIER","na",AZ26="","0",AZ26&gt;0,AZ26)</f>
        <v>7.6890000000000001</v>
      </c>
      <c r="S26" s="82" cm="1">
        <f t="array" ref="S26">_xlfn.IFS(AJ26="OUTLIER","na",BA26="","0",BA26&gt;0,BA26)</f>
        <v>7.77</v>
      </c>
      <c r="T26" s="82" cm="1">
        <f t="array" ref="T26">_xlfn.IFS(AK26="OUTLIER","na",BB26="","0",BB26&gt;0,BB26)</f>
        <v>7.6660000000000004</v>
      </c>
      <c r="U26" s="54" t="str" cm="1">
        <f t="array" ref="U26">IF(AL26="","",IF(ABS((AL26-AVERAGE(AL$2:AL$1000))/_xlfn.STDEV.S(IF(AL$2:AL$1000&lt;&gt;"",AL$2:AL$1000)))&lt;3,"","OUTLIER"))</f>
        <v/>
      </c>
      <c r="V26" s="55" t="str" cm="1">
        <f t="array" ref="V26">IF(AM26="","",IF(ABS((AM26-AVERAGE(AM$2:AM$1000))/_xlfn.STDEV.S(IF(AM$2:AM$1000&lt;&gt;"",AM$2:AM$1000)))&lt;3,"","OUTLIER"))</f>
        <v/>
      </c>
      <c r="W26" s="55" t="str" cm="1">
        <f t="array" ref="W26">IF(AN26="","",IF(ABS((AN26-AVERAGE(AN$2:AN$1000))/_xlfn.STDEV.S(IF(AN$2:AN$1000&lt;&gt;"",AN$2:AN$1000)))&lt;3,"","OUTLIER"))</f>
        <v/>
      </c>
      <c r="X26" s="55" t="str" cm="1">
        <f t="array" ref="X26">IF(AO26="","",IF(ABS((AO26-AVERAGE(AO$2:AO$1000))/_xlfn.STDEV.S(IF(AO$2:AO$1000&lt;&gt;"",AO$2:AO$1000)))&lt;3,"","OUTLIER"))</f>
        <v/>
      </c>
      <c r="Y26" s="55" t="str" cm="1">
        <f t="array" ref="Y26">IF(AP26="","",IF(ABS((AP26-AVERAGE(AP$2:AP$1000))/_xlfn.STDEV.S(IF(AP$2:AP$1000&lt;&gt;"",AP$2:AP$1000)))&lt;3,"","OUTLIER"))</f>
        <v/>
      </c>
      <c r="Z26" s="55" t="str" cm="1">
        <f t="array" ref="Z26">IF(AQ26="","",IF(ABS((AQ26-AVERAGE(AQ$2:AQ$1000))/_xlfn.STDEV.S(IF(AQ$2:AQ$1000&lt;&gt;"",AQ$2:AQ$1000)))&lt;3,"","OUTLIER"))</f>
        <v/>
      </c>
      <c r="AA26" s="55" t="str" cm="1">
        <f t="array" ref="AA26">IF(AR26="","",IF(ABS((AR26-AVERAGE(AR$2:AR$1000))/_xlfn.STDEV.S(IF(AR$2:AR$1000&lt;&gt;"",AR$2:AR$1000)))&lt;3,"","OUTLIER"))</f>
        <v/>
      </c>
      <c r="AB26" s="55" t="str" cm="1">
        <f t="array" ref="AB26">IF(AS26="","",IF(ABS((AS26-AVERAGE(AS$2:AS$1000))/_xlfn.STDEV.S(IF(AS$2:AS$1000&lt;&gt;"",AS$2:AS$1000)))&lt;3,"","OUTLIER"))</f>
        <v/>
      </c>
      <c r="AC26" s="55" t="str" cm="1">
        <f t="array" ref="AC26">IF(AT26="","",IF(ABS((AT26-AVERAGE(AT$2:AT$1000))/_xlfn.STDEV.S(IF(AT$2:AT$1000&lt;&gt;"",AT$2:AT$1000)))&lt;3,"","OUTLIER"))</f>
        <v/>
      </c>
      <c r="AD26" s="55" t="str" cm="1">
        <f t="array" ref="AD26">IF(AU26="","",IF(ABS((AU26-AVERAGE(AU$2:AU$1000))/_xlfn.STDEV.S(IF(AU$2:AU$1000&lt;&gt;"",AU$2:AU$1000)))&lt;3,"","OUTLIER"))</f>
        <v/>
      </c>
      <c r="AE26" s="55" t="str" cm="1">
        <f t="array" ref="AE26">IF(AV26="","",IF(ABS((AV26-AVERAGE(AV$2:AV$1000))/_xlfn.STDEV.S(IF(AV$2:AV$1000&lt;&gt;"",AV$2:AV$1000)))&lt;3,"","OUTLIER"))</f>
        <v/>
      </c>
      <c r="AF26" s="55" t="str" cm="1">
        <f t="array" ref="AF26">IF(AW26="","",IF(ABS((AW26-AVERAGE(AW$2:AW$1000))/_xlfn.STDEV.S(IF(AW$2:AW$1000&lt;&gt;"",AW$2:AW$1000)))&lt;3,"","OUTLIER"))</f>
        <v/>
      </c>
      <c r="AG26" s="55" t="str" cm="1">
        <f t="array" ref="AG26">IF(AX26="","",IF(ABS((AX26-AVERAGE(AX$2:AX$1000))/_xlfn.STDEV.S(IF(AX$2:AX$1000&lt;&gt;"",AX$2:AX$1000)))&lt;3,"","OUTLIER"))</f>
        <v/>
      </c>
      <c r="AH26" s="55" t="str" cm="1">
        <f t="array" ref="AH26">IF(AY26="","",IF(ABS((AY26-AVERAGE(AY$2:AY$1000))/_xlfn.STDEV.S(IF(AY$2:AY$1000&lt;&gt;"",AY$2:AY$1000)))&lt;3,"","OUTLIER"))</f>
        <v/>
      </c>
      <c r="AI26" s="55" t="str" cm="1">
        <f t="array" ref="AI26">IF(AZ26="","",IF(ABS((AZ26-AVERAGE(AZ$2:AZ$1000))/_xlfn.STDEV.S(IF(AZ$2:AZ$1000&lt;&gt;"",AZ$2:AZ$1000)))&lt;3,"","OUTLIER"))</f>
        <v/>
      </c>
      <c r="AJ26" s="55" t="str" cm="1">
        <f t="array" ref="AJ26">IF(BA26="","",IF(ABS((BA26-AVERAGE(BA$2:BA$1000))/_xlfn.STDEV.S(IF(BA$2:BA$1000&lt;&gt;"",BA$2:BA$1000)))&lt;3,"","OUTLIER"))</f>
        <v/>
      </c>
      <c r="AK26" s="55" t="str" cm="1">
        <f t="array" ref="AK26">IF(BB26="","",IF(ABS((BB26-AVERAGE(BB$2:BB$1000))/_xlfn.STDEV.S(IF(BB$2:BB$1000&lt;&gt;"",BB$2:BB$1000)))&lt;3,"","OUTLIER"))</f>
        <v/>
      </c>
      <c r="AL26" s="26"/>
      <c r="AN26" s="27">
        <v>9.1649999999999991</v>
      </c>
      <c r="AO26" s="27">
        <v>9.5210000000000008</v>
      </c>
      <c r="AQ26" s="27">
        <v>9.1669999999999998</v>
      </c>
      <c r="AR26" s="27">
        <v>9.4390000000000001</v>
      </c>
      <c r="AS26" s="27">
        <v>8.8109999999999999</v>
      </c>
      <c r="AT26" s="27"/>
      <c r="AU26" s="27"/>
      <c r="AV26" s="27"/>
      <c r="AW26" s="27">
        <v>9.4410000000000007</v>
      </c>
      <c r="AX26" s="27"/>
      <c r="AY26" s="27"/>
      <c r="AZ26" s="27">
        <v>7.6890000000000001</v>
      </c>
      <c r="BA26" s="27">
        <v>7.77</v>
      </c>
      <c r="BB26" s="27">
        <v>7.6660000000000004</v>
      </c>
      <c r="BC26" s="26"/>
      <c r="BE26" s="27">
        <v>5.7209999999999997E-2</v>
      </c>
      <c r="BF26" s="27">
        <v>2.7119999999999998E-2</v>
      </c>
      <c r="BH26" s="27">
        <v>5.5489999999999998E-2</v>
      </c>
      <c r="BI26" s="27">
        <v>7.2639999999999996E-2</v>
      </c>
      <c r="BJ26" s="27">
        <v>8.7580000000000005E-2</v>
      </c>
      <c r="BK26" s="27"/>
      <c r="BL26" s="27"/>
      <c r="BM26" s="27"/>
      <c r="BN26" s="27">
        <v>3.3959999999999997E-2</v>
      </c>
      <c r="BO26" s="27"/>
      <c r="BP26" s="27"/>
      <c r="BQ26" s="27">
        <v>0.1565</v>
      </c>
      <c r="BR26" s="27">
        <v>0.15840000000000001</v>
      </c>
      <c r="BS26" s="27">
        <v>0.1163</v>
      </c>
    </row>
    <row r="27" spans="1:71" x14ac:dyDescent="0.2">
      <c r="A27" s="70" t="s">
        <v>248</v>
      </c>
      <c r="B27" s="73" t="str">
        <f>VLOOKUP(A27,RecNames!B:G,6,FALSE)</f>
        <v>CNR1</v>
      </c>
      <c r="D27" s="81" t="str" cm="1">
        <f t="array" ref="D27">_xlfn.IFS(U27="OUTLIER","na",AL27="","0",AL27&gt;0,AL27)</f>
        <v>0</v>
      </c>
      <c r="E27" s="82" t="str" cm="1">
        <f t="array" ref="E27">_xlfn.IFS(V27="OUTLIER","na",AM27="","0",AM27&gt;0,AM27)</f>
        <v>0</v>
      </c>
      <c r="F27" s="82" cm="1">
        <f t="array" ref="F27">_xlfn.IFS(W27="OUTLIER","na",AN27="","0",AN27&gt;0,AN27)</f>
        <v>7.7859999999999996</v>
      </c>
      <c r="G27" s="82" cm="1">
        <f t="array" ref="G27">_xlfn.IFS(X27="OUTLIER","na",AO27="","0",AO27&gt;0,AO27)</f>
        <v>7.5270000000000001</v>
      </c>
      <c r="H27" s="82" t="str" cm="1">
        <f t="array" ref="H27">_xlfn.IFS(Y27="OUTLIER","na",AP27="","0",AP27&gt;0,AP27)</f>
        <v>0</v>
      </c>
      <c r="I27" s="82" cm="1">
        <f t="array" ref="I27">_xlfn.IFS(Z27="OUTLIER","na",AQ27="","0",AQ27&gt;0,AQ27)</f>
        <v>8</v>
      </c>
      <c r="J27" s="82" cm="1">
        <f t="array" ref="J27">_xlfn.IFS(AA27="OUTLIER","na",AR27="","0",AR27&gt;0,AR27)</f>
        <v>8.0180000000000007</v>
      </c>
      <c r="K27" s="82" cm="1">
        <f t="array" ref="K27">_xlfn.IFS(AB27="OUTLIER","na",AS27="","0",AS27&gt;0,AS27)</f>
        <v>8.1280000000000001</v>
      </c>
      <c r="L27" s="82" t="str" cm="1">
        <f t="array" ref="L27">_xlfn.IFS(AC27="OUTLIER","na",AT27="","0",AT27&gt;0,AT27)</f>
        <v>0</v>
      </c>
      <c r="M27" s="82" t="str" cm="1">
        <f t="array" ref="M27">_xlfn.IFS(AD27="OUTLIER","na",AU27="","0",AU27&gt;0,AU27)</f>
        <v>0</v>
      </c>
      <c r="N27" s="82" t="str" cm="1">
        <f t="array" ref="N27">_xlfn.IFS(AE27="OUTLIER","na",AV27="","0",AV27&gt;0,AV27)</f>
        <v>0</v>
      </c>
      <c r="O27" s="82" cm="1">
        <f t="array" ref="O27">_xlfn.IFS(AF27="OUTLIER","na",AW27="","0",AW27&gt;0,AW27)</f>
        <v>7.9749999999999996</v>
      </c>
      <c r="P27" s="82" cm="1">
        <f t="array" ref="P27">_xlfn.IFS(AG27="OUTLIER","na",AX27="","0",AX27&gt;0,AX27)</f>
        <v>7.7850000000000001</v>
      </c>
      <c r="Q27" s="82" cm="1">
        <f t="array" ref="Q27">_xlfn.IFS(AH27="OUTLIER","na",AY27="","0",AY27&gt;0,AY27)</f>
        <v>6.7610000000000001</v>
      </c>
      <c r="R27" s="82" cm="1">
        <f t="array" ref="R27">_xlfn.IFS(AI27="OUTLIER","na",AZ27="","0",AZ27&gt;0,AZ27)</f>
        <v>5.3010000000000002</v>
      </c>
      <c r="S27" s="82" t="str" cm="1">
        <f t="array" ref="S27">_xlfn.IFS(AJ27="OUTLIER","na",BA27="","0",BA27&gt;0,BA27)</f>
        <v>0</v>
      </c>
      <c r="T27" s="82" cm="1">
        <f t="array" ref="T27">_xlfn.IFS(AK27="OUTLIER","na",BB27="","0",BB27&gt;0,BB27)</f>
        <v>6.1559999999999997</v>
      </c>
      <c r="U27" s="54" t="str" cm="1">
        <f t="array" ref="U27">IF(AL27="","",IF(ABS((AL27-AVERAGE(AL$2:AL$1000))/_xlfn.STDEV.S(IF(AL$2:AL$1000&lt;&gt;"",AL$2:AL$1000)))&lt;3,"","OUTLIER"))</f>
        <v/>
      </c>
      <c r="V27" s="55" t="str" cm="1">
        <f t="array" ref="V27">IF(AM27="","",IF(ABS((AM27-AVERAGE(AM$2:AM$1000))/_xlfn.STDEV.S(IF(AM$2:AM$1000&lt;&gt;"",AM$2:AM$1000)))&lt;3,"","OUTLIER"))</f>
        <v/>
      </c>
      <c r="W27" s="55" t="str" cm="1">
        <f t="array" ref="W27">IF(AN27="","",IF(ABS((AN27-AVERAGE(AN$2:AN$1000))/_xlfn.STDEV.S(IF(AN$2:AN$1000&lt;&gt;"",AN$2:AN$1000)))&lt;3,"","OUTLIER"))</f>
        <v/>
      </c>
      <c r="X27" s="55" t="str" cm="1">
        <f t="array" ref="X27">IF(AO27="","",IF(ABS((AO27-AVERAGE(AO$2:AO$1000))/_xlfn.STDEV.S(IF(AO$2:AO$1000&lt;&gt;"",AO$2:AO$1000)))&lt;3,"","OUTLIER"))</f>
        <v/>
      </c>
      <c r="Y27" s="55" t="str" cm="1">
        <f t="array" ref="Y27">IF(AP27="","",IF(ABS((AP27-AVERAGE(AP$2:AP$1000))/_xlfn.STDEV.S(IF(AP$2:AP$1000&lt;&gt;"",AP$2:AP$1000)))&lt;3,"","OUTLIER"))</f>
        <v/>
      </c>
      <c r="Z27" s="55" t="str" cm="1">
        <f t="array" ref="Z27">IF(AQ27="","",IF(ABS((AQ27-AVERAGE(AQ$2:AQ$1000))/_xlfn.STDEV.S(IF(AQ$2:AQ$1000&lt;&gt;"",AQ$2:AQ$1000)))&lt;3,"","OUTLIER"))</f>
        <v/>
      </c>
      <c r="AA27" s="55" t="str" cm="1">
        <f t="array" ref="AA27">IF(AR27="","",IF(ABS((AR27-AVERAGE(AR$2:AR$1000))/_xlfn.STDEV.S(IF(AR$2:AR$1000&lt;&gt;"",AR$2:AR$1000)))&lt;3,"","OUTLIER"))</f>
        <v/>
      </c>
      <c r="AB27" s="55" t="str" cm="1">
        <f t="array" ref="AB27">IF(AS27="","",IF(ABS((AS27-AVERAGE(AS$2:AS$1000))/_xlfn.STDEV.S(IF(AS$2:AS$1000&lt;&gt;"",AS$2:AS$1000)))&lt;3,"","OUTLIER"))</f>
        <v/>
      </c>
      <c r="AC27" s="55" t="str" cm="1">
        <f t="array" ref="AC27">IF(AT27="","",IF(ABS((AT27-AVERAGE(AT$2:AT$1000))/_xlfn.STDEV.S(IF(AT$2:AT$1000&lt;&gt;"",AT$2:AT$1000)))&lt;3,"","OUTLIER"))</f>
        <v/>
      </c>
      <c r="AD27" s="55" t="str" cm="1">
        <f t="array" ref="AD27">IF(AU27="","",IF(ABS((AU27-AVERAGE(AU$2:AU$1000))/_xlfn.STDEV.S(IF(AU$2:AU$1000&lt;&gt;"",AU$2:AU$1000)))&lt;3,"","OUTLIER"))</f>
        <v/>
      </c>
      <c r="AE27" s="55" t="str" cm="1">
        <f t="array" ref="AE27">IF(AV27="","",IF(ABS((AV27-AVERAGE(AV$2:AV$1000))/_xlfn.STDEV.S(IF(AV$2:AV$1000&lt;&gt;"",AV$2:AV$1000)))&lt;3,"","OUTLIER"))</f>
        <v/>
      </c>
      <c r="AF27" s="55" t="str" cm="1">
        <f t="array" ref="AF27">IF(AW27="","",IF(ABS((AW27-AVERAGE(AW$2:AW$1000))/_xlfn.STDEV.S(IF(AW$2:AW$1000&lt;&gt;"",AW$2:AW$1000)))&lt;3,"","OUTLIER"))</f>
        <v/>
      </c>
      <c r="AG27" s="55" t="str" cm="1">
        <f t="array" ref="AG27">IF(AX27="","",IF(ABS((AX27-AVERAGE(AX$2:AX$1000))/_xlfn.STDEV.S(IF(AX$2:AX$1000&lt;&gt;"",AX$2:AX$1000)))&lt;3,"","OUTLIER"))</f>
        <v/>
      </c>
      <c r="AH27" s="55" t="str" cm="1">
        <f t="array" ref="AH27">IF(AY27="","",IF(ABS((AY27-AVERAGE(AY$2:AY$1000))/_xlfn.STDEV.S(IF(AY$2:AY$1000&lt;&gt;"",AY$2:AY$1000)))&lt;3,"","OUTLIER"))</f>
        <v/>
      </c>
      <c r="AI27" s="55" t="str" cm="1">
        <f t="array" ref="AI27">IF(AZ27="","",IF(ABS((AZ27-AVERAGE(AZ$2:AZ$1000))/_xlfn.STDEV.S(IF(AZ$2:AZ$1000&lt;&gt;"",AZ$2:AZ$1000)))&lt;3,"","OUTLIER"))</f>
        <v/>
      </c>
      <c r="AJ27" s="55" t="str" cm="1">
        <f t="array" ref="AJ27">IF(BA27="","",IF(ABS((BA27-AVERAGE(BA$2:BA$1000))/_xlfn.STDEV.S(IF(BA$2:BA$1000&lt;&gt;"",BA$2:BA$1000)))&lt;3,"","OUTLIER"))</f>
        <v/>
      </c>
      <c r="AK27" s="55" t="str" cm="1">
        <f t="array" ref="AK27">IF(BB27="","",IF(ABS((BB27-AVERAGE(BB$2:BB$1000))/_xlfn.STDEV.S(IF(BB$2:BB$1000&lt;&gt;"",BB$2:BB$1000)))&lt;3,"","OUTLIER"))</f>
        <v/>
      </c>
      <c r="AL27" s="26"/>
      <c r="AN27" s="27">
        <v>7.7859999999999996</v>
      </c>
      <c r="AO27" s="27">
        <v>7.5270000000000001</v>
      </c>
      <c r="AQ27" s="27">
        <v>8</v>
      </c>
      <c r="AR27" s="27">
        <v>8.0180000000000007</v>
      </c>
      <c r="AS27" s="27">
        <v>8.1280000000000001</v>
      </c>
      <c r="AT27" s="27"/>
      <c r="AU27" s="27"/>
      <c r="AV27" s="27"/>
      <c r="AW27" s="27">
        <v>7.9749999999999996</v>
      </c>
      <c r="AX27" s="27">
        <v>7.7850000000000001</v>
      </c>
      <c r="AY27" s="27">
        <v>6.7610000000000001</v>
      </c>
      <c r="AZ27" s="27">
        <v>5.3010000000000002</v>
      </c>
      <c r="BA27" s="27"/>
      <c r="BB27" s="27">
        <v>6.1559999999999997</v>
      </c>
      <c r="BC27" s="26"/>
      <c r="BE27" s="27">
        <v>0.2203</v>
      </c>
      <c r="BF27" s="27">
        <v>0.14319999999999999</v>
      </c>
      <c r="BH27" s="27">
        <v>8.6720000000000005E-2</v>
      </c>
      <c r="BI27" s="27">
        <v>0.13569999999999999</v>
      </c>
      <c r="BJ27" s="27">
        <v>0.32490000000000002</v>
      </c>
      <c r="BK27" s="27"/>
      <c r="BL27" s="27"/>
      <c r="BM27" s="27"/>
      <c r="BN27" s="27">
        <v>0.14829999999999999</v>
      </c>
      <c r="BO27" s="27">
        <v>0.1651</v>
      </c>
      <c r="BP27" s="27">
        <v>0.1069</v>
      </c>
      <c r="BQ27" s="27">
        <v>0.35809999999999997</v>
      </c>
      <c r="BR27" s="27"/>
      <c r="BS27" s="27">
        <v>0.22159999999999999</v>
      </c>
    </row>
    <row r="28" spans="1:71" x14ac:dyDescent="0.2">
      <c r="A28" s="70" t="s">
        <v>252</v>
      </c>
      <c r="B28" s="73" t="str">
        <f>VLOOKUP(A28,RecNames!B:G,6,FALSE)</f>
        <v>CNR2</v>
      </c>
      <c r="D28" s="81" t="str" cm="1">
        <f t="array" ref="D28">_xlfn.IFS(U28="OUTLIER","na",AL28="","0",AL28&gt;0,AL28)</f>
        <v>0</v>
      </c>
      <c r="E28" s="82" t="str" cm="1">
        <f t="array" ref="E28">_xlfn.IFS(V28="OUTLIER","na",AM28="","0",AM28&gt;0,AM28)</f>
        <v>0</v>
      </c>
      <c r="F28" s="82" cm="1">
        <f t="array" ref="F28">_xlfn.IFS(W28="OUTLIER","na",AN28="","0",AN28&gt;0,AN28)</f>
        <v>9.43</v>
      </c>
      <c r="G28" s="82" cm="1">
        <f t="array" ref="G28">_xlfn.IFS(X28="OUTLIER","na",AO28="","0",AO28&gt;0,AO28)</f>
        <v>9.5120000000000005</v>
      </c>
      <c r="H28" s="82" t="str" cm="1">
        <f t="array" ref="H28">_xlfn.IFS(Y28="OUTLIER","na",AP28="","0",AP28&gt;0,AP28)</f>
        <v>0</v>
      </c>
      <c r="I28" s="82" cm="1">
        <f t="array" ref="I28">_xlfn.IFS(Z28="OUTLIER","na",AQ28="","0",AQ28&gt;0,AQ28)</f>
        <v>8.8729999999999993</v>
      </c>
      <c r="J28" s="82" cm="1">
        <f t="array" ref="J28">_xlfn.IFS(AA28="OUTLIER","na",AR28="","0",AR28&gt;0,AR28)</f>
        <v>9.2769999999999992</v>
      </c>
      <c r="K28" s="82" cm="1">
        <f t="array" ref="K28">_xlfn.IFS(AB28="OUTLIER","na",AS28="","0",AS28&gt;0,AS28)</f>
        <v>9.4489999999999998</v>
      </c>
      <c r="L28" s="82" t="str" cm="1">
        <f t="array" ref="L28">_xlfn.IFS(AC28="OUTLIER","na",AT28="","0",AT28&gt;0,AT28)</f>
        <v>0</v>
      </c>
      <c r="M28" s="82" t="str" cm="1">
        <f t="array" ref="M28">_xlfn.IFS(AD28="OUTLIER","na",AU28="","0",AU28&gt;0,AU28)</f>
        <v>0</v>
      </c>
      <c r="N28" s="82" t="str" cm="1">
        <f t="array" ref="N28">_xlfn.IFS(AE28="OUTLIER","na",AV28="","0",AV28&gt;0,AV28)</f>
        <v>0</v>
      </c>
      <c r="O28" s="82" t="str" cm="1">
        <f t="array" ref="O28">_xlfn.IFS(AF28="OUTLIER","na",AW28="","0",AW28&gt;0,AW28)</f>
        <v>0</v>
      </c>
      <c r="P28" s="82" t="str" cm="1">
        <f t="array" ref="P28">_xlfn.IFS(AG28="OUTLIER","na",AX28="","0",AX28&gt;0,AX28)</f>
        <v>0</v>
      </c>
      <c r="Q28" s="82" t="str" cm="1">
        <f t="array" ref="Q28">_xlfn.IFS(AH28="OUTLIER","na",AY28="","0",AY28&gt;0,AY28)</f>
        <v>0</v>
      </c>
      <c r="R28" s="82" cm="1">
        <f t="array" ref="R28">_xlfn.IFS(AI28="OUTLIER","na",AZ28="","0",AZ28&gt;0,AZ28)</f>
        <v>8.5549999999999997</v>
      </c>
      <c r="S28" s="82" cm="1">
        <f t="array" ref="S28">_xlfn.IFS(AJ28="OUTLIER","na",BA28="","0",BA28&gt;0,BA28)</f>
        <v>8.61</v>
      </c>
      <c r="T28" s="82" cm="1">
        <f t="array" ref="T28">_xlfn.IFS(AK28="OUTLIER","na",BB28="","0",BB28&gt;0,BB28)</f>
        <v>8.6460000000000008</v>
      </c>
      <c r="U28" s="54" t="str" cm="1">
        <f t="array" ref="U28">IF(AL28="","",IF(ABS((AL28-AVERAGE(AL$2:AL$1000))/_xlfn.STDEV.S(IF(AL$2:AL$1000&lt;&gt;"",AL$2:AL$1000)))&lt;3,"","OUTLIER"))</f>
        <v/>
      </c>
      <c r="V28" s="55" t="str" cm="1">
        <f t="array" ref="V28">IF(AM28="","",IF(ABS((AM28-AVERAGE(AM$2:AM$1000))/_xlfn.STDEV.S(IF(AM$2:AM$1000&lt;&gt;"",AM$2:AM$1000)))&lt;3,"","OUTLIER"))</f>
        <v/>
      </c>
      <c r="W28" s="55" t="str" cm="1">
        <f t="array" ref="W28">IF(AN28="","",IF(ABS((AN28-AVERAGE(AN$2:AN$1000))/_xlfn.STDEV.S(IF(AN$2:AN$1000&lt;&gt;"",AN$2:AN$1000)))&lt;3,"","OUTLIER"))</f>
        <v/>
      </c>
      <c r="X28" s="55" t="str" cm="1">
        <f t="array" ref="X28">IF(AO28="","",IF(ABS((AO28-AVERAGE(AO$2:AO$1000))/_xlfn.STDEV.S(IF(AO$2:AO$1000&lt;&gt;"",AO$2:AO$1000)))&lt;3,"","OUTLIER"))</f>
        <v/>
      </c>
      <c r="Y28" s="55" t="str" cm="1">
        <f t="array" ref="Y28">IF(AP28="","",IF(ABS((AP28-AVERAGE(AP$2:AP$1000))/_xlfn.STDEV.S(IF(AP$2:AP$1000&lt;&gt;"",AP$2:AP$1000)))&lt;3,"","OUTLIER"))</f>
        <v/>
      </c>
      <c r="Z28" s="55" t="str" cm="1">
        <f t="array" ref="Z28">IF(AQ28="","",IF(ABS((AQ28-AVERAGE(AQ$2:AQ$1000))/_xlfn.STDEV.S(IF(AQ$2:AQ$1000&lt;&gt;"",AQ$2:AQ$1000)))&lt;3,"","OUTLIER"))</f>
        <v/>
      </c>
      <c r="AA28" s="55" t="str" cm="1">
        <f t="array" ref="AA28">IF(AR28="","",IF(ABS((AR28-AVERAGE(AR$2:AR$1000))/_xlfn.STDEV.S(IF(AR$2:AR$1000&lt;&gt;"",AR$2:AR$1000)))&lt;3,"","OUTLIER"))</f>
        <v/>
      </c>
      <c r="AB28" s="55" t="str" cm="1">
        <f t="array" ref="AB28">IF(AS28="","",IF(ABS((AS28-AVERAGE(AS$2:AS$1000))/_xlfn.STDEV.S(IF(AS$2:AS$1000&lt;&gt;"",AS$2:AS$1000)))&lt;3,"","OUTLIER"))</f>
        <v/>
      </c>
      <c r="AC28" s="55" t="str" cm="1">
        <f t="array" ref="AC28">IF(AT28="","",IF(ABS((AT28-AVERAGE(AT$2:AT$1000))/_xlfn.STDEV.S(IF(AT$2:AT$1000&lt;&gt;"",AT$2:AT$1000)))&lt;3,"","OUTLIER"))</f>
        <v/>
      </c>
      <c r="AD28" s="55" t="str" cm="1">
        <f t="array" ref="AD28">IF(AU28="","",IF(ABS((AU28-AVERAGE(AU$2:AU$1000))/_xlfn.STDEV.S(IF(AU$2:AU$1000&lt;&gt;"",AU$2:AU$1000)))&lt;3,"","OUTLIER"))</f>
        <v/>
      </c>
      <c r="AE28" s="55" t="str" cm="1">
        <f t="array" ref="AE28">IF(AV28="","",IF(ABS((AV28-AVERAGE(AV$2:AV$1000))/_xlfn.STDEV.S(IF(AV$2:AV$1000&lt;&gt;"",AV$2:AV$1000)))&lt;3,"","OUTLIER"))</f>
        <v/>
      </c>
      <c r="AF28" s="55" t="str" cm="1">
        <f t="array" ref="AF28">IF(AW28="","",IF(ABS((AW28-AVERAGE(AW$2:AW$1000))/_xlfn.STDEV.S(IF(AW$2:AW$1000&lt;&gt;"",AW$2:AW$1000)))&lt;3,"","OUTLIER"))</f>
        <v/>
      </c>
      <c r="AG28" s="55" t="str" cm="1">
        <f t="array" ref="AG28">IF(AX28="","",IF(ABS((AX28-AVERAGE(AX$2:AX$1000))/_xlfn.STDEV.S(IF(AX$2:AX$1000&lt;&gt;"",AX$2:AX$1000)))&lt;3,"","OUTLIER"))</f>
        <v/>
      </c>
      <c r="AH28" s="55" t="str" cm="1">
        <f t="array" ref="AH28">IF(AY28="","",IF(ABS((AY28-AVERAGE(AY$2:AY$1000))/_xlfn.STDEV.S(IF(AY$2:AY$1000&lt;&gt;"",AY$2:AY$1000)))&lt;3,"","OUTLIER"))</f>
        <v/>
      </c>
      <c r="AI28" s="55" t="str" cm="1">
        <f t="array" ref="AI28">IF(AZ28="","",IF(ABS((AZ28-AVERAGE(AZ$2:AZ$1000))/_xlfn.STDEV.S(IF(AZ$2:AZ$1000&lt;&gt;"",AZ$2:AZ$1000)))&lt;3,"","OUTLIER"))</f>
        <v/>
      </c>
      <c r="AJ28" s="55" t="str" cm="1">
        <f t="array" ref="AJ28">IF(BA28="","",IF(ABS((BA28-AVERAGE(BA$2:BA$1000))/_xlfn.STDEV.S(IF(BA$2:BA$1000&lt;&gt;"",BA$2:BA$1000)))&lt;3,"","OUTLIER"))</f>
        <v/>
      </c>
      <c r="AK28" s="55" t="str" cm="1">
        <f t="array" ref="AK28">IF(BB28="","",IF(ABS((BB28-AVERAGE(BB$2:BB$1000))/_xlfn.STDEV.S(IF(BB$2:BB$1000&lt;&gt;"",BB$2:BB$1000)))&lt;3,"","OUTLIER"))</f>
        <v/>
      </c>
      <c r="AL28" s="26"/>
      <c r="AN28" s="27">
        <v>9.43</v>
      </c>
      <c r="AO28" s="27">
        <v>9.5120000000000005</v>
      </c>
      <c r="AQ28" s="27">
        <v>8.8729999999999993</v>
      </c>
      <c r="AR28" s="27">
        <v>9.2769999999999992</v>
      </c>
      <c r="AS28" s="27">
        <v>9.4489999999999998</v>
      </c>
      <c r="AT28" s="27"/>
      <c r="AU28" s="27"/>
      <c r="AV28" s="27"/>
      <c r="AW28" s="27"/>
      <c r="AX28" s="27"/>
      <c r="AY28" s="27"/>
      <c r="AZ28" s="27">
        <v>8.5549999999999997</v>
      </c>
      <c r="BA28" s="27">
        <v>8.61</v>
      </c>
      <c r="BB28" s="27">
        <v>8.6460000000000008</v>
      </c>
      <c r="BC28" s="26"/>
      <c r="BE28" s="27">
        <v>0.14130000000000001</v>
      </c>
      <c r="BF28" s="27">
        <v>9.4589999999999994E-2</v>
      </c>
      <c r="BH28" s="27">
        <v>0.1232</v>
      </c>
      <c r="BI28" s="27">
        <v>0.1019</v>
      </c>
      <c r="BJ28" s="27">
        <v>0.1804</v>
      </c>
      <c r="BK28" s="27"/>
      <c r="BL28" s="27"/>
      <c r="BM28" s="27"/>
      <c r="BN28" s="27"/>
      <c r="BO28" s="27"/>
      <c r="BP28" s="27"/>
      <c r="BQ28" s="27">
        <v>0.15540000000000001</v>
      </c>
      <c r="BR28" s="27">
        <v>0.1174</v>
      </c>
      <c r="BS28" s="27">
        <v>8.4599999999999995E-2</v>
      </c>
    </row>
    <row r="29" spans="1:71" x14ac:dyDescent="0.2">
      <c r="A29" s="70" t="s">
        <v>282</v>
      </c>
      <c r="B29" s="73" t="str">
        <f>VLOOKUP(A29,RecNames!B:G,6,FALSE)</f>
        <v>CCKAR</v>
      </c>
      <c r="D29" s="81" cm="1">
        <f t="array" ref="D29">_xlfn.IFS(U29="OUTLIER","na",AL29="","0",AL29&gt;0,AL29)</f>
        <v>8.4770000000000003</v>
      </c>
      <c r="E29" s="82" t="str" cm="1">
        <f t="array" ref="E29">_xlfn.IFS(V29="OUTLIER","na",AM29="","0",AM29&gt;0,AM29)</f>
        <v>0</v>
      </c>
      <c r="F29" s="82" cm="1">
        <f t="array" ref="F29">_xlfn.IFS(W29="OUTLIER","na",AN29="","0",AN29&gt;0,AN29)</f>
        <v>8.6950000000000003</v>
      </c>
      <c r="G29" s="82" cm="1">
        <f t="array" ref="G29">_xlfn.IFS(X29="OUTLIER","na",AO29="","0",AO29&gt;0,AO29)</f>
        <v>8.8520000000000003</v>
      </c>
      <c r="H29" s="82" t="str" cm="1">
        <f t="array" ref="H29">_xlfn.IFS(Y29="OUTLIER","na",AP29="","0",AP29&gt;0,AP29)</f>
        <v>0</v>
      </c>
      <c r="I29" s="82" cm="1">
        <f t="array" ref="I29">_xlfn.IFS(Z29="OUTLIER","na",AQ29="","0",AQ29&gt;0,AQ29)</f>
        <v>9.1289999999999996</v>
      </c>
      <c r="J29" s="82" cm="1">
        <f t="array" ref="J29">_xlfn.IFS(AA29="OUTLIER","na",AR29="","0",AR29&gt;0,AR29)</f>
        <v>9.0380000000000003</v>
      </c>
      <c r="K29" s="82" cm="1">
        <f t="array" ref="K29">_xlfn.IFS(AB29="OUTLIER","na",AS29="","0",AS29&gt;0,AS29)</f>
        <v>8.5329999999999995</v>
      </c>
      <c r="L29" s="82" cm="1">
        <f t="array" ref="L29">_xlfn.IFS(AC29="OUTLIER","na",AT29="","0",AT29&gt;0,AT29)</f>
        <v>9.7289999999999992</v>
      </c>
      <c r="M29" s="82" cm="1">
        <f t="array" ref="M29">_xlfn.IFS(AD29="OUTLIER","na",AU29="","0",AU29&gt;0,AU29)</f>
        <v>9.8859999999999992</v>
      </c>
      <c r="N29" s="82" cm="1">
        <f t="array" ref="N29">_xlfn.IFS(AE29="OUTLIER","na",AV29="","0",AV29&gt;0,AV29)</f>
        <v>9.9250000000000007</v>
      </c>
      <c r="O29" s="82" cm="1">
        <f t="array" ref="O29">_xlfn.IFS(AF29="OUTLIER","na",AW29="","0",AW29&gt;0,AW29)</f>
        <v>8.9109999999999996</v>
      </c>
      <c r="P29" s="82" cm="1">
        <f t="array" ref="P29">_xlfn.IFS(AG29="OUTLIER","na",AX29="","0",AX29&gt;0,AX29)</f>
        <v>8.9090000000000007</v>
      </c>
      <c r="Q29" s="82" cm="1">
        <f t="array" ref="Q29">_xlfn.IFS(AH29="OUTLIER","na",AY29="","0",AY29&gt;0,AY29)</f>
        <v>8.1319999999999997</v>
      </c>
      <c r="R29" s="82" cm="1">
        <f t="array" ref="R29">_xlfn.IFS(AI29="OUTLIER","na",AZ29="","0",AZ29&gt;0,AZ29)</f>
        <v>7.9189999999999996</v>
      </c>
      <c r="S29" s="82" cm="1">
        <f t="array" ref="S29">_xlfn.IFS(AJ29="OUTLIER","na",BA29="","0",BA29&gt;0,BA29)</f>
        <v>8.3290000000000006</v>
      </c>
      <c r="T29" s="82" cm="1">
        <f t="array" ref="T29">_xlfn.IFS(AK29="OUTLIER","na",BB29="","0",BB29&gt;0,BB29)</f>
        <v>8.7210000000000001</v>
      </c>
      <c r="U29" s="54" t="str" cm="1">
        <f t="array" ref="U29">IF(AL29="","",IF(ABS((AL29-AVERAGE(AL$2:AL$1000))/_xlfn.STDEV.S(IF(AL$2:AL$1000&lt;&gt;"",AL$2:AL$1000)))&lt;3,"","OUTLIER"))</f>
        <v/>
      </c>
      <c r="V29" s="55" t="str" cm="1">
        <f t="array" ref="V29">IF(AM29="","",IF(ABS((AM29-AVERAGE(AM$2:AM$1000))/_xlfn.STDEV.S(IF(AM$2:AM$1000&lt;&gt;"",AM$2:AM$1000)))&lt;3,"","OUTLIER"))</f>
        <v/>
      </c>
      <c r="W29" s="55" t="str" cm="1">
        <f t="array" ref="W29">IF(AN29="","",IF(ABS((AN29-AVERAGE(AN$2:AN$1000))/_xlfn.STDEV.S(IF(AN$2:AN$1000&lt;&gt;"",AN$2:AN$1000)))&lt;3,"","OUTLIER"))</f>
        <v/>
      </c>
      <c r="X29" s="55" t="str" cm="1">
        <f t="array" ref="X29">IF(AO29="","",IF(ABS((AO29-AVERAGE(AO$2:AO$1000))/_xlfn.STDEV.S(IF(AO$2:AO$1000&lt;&gt;"",AO$2:AO$1000)))&lt;3,"","OUTLIER"))</f>
        <v/>
      </c>
      <c r="Y29" s="55" t="str" cm="1">
        <f t="array" ref="Y29">IF(AP29="","",IF(ABS((AP29-AVERAGE(AP$2:AP$1000))/_xlfn.STDEV.S(IF(AP$2:AP$1000&lt;&gt;"",AP$2:AP$1000)))&lt;3,"","OUTLIER"))</f>
        <v/>
      </c>
      <c r="Z29" s="55" t="str" cm="1">
        <f t="array" ref="Z29">IF(AQ29="","",IF(ABS((AQ29-AVERAGE(AQ$2:AQ$1000))/_xlfn.STDEV.S(IF(AQ$2:AQ$1000&lt;&gt;"",AQ$2:AQ$1000)))&lt;3,"","OUTLIER"))</f>
        <v/>
      </c>
      <c r="AA29" s="55" t="str" cm="1">
        <f t="array" ref="AA29">IF(AR29="","",IF(ABS((AR29-AVERAGE(AR$2:AR$1000))/_xlfn.STDEV.S(IF(AR$2:AR$1000&lt;&gt;"",AR$2:AR$1000)))&lt;3,"","OUTLIER"))</f>
        <v/>
      </c>
      <c r="AB29" s="55" t="str" cm="1">
        <f t="array" ref="AB29">IF(AS29="","",IF(ABS((AS29-AVERAGE(AS$2:AS$1000))/_xlfn.STDEV.S(IF(AS$2:AS$1000&lt;&gt;"",AS$2:AS$1000)))&lt;3,"","OUTLIER"))</f>
        <v/>
      </c>
      <c r="AC29" s="55" t="str" cm="1">
        <f t="array" ref="AC29">IF(AT29="","",IF(ABS((AT29-AVERAGE(AT$2:AT$1000))/_xlfn.STDEV.S(IF(AT$2:AT$1000&lt;&gt;"",AT$2:AT$1000)))&lt;3,"","OUTLIER"))</f>
        <v/>
      </c>
      <c r="AD29" s="55" t="str" cm="1">
        <f t="array" ref="AD29">IF(AU29="","",IF(ABS((AU29-AVERAGE(AU$2:AU$1000))/_xlfn.STDEV.S(IF(AU$2:AU$1000&lt;&gt;"",AU$2:AU$1000)))&lt;3,"","OUTLIER"))</f>
        <v/>
      </c>
      <c r="AE29" s="55" t="str" cm="1">
        <f t="array" ref="AE29">IF(AV29="","",IF(ABS((AV29-AVERAGE(AV$2:AV$1000))/_xlfn.STDEV.S(IF(AV$2:AV$1000&lt;&gt;"",AV$2:AV$1000)))&lt;3,"","OUTLIER"))</f>
        <v/>
      </c>
      <c r="AF29" s="55" t="str" cm="1">
        <f t="array" ref="AF29">IF(AW29="","",IF(ABS((AW29-AVERAGE(AW$2:AW$1000))/_xlfn.STDEV.S(IF(AW$2:AW$1000&lt;&gt;"",AW$2:AW$1000)))&lt;3,"","OUTLIER"))</f>
        <v/>
      </c>
      <c r="AG29" s="55" t="str" cm="1">
        <f t="array" ref="AG29">IF(AX29="","",IF(ABS((AX29-AVERAGE(AX$2:AX$1000))/_xlfn.STDEV.S(IF(AX$2:AX$1000&lt;&gt;"",AX$2:AX$1000)))&lt;3,"","OUTLIER"))</f>
        <v/>
      </c>
      <c r="AH29" s="55" t="str" cm="1">
        <f t="array" ref="AH29">IF(AY29="","",IF(ABS((AY29-AVERAGE(AY$2:AY$1000))/_xlfn.STDEV.S(IF(AY$2:AY$1000&lt;&gt;"",AY$2:AY$1000)))&lt;3,"","OUTLIER"))</f>
        <v/>
      </c>
      <c r="AI29" s="55" t="str" cm="1">
        <f t="array" ref="AI29">IF(AZ29="","",IF(ABS((AZ29-AVERAGE(AZ$2:AZ$1000))/_xlfn.STDEV.S(IF(AZ$2:AZ$1000&lt;&gt;"",AZ$2:AZ$1000)))&lt;3,"","OUTLIER"))</f>
        <v/>
      </c>
      <c r="AJ29" s="55" t="str" cm="1">
        <f t="array" ref="AJ29">IF(BA29="","",IF(ABS((BA29-AVERAGE(BA$2:BA$1000))/_xlfn.STDEV.S(IF(BA$2:BA$1000&lt;&gt;"",BA$2:BA$1000)))&lt;3,"","OUTLIER"))</f>
        <v/>
      </c>
      <c r="AK29" s="55" t="str" cm="1">
        <f t="array" ref="AK29">IF(BB29="","",IF(ABS((BB29-AVERAGE(BB$2:BB$1000))/_xlfn.STDEV.S(IF(BB$2:BB$1000&lt;&gt;"",BB$2:BB$1000)))&lt;3,"","OUTLIER"))</f>
        <v/>
      </c>
      <c r="AL29" s="26">
        <v>8.4770000000000003</v>
      </c>
      <c r="AN29" s="27">
        <v>8.6950000000000003</v>
      </c>
      <c r="AO29" s="27">
        <v>8.8520000000000003</v>
      </c>
      <c r="AQ29" s="27">
        <v>9.1289999999999996</v>
      </c>
      <c r="AR29" s="27">
        <v>9.0380000000000003</v>
      </c>
      <c r="AS29" s="27">
        <v>8.5329999999999995</v>
      </c>
      <c r="AT29" s="27">
        <v>9.7289999999999992</v>
      </c>
      <c r="AU29" s="27">
        <v>9.8859999999999992</v>
      </c>
      <c r="AV29" s="27">
        <v>9.9250000000000007</v>
      </c>
      <c r="AW29" s="27">
        <v>8.9109999999999996</v>
      </c>
      <c r="AX29" s="27">
        <v>8.9090000000000007</v>
      </c>
      <c r="AY29" s="27">
        <v>8.1319999999999997</v>
      </c>
      <c r="AZ29" s="27">
        <v>7.9189999999999996</v>
      </c>
      <c r="BA29" s="27">
        <v>8.3290000000000006</v>
      </c>
      <c r="BB29" s="27">
        <v>8.7210000000000001</v>
      </c>
      <c r="BC29" s="26">
        <v>0.18279999999999999</v>
      </c>
      <c r="BE29" s="27">
        <v>9.3700000000000006E-2</v>
      </c>
      <c r="BF29" s="27">
        <v>5.7750000000000003E-2</v>
      </c>
      <c r="BH29" s="27">
        <v>9.0499999999999997E-2</v>
      </c>
      <c r="BI29" s="27">
        <v>5.2479999999999999E-2</v>
      </c>
      <c r="BJ29" s="27">
        <v>0.1007</v>
      </c>
      <c r="BK29" s="27">
        <v>9.8760000000000001E-2</v>
      </c>
      <c r="BL29" s="27">
        <v>0.13239999999999999</v>
      </c>
      <c r="BM29" s="27">
        <v>9.5060000000000006E-2</v>
      </c>
      <c r="BN29" s="27">
        <v>3.6040000000000003E-2</v>
      </c>
      <c r="BO29" s="27">
        <v>0.1018</v>
      </c>
      <c r="BP29" s="27">
        <v>6.1370000000000001E-2</v>
      </c>
      <c r="BQ29" s="27">
        <v>8.8020000000000001E-2</v>
      </c>
      <c r="BR29" s="27">
        <v>0.11749999999999999</v>
      </c>
      <c r="BS29" s="27">
        <v>5.6610000000000001E-2</v>
      </c>
    </row>
    <row r="30" spans="1:71" x14ac:dyDescent="0.2">
      <c r="A30" s="70" t="s">
        <v>267</v>
      </c>
      <c r="B30" s="73" t="str">
        <f>VLOOKUP(A30,RecNames!B:G,6,FALSE)</f>
        <v>CCR5</v>
      </c>
      <c r="D30" s="81" t="str" cm="1">
        <f t="array" ref="D30">_xlfn.IFS(U30="OUTLIER","na",AL30="","0",AL30&gt;0,AL30)</f>
        <v>0</v>
      </c>
      <c r="E30" s="82" t="str" cm="1">
        <f t="array" ref="E30">_xlfn.IFS(V30="OUTLIER","na",AM30="","0",AM30&gt;0,AM30)</f>
        <v>0</v>
      </c>
      <c r="F30" s="82" cm="1">
        <f t="array" ref="F30">_xlfn.IFS(W30="OUTLIER","na",AN30="","0",AN30&gt;0,AN30)</f>
        <v>9.1509999999999998</v>
      </c>
      <c r="G30" s="82" cm="1">
        <f t="array" ref="G30">_xlfn.IFS(X30="OUTLIER","na",AO30="","0",AO30&gt;0,AO30)</f>
        <v>9.19</v>
      </c>
      <c r="H30" s="82" t="str" cm="1">
        <f t="array" ref="H30">_xlfn.IFS(Y30="OUTLIER","na",AP30="","0",AP30&gt;0,AP30)</f>
        <v>0</v>
      </c>
      <c r="I30" s="82" cm="1">
        <f t="array" ref="I30">_xlfn.IFS(Z30="OUTLIER","na",AQ30="","0",AQ30&gt;0,AQ30)</f>
        <v>9.2040000000000006</v>
      </c>
      <c r="J30" s="82" cm="1">
        <f t="array" ref="J30">_xlfn.IFS(AA30="OUTLIER","na",AR30="","0",AR30&gt;0,AR30)</f>
        <v>9.3140000000000001</v>
      </c>
      <c r="K30" s="82" cm="1">
        <f t="array" ref="K30">_xlfn.IFS(AB30="OUTLIER","na",AS30="","0",AS30&gt;0,AS30)</f>
        <v>10.029999999999999</v>
      </c>
      <c r="L30" s="82" t="str" cm="1">
        <f t="array" ref="L30">_xlfn.IFS(AC30="OUTLIER","na",AT30="","0",AT30&gt;0,AT30)</f>
        <v>0</v>
      </c>
      <c r="M30" s="82" t="str" cm="1">
        <f t="array" ref="M30">_xlfn.IFS(AD30="OUTLIER","na",AU30="","0",AU30&gt;0,AU30)</f>
        <v>0</v>
      </c>
      <c r="N30" s="82" t="str" cm="1">
        <f t="array" ref="N30">_xlfn.IFS(AE30="OUTLIER","na",AV30="","0",AV30&gt;0,AV30)</f>
        <v>0</v>
      </c>
      <c r="O30" s="82" cm="1">
        <f t="array" ref="O30">_xlfn.IFS(AF30="OUTLIER","na",AW30="","0",AW30&gt;0,AW30)</f>
        <v>7.5949999999999998</v>
      </c>
      <c r="P30" s="82" t="str" cm="1">
        <f t="array" ref="P30">_xlfn.IFS(AG30="OUTLIER","na",AX30="","0",AX30&gt;0,AX30)</f>
        <v>0</v>
      </c>
      <c r="Q30" s="82" t="str" cm="1">
        <f t="array" ref="Q30">_xlfn.IFS(AH30="OUTLIER","na",AY30="","0",AY30&gt;0,AY30)</f>
        <v>0</v>
      </c>
      <c r="R30" s="82" cm="1">
        <f t="array" ref="R30">_xlfn.IFS(AI30="OUTLIER","na",AZ30="","0",AZ30&gt;0,AZ30)</f>
        <v>7.58</v>
      </c>
      <c r="S30" s="82" cm="1">
        <f t="array" ref="S30">_xlfn.IFS(AJ30="OUTLIER","na",BA30="","0",BA30&gt;0,BA30)</f>
        <v>8.1809999999999992</v>
      </c>
      <c r="T30" s="82" cm="1">
        <f t="array" ref="T30">_xlfn.IFS(AK30="OUTLIER","na",BB30="","0",BB30&gt;0,BB30)</f>
        <v>8.2569999999999997</v>
      </c>
      <c r="U30" s="54" t="str" cm="1">
        <f t="array" ref="U30">IF(AL30="","",IF(ABS((AL30-AVERAGE(AL$2:AL$1000))/_xlfn.STDEV.S(IF(AL$2:AL$1000&lt;&gt;"",AL$2:AL$1000)))&lt;3,"","OUTLIER"))</f>
        <v/>
      </c>
      <c r="V30" s="55" t="str" cm="1">
        <f t="array" ref="V30">IF(AM30="","",IF(ABS((AM30-AVERAGE(AM$2:AM$1000))/_xlfn.STDEV.S(IF(AM$2:AM$1000&lt;&gt;"",AM$2:AM$1000)))&lt;3,"","OUTLIER"))</f>
        <v/>
      </c>
      <c r="W30" s="55" t="str" cm="1">
        <f t="array" ref="W30">IF(AN30="","",IF(ABS((AN30-AVERAGE(AN$2:AN$1000))/_xlfn.STDEV.S(IF(AN$2:AN$1000&lt;&gt;"",AN$2:AN$1000)))&lt;3,"","OUTLIER"))</f>
        <v/>
      </c>
      <c r="X30" s="55" t="str" cm="1">
        <f t="array" ref="X30">IF(AO30="","",IF(ABS((AO30-AVERAGE(AO$2:AO$1000))/_xlfn.STDEV.S(IF(AO$2:AO$1000&lt;&gt;"",AO$2:AO$1000)))&lt;3,"","OUTLIER"))</f>
        <v/>
      </c>
      <c r="Y30" s="55" t="str" cm="1">
        <f t="array" ref="Y30">IF(AP30="","",IF(ABS((AP30-AVERAGE(AP$2:AP$1000))/_xlfn.STDEV.S(IF(AP$2:AP$1000&lt;&gt;"",AP$2:AP$1000)))&lt;3,"","OUTLIER"))</f>
        <v/>
      </c>
      <c r="Z30" s="55" t="str" cm="1">
        <f t="array" ref="Z30">IF(AQ30="","",IF(ABS((AQ30-AVERAGE(AQ$2:AQ$1000))/_xlfn.STDEV.S(IF(AQ$2:AQ$1000&lt;&gt;"",AQ$2:AQ$1000)))&lt;3,"","OUTLIER"))</f>
        <v/>
      </c>
      <c r="AA30" s="55" t="str" cm="1">
        <f t="array" ref="AA30">IF(AR30="","",IF(ABS((AR30-AVERAGE(AR$2:AR$1000))/_xlfn.STDEV.S(IF(AR$2:AR$1000&lt;&gt;"",AR$2:AR$1000)))&lt;3,"","OUTLIER"))</f>
        <v/>
      </c>
      <c r="AB30" s="55" t="str" cm="1">
        <f t="array" ref="AB30">IF(AS30="","",IF(ABS((AS30-AVERAGE(AS$2:AS$1000))/_xlfn.STDEV.S(IF(AS$2:AS$1000&lt;&gt;"",AS$2:AS$1000)))&lt;3,"","OUTLIER"))</f>
        <v/>
      </c>
      <c r="AC30" s="55" t="str" cm="1">
        <f t="array" ref="AC30">IF(AT30="","",IF(ABS((AT30-AVERAGE(AT$2:AT$1000))/_xlfn.STDEV.S(IF(AT$2:AT$1000&lt;&gt;"",AT$2:AT$1000)))&lt;3,"","OUTLIER"))</f>
        <v/>
      </c>
      <c r="AD30" s="55" t="str" cm="1">
        <f t="array" ref="AD30">IF(AU30="","",IF(ABS((AU30-AVERAGE(AU$2:AU$1000))/_xlfn.STDEV.S(IF(AU$2:AU$1000&lt;&gt;"",AU$2:AU$1000)))&lt;3,"","OUTLIER"))</f>
        <v/>
      </c>
      <c r="AE30" s="55" t="str" cm="1">
        <f t="array" ref="AE30">IF(AV30="","",IF(ABS((AV30-AVERAGE(AV$2:AV$1000))/_xlfn.STDEV.S(IF(AV$2:AV$1000&lt;&gt;"",AV$2:AV$1000)))&lt;3,"","OUTLIER"))</f>
        <v/>
      </c>
      <c r="AF30" s="55" t="str" cm="1">
        <f t="array" ref="AF30">IF(AW30="","",IF(ABS((AW30-AVERAGE(AW$2:AW$1000))/_xlfn.STDEV.S(IF(AW$2:AW$1000&lt;&gt;"",AW$2:AW$1000)))&lt;3,"","OUTLIER"))</f>
        <v/>
      </c>
      <c r="AG30" s="55" t="str" cm="1">
        <f t="array" ref="AG30">IF(AX30="","",IF(ABS((AX30-AVERAGE(AX$2:AX$1000))/_xlfn.STDEV.S(IF(AX$2:AX$1000&lt;&gt;"",AX$2:AX$1000)))&lt;3,"","OUTLIER"))</f>
        <v/>
      </c>
      <c r="AH30" s="55" t="str" cm="1">
        <f t="array" ref="AH30">IF(AY30="","",IF(ABS((AY30-AVERAGE(AY$2:AY$1000))/_xlfn.STDEV.S(IF(AY$2:AY$1000&lt;&gt;"",AY$2:AY$1000)))&lt;3,"","OUTLIER"))</f>
        <v/>
      </c>
      <c r="AI30" s="55" t="str" cm="1">
        <f t="array" ref="AI30">IF(AZ30="","",IF(ABS((AZ30-AVERAGE(AZ$2:AZ$1000))/_xlfn.STDEV.S(IF(AZ$2:AZ$1000&lt;&gt;"",AZ$2:AZ$1000)))&lt;3,"","OUTLIER"))</f>
        <v/>
      </c>
      <c r="AJ30" s="55" t="str" cm="1">
        <f t="array" ref="AJ30">IF(BA30="","",IF(ABS((BA30-AVERAGE(BA$2:BA$1000))/_xlfn.STDEV.S(IF(BA$2:BA$1000&lt;&gt;"",BA$2:BA$1000)))&lt;3,"","OUTLIER"))</f>
        <v/>
      </c>
      <c r="AK30" s="55" t="str" cm="1">
        <f t="array" ref="AK30">IF(BB30="","",IF(ABS((BB30-AVERAGE(BB$2:BB$1000))/_xlfn.STDEV.S(IF(BB$2:BB$1000&lt;&gt;"",BB$2:BB$1000)))&lt;3,"","OUTLIER"))</f>
        <v/>
      </c>
      <c r="AL30" s="26"/>
      <c r="AN30" s="27">
        <v>9.1509999999999998</v>
      </c>
      <c r="AO30" s="27">
        <v>9.19</v>
      </c>
      <c r="AQ30" s="27">
        <v>9.2040000000000006</v>
      </c>
      <c r="AR30" s="27">
        <v>9.3140000000000001</v>
      </c>
      <c r="AS30" s="27">
        <v>10.029999999999999</v>
      </c>
      <c r="AT30" s="27"/>
      <c r="AU30" s="27"/>
      <c r="AV30" s="27"/>
      <c r="AW30" s="27">
        <v>7.5949999999999998</v>
      </c>
      <c r="AX30" s="27"/>
      <c r="AY30" s="27"/>
      <c r="AZ30" s="27">
        <v>7.58</v>
      </c>
      <c r="BA30" s="27">
        <v>8.1809999999999992</v>
      </c>
      <c r="BB30" s="27">
        <v>8.2569999999999997</v>
      </c>
      <c r="BC30" s="26"/>
      <c r="BE30" s="27">
        <v>0.1055</v>
      </c>
      <c r="BF30" s="27">
        <v>6.6210000000000005E-2</v>
      </c>
      <c r="BH30" s="27">
        <v>8.7480000000000002E-2</v>
      </c>
      <c r="BI30" s="27">
        <v>0.10539999999999999</v>
      </c>
      <c r="BJ30" s="27">
        <v>0.1646</v>
      </c>
      <c r="BK30" s="27"/>
      <c r="BL30" s="27"/>
      <c r="BM30" s="27"/>
      <c r="BN30" s="27">
        <v>0.3987</v>
      </c>
      <c r="BO30" s="27"/>
      <c r="BP30" s="27"/>
      <c r="BQ30" s="27">
        <v>0.26350000000000001</v>
      </c>
      <c r="BR30" s="27">
        <v>9.7689999999999999E-2</v>
      </c>
      <c r="BS30" s="27">
        <v>0.10920000000000001</v>
      </c>
    </row>
    <row r="31" spans="1:71" x14ac:dyDescent="0.2">
      <c r="A31" s="70" t="s">
        <v>268</v>
      </c>
      <c r="B31" s="73" t="str">
        <f>VLOOKUP(A31,RecNames!B:G,6,FALSE)</f>
        <v>CCR6</v>
      </c>
      <c r="D31" s="81" t="str" cm="1">
        <f t="array" ref="D31">_xlfn.IFS(U31="OUTLIER","na",AL31="","0",AL31&gt;0,AL31)</f>
        <v>0</v>
      </c>
      <c r="E31" s="82" t="str" cm="1">
        <f t="array" ref="E31">_xlfn.IFS(V31="OUTLIER","na",AM31="","0",AM31&gt;0,AM31)</f>
        <v>0</v>
      </c>
      <c r="F31" s="82" cm="1">
        <f t="array" ref="F31">_xlfn.IFS(W31="OUTLIER","na",AN31="","0",AN31&gt;0,AN31)</f>
        <v>7.6760000000000002</v>
      </c>
      <c r="G31" s="82" cm="1">
        <f t="array" ref="G31">_xlfn.IFS(X31="OUTLIER","na",AO31="","0",AO31&gt;0,AO31)</f>
        <v>8.6809999999999992</v>
      </c>
      <c r="H31" s="82" t="str" cm="1">
        <f t="array" ref="H31">_xlfn.IFS(Y31="OUTLIER","na",AP31="","0",AP31&gt;0,AP31)</f>
        <v>0</v>
      </c>
      <c r="I31" s="82" cm="1">
        <f t="array" ref="I31">_xlfn.IFS(Z31="OUTLIER","na",AQ31="","0",AQ31&gt;0,AQ31)</f>
        <v>8.33</v>
      </c>
      <c r="J31" s="82" cm="1">
        <f t="array" ref="J31">_xlfn.IFS(AA31="OUTLIER","na",AR31="","0",AR31&gt;0,AR31)</f>
        <v>8.6649999999999991</v>
      </c>
      <c r="K31" s="82" cm="1">
        <f t="array" ref="K31">_xlfn.IFS(AB31="OUTLIER","na",AS31="","0",AS31&gt;0,AS31)</f>
        <v>9.0459999999999994</v>
      </c>
      <c r="L31" s="82" t="str" cm="1">
        <f t="array" ref="L31">_xlfn.IFS(AC31="OUTLIER","na",AT31="","0",AT31&gt;0,AT31)</f>
        <v>0</v>
      </c>
      <c r="M31" s="82" t="str" cm="1">
        <f t="array" ref="M31">_xlfn.IFS(AD31="OUTLIER","na",AU31="","0",AU31&gt;0,AU31)</f>
        <v>0</v>
      </c>
      <c r="N31" s="82" t="str" cm="1">
        <f t="array" ref="N31">_xlfn.IFS(AE31="OUTLIER","na",AV31="","0",AV31&gt;0,AV31)</f>
        <v>0</v>
      </c>
      <c r="O31" s="82" cm="1">
        <f t="array" ref="O31">_xlfn.IFS(AF31="OUTLIER","na",AW31="","0",AW31&gt;0,AW31)</f>
        <v>9.0150000000000006</v>
      </c>
      <c r="P31" s="82" t="str" cm="1">
        <f t="array" ref="P31">_xlfn.IFS(AG31="OUTLIER","na",AX31="","0",AX31&gt;0,AX31)</f>
        <v>0</v>
      </c>
      <c r="Q31" s="82" t="str" cm="1">
        <f t="array" ref="Q31">_xlfn.IFS(AH31="OUTLIER","na",AY31="","0",AY31&gt;0,AY31)</f>
        <v>0</v>
      </c>
      <c r="R31" s="82" cm="1">
        <f t="array" ref="R31">_xlfn.IFS(AI31="OUTLIER","na",AZ31="","0",AZ31&gt;0,AZ31)</f>
        <v>7.8040000000000003</v>
      </c>
      <c r="S31" s="82" cm="1">
        <f t="array" ref="S31">_xlfn.IFS(AJ31="OUTLIER","na",BA31="","0",BA31&gt;0,BA31)</f>
        <v>7.5720000000000001</v>
      </c>
      <c r="T31" s="82" cm="1">
        <f t="array" ref="T31">_xlfn.IFS(AK31="OUTLIER","na",BB31="","0",BB31&gt;0,BB31)</f>
        <v>7.5149999999999997</v>
      </c>
      <c r="U31" s="54" t="str" cm="1">
        <f t="array" ref="U31">IF(AL31="","",IF(ABS((AL31-AVERAGE(AL$2:AL$1000))/_xlfn.STDEV.S(IF(AL$2:AL$1000&lt;&gt;"",AL$2:AL$1000)))&lt;3,"","OUTLIER"))</f>
        <v/>
      </c>
      <c r="V31" s="55" t="str" cm="1">
        <f t="array" ref="V31">IF(AM31="","",IF(ABS((AM31-AVERAGE(AM$2:AM$1000))/_xlfn.STDEV.S(IF(AM$2:AM$1000&lt;&gt;"",AM$2:AM$1000)))&lt;3,"","OUTLIER"))</f>
        <v/>
      </c>
      <c r="W31" s="55" t="str" cm="1">
        <f t="array" ref="W31">IF(AN31="","",IF(ABS((AN31-AVERAGE(AN$2:AN$1000))/_xlfn.STDEV.S(IF(AN$2:AN$1000&lt;&gt;"",AN$2:AN$1000)))&lt;3,"","OUTLIER"))</f>
        <v/>
      </c>
      <c r="X31" s="55" t="str" cm="1">
        <f t="array" ref="X31">IF(AO31="","",IF(ABS((AO31-AVERAGE(AO$2:AO$1000))/_xlfn.STDEV.S(IF(AO$2:AO$1000&lt;&gt;"",AO$2:AO$1000)))&lt;3,"","OUTLIER"))</f>
        <v/>
      </c>
      <c r="Y31" s="55" t="str" cm="1">
        <f t="array" ref="Y31">IF(AP31="","",IF(ABS((AP31-AVERAGE(AP$2:AP$1000))/_xlfn.STDEV.S(IF(AP$2:AP$1000&lt;&gt;"",AP$2:AP$1000)))&lt;3,"","OUTLIER"))</f>
        <v/>
      </c>
      <c r="Z31" s="55" t="str" cm="1">
        <f t="array" ref="Z31">IF(AQ31="","",IF(ABS((AQ31-AVERAGE(AQ$2:AQ$1000))/_xlfn.STDEV.S(IF(AQ$2:AQ$1000&lt;&gt;"",AQ$2:AQ$1000)))&lt;3,"","OUTLIER"))</f>
        <v/>
      </c>
      <c r="AA31" s="55" t="str" cm="1">
        <f t="array" ref="AA31">IF(AR31="","",IF(ABS((AR31-AVERAGE(AR$2:AR$1000))/_xlfn.STDEV.S(IF(AR$2:AR$1000&lt;&gt;"",AR$2:AR$1000)))&lt;3,"","OUTLIER"))</f>
        <v/>
      </c>
      <c r="AB31" s="55" t="str" cm="1">
        <f t="array" ref="AB31">IF(AS31="","",IF(ABS((AS31-AVERAGE(AS$2:AS$1000))/_xlfn.STDEV.S(IF(AS$2:AS$1000&lt;&gt;"",AS$2:AS$1000)))&lt;3,"","OUTLIER"))</f>
        <v/>
      </c>
      <c r="AC31" s="55" t="str" cm="1">
        <f t="array" ref="AC31">IF(AT31="","",IF(ABS((AT31-AVERAGE(AT$2:AT$1000))/_xlfn.STDEV.S(IF(AT$2:AT$1000&lt;&gt;"",AT$2:AT$1000)))&lt;3,"","OUTLIER"))</f>
        <v/>
      </c>
      <c r="AD31" s="55" t="str" cm="1">
        <f t="array" ref="AD31">IF(AU31="","",IF(ABS((AU31-AVERAGE(AU$2:AU$1000))/_xlfn.STDEV.S(IF(AU$2:AU$1000&lt;&gt;"",AU$2:AU$1000)))&lt;3,"","OUTLIER"))</f>
        <v/>
      </c>
      <c r="AE31" s="55" t="str" cm="1">
        <f t="array" ref="AE31">IF(AV31="","",IF(ABS((AV31-AVERAGE(AV$2:AV$1000))/_xlfn.STDEV.S(IF(AV$2:AV$1000&lt;&gt;"",AV$2:AV$1000)))&lt;3,"","OUTLIER"))</f>
        <v/>
      </c>
      <c r="AF31" s="55" t="str" cm="1">
        <f t="array" ref="AF31">IF(AW31="","",IF(ABS((AW31-AVERAGE(AW$2:AW$1000))/_xlfn.STDEV.S(IF(AW$2:AW$1000&lt;&gt;"",AW$2:AW$1000)))&lt;3,"","OUTLIER"))</f>
        <v/>
      </c>
      <c r="AG31" s="55" t="str" cm="1">
        <f t="array" ref="AG31">IF(AX31="","",IF(ABS((AX31-AVERAGE(AX$2:AX$1000))/_xlfn.STDEV.S(IF(AX$2:AX$1000&lt;&gt;"",AX$2:AX$1000)))&lt;3,"","OUTLIER"))</f>
        <v/>
      </c>
      <c r="AH31" s="55" t="str" cm="1">
        <f t="array" ref="AH31">IF(AY31="","",IF(ABS((AY31-AVERAGE(AY$2:AY$1000))/_xlfn.STDEV.S(IF(AY$2:AY$1000&lt;&gt;"",AY$2:AY$1000)))&lt;3,"","OUTLIER"))</f>
        <v/>
      </c>
      <c r="AI31" s="55" t="str" cm="1">
        <f t="array" ref="AI31">IF(AZ31="","",IF(ABS((AZ31-AVERAGE(AZ$2:AZ$1000))/_xlfn.STDEV.S(IF(AZ$2:AZ$1000&lt;&gt;"",AZ$2:AZ$1000)))&lt;3,"","OUTLIER"))</f>
        <v/>
      </c>
      <c r="AJ31" s="55" t="str" cm="1">
        <f t="array" ref="AJ31">IF(BA31="","",IF(ABS((BA31-AVERAGE(BA$2:BA$1000))/_xlfn.STDEV.S(IF(BA$2:BA$1000&lt;&gt;"",BA$2:BA$1000)))&lt;3,"","OUTLIER"))</f>
        <v/>
      </c>
      <c r="AK31" s="55" t="str" cm="1">
        <f t="array" ref="AK31">IF(BB31="","",IF(ABS((BB31-AVERAGE(BB$2:BB$1000))/_xlfn.STDEV.S(IF(BB$2:BB$1000&lt;&gt;"",BB$2:BB$1000)))&lt;3,"","OUTLIER"))</f>
        <v/>
      </c>
      <c r="AL31" s="26"/>
      <c r="AN31" s="27">
        <v>7.6760000000000002</v>
      </c>
      <c r="AO31" s="27">
        <v>8.6809999999999992</v>
      </c>
      <c r="AQ31" s="27">
        <v>8.33</v>
      </c>
      <c r="AR31" s="27">
        <v>8.6649999999999991</v>
      </c>
      <c r="AS31" s="27">
        <v>9.0459999999999994</v>
      </c>
      <c r="AT31" s="27"/>
      <c r="AU31" s="27"/>
      <c r="AV31" s="27"/>
      <c r="AW31" s="27">
        <v>9.0150000000000006</v>
      </c>
      <c r="AX31" s="27"/>
      <c r="AY31" s="27"/>
      <c r="AZ31" s="27">
        <v>7.8040000000000003</v>
      </c>
      <c r="BA31" s="27">
        <v>7.5720000000000001</v>
      </c>
      <c r="BB31" s="27">
        <v>7.5149999999999997</v>
      </c>
      <c r="BC31" s="26"/>
      <c r="BE31" s="27">
        <v>1.19</v>
      </c>
      <c r="BF31" s="27">
        <v>0.35680000000000001</v>
      </c>
      <c r="BH31" s="27">
        <v>0.49320000000000003</v>
      </c>
      <c r="BI31" s="27">
        <v>0.39379999999999998</v>
      </c>
      <c r="BJ31" s="27">
        <v>0.17399999999999999</v>
      </c>
      <c r="BK31" s="27"/>
      <c r="BL31" s="27"/>
      <c r="BM31" s="27"/>
      <c r="BN31" s="27">
        <v>0.39960000000000001</v>
      </c>
      <c r="BO31" s="27"/>
      <c r="BP31" s="27"/>
      <c r="BQ31" s="27">
        <v>0.67889999999999995</v>
      </c>
      <c r="BR31" s="27">
        <v>0.56589999999999996</v>
      </c>
      <c r="BS31" s="27">
        <v>0.50549999999999995</v>
      </c>
    </row>
    <row r="32" spans="1:71" x14ac:dyDescent="0.2">
      <c r="A32" s="70" t="s">
        <v>391</v>
      </c>
      <c r="B32" s="73" t="str">
        <f>VLOOKUP(A32,RecNames!B:G,6,FALSE)</f>
        <v>CRFR2</v>
      </c>
      <c r="D32" s="81" cm="1">
        <f t="array" ref="D32">_xlfn.IFS(U32="OUTLIER","na",AL32="","0",AL32&gt;0,AL32)</f>
        <v>10.35</v>
      </c>
      <c r="E32" s="82" t="str" cm="1">
        <f t="array" ref="E32">_xlfn.IFS(V32="OUTLIER","na",AM32="","0",AM32&gt;0,AM32)</f>
        <v>0</v>
      </c>
      <c r="F32" s="82" cm="1">
        <f t="array" ref="F32">_xlfn.IFS(W32="OUTLIER","na",AN32="","0",AN32&gt;0,AN32)</f>
        <v>8.1959999999999997</v>
      </c>
      <c r="G32" s="82" cm="1">
        <f t="array" ref="G32">_xlfn.IFS(X32="OUTLIER","na",AO32="","0",AO32&gt;0,AO32)</f>
        <v>8.2799999999999994</v>
      </c>
      <c r="H32" s="82" t="str" cm="1">
        <f t="array" ref="H32">_xlfn.IFS(Y32="OUTLIER","na",AP32="","0",AP32&gt;0,AP32)</f>
        <v>0</v>
      </c>
      <c r="I32" s="82" cm="1">
        <f t="array" ref="I32">_xlfn.IFS(Z32="OUTLIER","na",AQ32="","0",AQ32&gt;0,AQ32)</f>
        <v>8.327</v>
      </c>
      <c r="J32" s="82" cm="1">
        <f t="array" ref="J32">_xlfn.IFS(AA32="OUTLIER","na",AR32="","0",AR32&gt;0,AR32)</f>
        <v>8.3670000000000009</v>
      </c>
      <c r="K32" s="82" cm="1">
        <f t="array" ref="K32">_xlfn.IFS(AB32="OUTLIER","na",AS32="","0",AS32&gt;0,AS32)</f>
        <v>8.1989999999999998</v>
      </c>
      <c r="L32" s="82" t="str" cm="1">
        <f t="array" ref="L32">_xlfn.IFS(AC32="OUTLIER","na",AT32="","0",AT32&gt;0,AT32)</f>
        <v>0</v>
      </c>
      <c r="M32" s="82" t="str" cm="1">
        <f t="array" ref="M32">_xlfn.IFS(AD32="OUTLIER","na",AU32="","0",AU32&gt;0,AU32)</f>
        <v>0</v>
      </c>
      <c r="N32" s="82" t="str" cm="1">
        <f t="array" ref="N32">_xlfn.IFS(AE32="OUTLIER","na",AV32="","0",AV32&gt;0,AV32)</f>
        <v>0</v>
      </c>
      <c r="O32" s="82" cm="1">
        <f t="array" ref="O32">_xlfn.IFS(AF32="OUTLIER","na",AW32="","0",AW32&gt;0,AW32)</f>
        <v>8.77</v>
      </c>
      <c r="P32" s="82" t="str" cm="1">
        <f t="array" ref="P32">_xlfn.IFS(AG32="OUTLIER","na",AX32="","0",AX32&gt;0,AX32)</f>
        <v>0</v>
      </c>
      <c r="Q32" s="82" cm="1">
        <f t="array" ref="Q32">_xlfn.IFS(AH32="OUTLIER","na",AY32="","0",AY32&gt;0,AY32)</f>
        <v>8.1140000000000008</v>
      </c>
      <c r="R32" s="82" cm="1">
        <f t="array" ref="R32">_xlfn.IFS(AI32="OUTLIER","na",AZ32="","0",AZ32&gt;0,AZ32)</f>
        <v>7.9809999999999999</v>
      </c>
      <c r="S32" s="82" cm="1">
        <f t="array" ref="S32">_xlfn.IFS(AJ32="OUTLIER","na",BA32="","0",BA32&gt;0,BA32)</f>
        <v>8.077</v>
      </c>
      <c r="T32" s="82" cm="1">
        <f t="array" ref="T32">_xlfn.IFS(AK32="OUTLIER","na",BB32="","0",BB32&gt;0,BB32)</f>
        <v>8.1630000000000003</v>
      </c>
      <c r="U32" s="54" t="str" cm="1">
        <f t="array" ref="U32">IF(AL32="","",IF(ABS((AL32-AVERAGE(AL$2:AL$1000))/_xlfn.STDEV.S(IF(AL$2:AL$1000&lt;&gt;"",AL$2:AL$1000)))&lt;3,"","OUTLIER"))</f>
        <v/>
      </c>
      <c r="V32" s="55" t="str" cm="1">
        <f t="array" ref="V32">IF(AM32="","",IF(ABS((AM32-AVERAGE(AM$2:AM$1000))/_xlfn.STDEV.S(IF(AM$2:AM$1000&lt;&gt;"",AM$2:AM$1000)))&lt;3,"","OUTLIER"))</f>
        <v/>
      </c>
      <c r="W32" s="55" t="str" cm="1">
        <f t="array" ref="W32">IF(AN32="","",IF(ABS((AN32-AVERAGE(AN$2:AN$1000))/_xlfn.STDEV.S(IF(AN$2:AN$1000&lt;&gt;"",AN$2:AN$1000)))&lt;3,"","OUTLIER"))</f>
        <v/>
      </c>
      <c r="X32" s="55" t="str" cm="1">
        <f t="array" ref="X32">IF(AO32="","",IF(ABS((AO32-AVERAGE(AO$2:AO$1000))/_xlfn.STDEV.S(IF(AO$2:AO$1000&lt;&gt;"",AO$2:AO$1000)))&lt;3,"","OUTLIER"))</f>
        <v/>
      </c>
      <c r="Y32" s="55" t="str" cm="1">
        <f t="array" ref="Y32">IF(AP32="","",IF(ABS((AP32-AVERAGE(AP$2:AP$1000))/_xlfn.STDEV.S(IF(AP$2:AP$1000&lt;&gt;"",AP$2:AP$1000)))&lt;3,"","OUTLIER"))</f>
        <v/>
      </c>
      <c r="Z32" s="55" t="str" cm="1">
        <f t="array" ref="Z32">IF(AQ32="","",IF(ABS((AQ32-AVERAGE(AQ$2:AQ$1000))/_xlfn.STDEV.S(IF(AQ$2:AQ$1000&lt;&gt;"",AQ$2:AQ$1000)))&lt;3,"","OUTLIER"))</f>
        <v/>
      </c>
      <c r="AA32" s="55" t="str" cm="1">
        <f t="array" ref="AA32">IF(AR32="","",IF(ABS((AR32-AVERAGE(AR$2:AR$1000))/_xlfn.STDEV.S(IF(AR$2:AR$1000&lt;&gt;"",AR$2:AR$1000)))&lt;3,"","OUTLIER"))</f>
        <v/>
      </c>
      <c r="AB32" s="55" t="str" cm="1">
        <f t="array" ref="AB32">IF(AS32="","",IF(ABS((AS32-AVERAGE(AS$2:AS$1000))/_xlfn.STDEV.S(IF(AS$2:AS$1000&lt;&gt;"",AS$2:AS$1000)))&lt;3,"","OUTLIER"))</f>
        <v/>
      </c>
      <c r="AC32" s="55" t="str" cm="1">
        <f t="array" ref="AC32">IF(AT32="","",IF(ABS((AT32-AVERAGE(AT$2:AT$1000))/_xlfn.STDEV.S(IF(AT$2:AT$1000&lt;&gt;"",AT$2:AT$1000)))&lt;3,"","OUTLIER"))</f>
        <v/>
      </c>
      <c r="AD32" s="55" t="str" cm="1">
        <f t="array" ref="AD32">IF(AU32="","",IF(ABS((AU32-AVERAGE(AU$2:AU$1000))/_xlfn.STDEV.S(IF(AU$2:AU$1000&lt;&gt;"",AU$2:AU$1000)))&lt;3,"","OUTLIER"))</f>
        <v/>
      </c>
      <c r="AE32" s="55" t="str" cm="1">
        <f t="array" ref="AE32">IF(AV32="","",IF(ABS((AV32-AVERAGE(AV$2:AV$1000))/_xlfn.STDEV.S(IF(AV$2:AV$1000&lt;&gt;"",AV$2:AV$1000)))&lt;3,"","OUTLIER"))</f>
        <v/>
      </c>
      <c r="AF32" s="55" t="str" cm="1">
        <f t="array" ref="AF32">IF(AW32="","",IF(ABS((AW32-AVERAGE(AW$2:AW$1000))/_xlfn.STDEV.S(IF(AW$2:AW$1000&lt;&gt;"",AW$2:AW$1000)))&lt;3,"","OUTLIER"))</f>
        <v/>
      </c>
      <c r="AG32" s="55" t="str" cm="1">
        <f t="array" ref="AG32">IF(AX32="","",IF(ABS((AX32-AVERAGE(AX$2:AX$1000))/_xlfn.STDEV.S(IF(AX$2:AX$1000&lt;&gt;"",AX$2:AX$1000)))&lt;3,"","OUTLIER"))</f>
        <v/>
      </c>
      <c r="AH32" s="55" t="str" cm="1">
        <f t="array" ref="AH32">IF(AY32="","",IF(ABS((AY32-AVERAGE(AY$2:AY$1000))/_xlfn.STDEV.S(IF(AY$2:AY$1000&lt;&gt;"",AY$2:AY$1000)))&lt;3,"","OUTLIER"))</f>
        <v/>
      </c>
      <c r="AI32" s="55" t="str" cm="1">
        <f t="array" ref="AI32">IF(AZ32="","",IF(ABS((AZ32-AVERAGE(AZ$2:AZ$1000))/_xlfn.STDEV.S(IF(AZ$2:AZ$1000&lt;&gt;"",AZ$2:AZ$1000)))&lt;3,"","OUTLIER"))</f>
        <v/>
      </c>
      <c r="AJ32" s="55" t="str" cm="1">
        <f t="array" ref="AJ32">IF(BA32="","",IF(ABS((BA32-AVERAGE(BA$2:BA$1000))/_xlfn.STDEV.S(IF(BA$2:BA$1000&lt;&gt;"",BA$2:BA$1000)))&lt;3,"","OUTLIER"))</f>
        <v/>
      </c>
      <c r="AK32" s="55" t="str" cm="1">
        <f t="array" ref="AK32">IF(BB32="","",IF(ABS((BB32-AVERAGE(BB$2:BB$1000))/_xlfn.STDEV.S(IF(BB$2:BB$1000&lt;&gt;"",BB$2:BB$1000)))&lt;3,"","OUTLIER"))</f>
        <v/>
      </c>
      <c r="AL32" s="26">
        <v>10.35</v>
      </c>
      <c r="AN32" s="27">
        <v>8.1959999999999997</v>
      </c>
      <c r="AO32" s="27">
        <v>8.2799999999999994</v>
      </c>
      <c r="AQ32" s="27">
        <v>8.327</v>
      </c>
      <c r="AR32" s="27">
        <v>8.3670000000000009</v>
      </c>
      <c r="AS32" s="27">
        <v>8.1989999999999998</v>
      </c>
      <c r="AT32" s="27"/>
      <c r="AU32" s="27"/>
      <c r="AV32" s="27"/>
      <c r="AW32" s="27">
        <v>8.77</v>
      </c>
      <c r="AX32" s="27"/>
      <c r="AY32" s="27">
        <v>8.1140000000000008</v>
      </c>
      <c r="AZ32" s="27">
        <v>7.9809999999999999</v>
      </c>
      <c r="BA32" s="27">
        <v>8.077</v>
      </c>
      <c r="BB32" s="27">
        <v>8.1630000000000003</v>
      </c>
      <c r="BC32" s="26">
        <v>9.4189999999999996E-2</v>
      </c>
      <c r="BE32" s="27">
        <v>7.3980000000000004E-2</v>
      </c>
      <c r="BF32" s="27">
        <v>5.1920000000000001E-2</v>
      </c>
      <c r="BH32" s="27">
        <v>9.7390000000000004E-2</v>
      </c>
      <c r="BI32" s="27">
        <v>5.731E-2</v>
      </c>
      <c r="BJ32" s="27">
        <v>0.17849999999999999</v>
      </c>
      <c r="BK32" s="27"/>
      <c r="BL32" s="27"/>
      <c r="BM32" s="27"/>
      <c r="BN32" s="27">
        <v>6.1359999999999998E-2</v>
      </c>
      <c r="BO32" s="27"/>
      <c r="BP32" s="27">
        <v>0.16969999999999999</v>
      </c>
      <c r="BQ32" s="27">
        <v>1.6299999999999999E-2</v>
      </c>
      <c r="BR32" s="27">
        <v>4.0590000000000001E-2</v>
      </c>
      <c r="BS32" s="27">
        <v>5.0310000000000001E-2</v>
      </c>
    </row>
    <row r="33" spans="1:71" x14ac:dyDescent="0.2">
      <c r="A33" s="70" t="s">
        <v>389</v>
      </c>
      <c r="B33" s="73" t="str">
        <f>VLOOKUP(A33,RecNames!B:G,6,FALSE)</f>
        <v>CRFR1</v>
      </c>
      <c r="D33" s="81" cm="1">
        <f t="array" ref="D33">_xlfn.IFS(U33="OUTLIER","na",AL33="","0",AL33&gt;0,AL33)</f>
        <v>7.8140000000000001</v>
      </c>
      <c r="E33" s="82" t="str" cm="1">
        <f t="array" ref="E33">_xlfn.IFS(V33="OUTLIER","na",AM33="","0",AM33&gt;0,AM33)</f>
        <v>0</v>
      </c>
      <c r="F33" s="82" cm="1">
        <f t="array" ref="F33">_xlfn.IFS(W33="OUTLIER","na",AN33="","0",AN33&gt;0,AN33)</f>
        <v>7.742</v>
      </c>
      <c r="G33" s="82" cm="1">
        <f t="array" ref="G33">_xlfn.IFS(X33="OUTLIER","na",AO33="","0",AO33&gt;0,AO33)</f>
        <v>7.4950000000000001</v>
      </c>
      <c r="H33" s="82" t="str" cm="1">
        <f t="array" ref="H33">_xlfn.IFS(Y33="OUTLIER","na",AP33="","0",AP33&gt;0,AP33)</f>
        <v>0</v>
      </c>
      <c r="I33" s="82" t="str" cm="1">
        <f t="array" ref="I33">_xlfn.IFS(Z33="OUTLIER","na",AQ33="","0",AQ33&gt;0,AQ33)</f>
        <v>0</v>
      </c>
      <c r="J33" s="82" cm="1">
        <f t="array" ref="J33">_xlfn.IFS(AA33="OUTLIER","na",AR33="","0",AR33&gt;0,AR33)</f>
        <v>7.8979999999999997</v>
      </c>
      <c r="K33" s="82" cm="1">
        <f t="array" ref="K33">_xlfn.IFS(AB33="OUTLIER","na",AS33="","0",AS33&gt;0,AS33)</f>
        <v>7.0819999999999999</v>
      </c>
      <c r="L33" s="82" t="str" cm="1">
        <f t="array" ref="L33">_xlfn.IFS(AC33="OUTLIER","na",AT33="","0",AT33&gt;0,AT33)</f>
        <v>0</v>
      </c>
      <c r="M33" s="82" t="str" cm="1">
        <f t="array" ref="M33">_xlfn.IFS(AD33="OUTLIER","na",AU33="","0",AU33&gt;0,AU33)</f>
        <v>0</v>
      </c>
      <c r="N33" s="82" t="str" cm="1">
        <f t="array" ref="N33">_xlfn.IFS(AE33="OUTLIER","na",AV33="","0",AV33&gt;0,AV33)</f>
        <v>0</v>
      </c>
      <c r="O33" s="82" cm="1">
        <f t="array" ref="O33">_xlfn.IFS(AF33="OUTLIER","na",AW33="","0",AW33&gt;0,AW33)</f>
        <v>6.9939999999999998</v>
      </c>
      <c r="P33" s="82" t="str" cm="1">
        <f t="array" ref="P33">_xlfn.IFS(AG33="OUTLIER","na",AX33="","0",AX33&gt;0,AX33)</f>
        <v>0</v>
      </c>
      <c r="Q33" s="82" t="str" cm="1">
        <f t="array" ref="Q33">_xlfn.IFS(AH33="OUTLIER","na",AY33="","0",AY33&gt;0,AY33)</f>
        <v>0</v>
      </c>
      <c r="R33" s="82" cm="1">
        <f t="array" ref="R33">_xlfn.IFS(AI33="OUTLIER","na",AZ33="","0",AZ33&gt;0,AZ33)</f>
        <v>6.8810000000000002</v>
      </c>
      <c r="S33" s="82" cm="1">
        <f t="array" ref="S33">_xlfn.IFS(AJ33="OUTLIER","na",BA33="","0",BA33&gt;0,BA33)</f>
        <v>7.3879999999999999</v>
      </c>
      <c r="T33" s="82" cm="1">
        <f t="array" ref="T33">_xlfn.IFS(AK33="OUTLIER","na",BB33="","0",BB33&gt;0,BB33)</f>
        <v>6.77</v>
      </c>
      <c r="U33" s="54" t="str" cm="1">
        <f t="array" ref="U33">IF(AL33="","",IF(ABS((AL33-AVERAGE(AL$2:AL$1000))/_xlfn.STDEV.S(IF(AL$2:AL$1000&lt;&gt;"",AL$2:AL$1000)))&lt;3,"","OUTLIER"))</f>
        <v/>
      </c>
      <c r="V33" s="55" t="str" cm="1">
        <f t="array" ref="V33">IF(AM33="","",IF(ABS((AM33-AVERAGE(AM$2:AM$1000))/_xlfn.STDEV.S(IF(AM$2:AM$1000&lt;&gt;"",AM$2:AM$1000)))&lt;3,"","OUTLIER"))</f>
        <v/>
      </c>
      <c r="W33" s="55" t="str" cm="1">
        <f t="array" ref="W33">IF(AN33="","",IF(ABS((AN33-AVERAGE(AN$2:AN$1000))/_xlfn.STDEV.S(IF(AN$2:AN$1000&lt;&gt;"",AN$2:AN$1000)))&lt;3,"","OUTLIER"))</f>
        <v/>
      </c>
      <c r="X33" s="55" t="str" cm="1">
        <f t="array" ref="X33">IF(AO33="","",IF(ABS((AO33-AVERAGE(AO$2:AO$1000))/_xlfn.STDEV.S(IF(AO$2:AO$1000&lt;&gt;"",AO$2:AO$1000)))&lt;3,"","OUTLIER"))</f>
        <v/>
      </c>
      <c r="Y33" s="55" t="str" cm="1">
        <f t="array" ref="Y33">IF(AP33="","",IF(ABS((AP33-AVERAGE(AP$2:AP$1000))/_xlfn.STDEV.S(IF(AP$2:AP$1000&lt;&gt;"",AP$2:AP$1000)))&lt;3,"","OUTLIER"))</f>
        <v/>
      </c>
      <c r="Z33" s="55" t="str" cm="1">
        <f t="array" ref="Z33">IF(AQ33="","",IF(ABS((AQ33-AVERAGE(AQ$2:AQ$1000))/_xlfn.STDEV.S(IF(AQ$2:AQ$1000&lt;&gt;"",AQ$2:AQ$1000)))&lt;3,"","OUTLIER"))</f>
        <v/>
      </c>
      <c r="AA33" s="55" t="str" cm="1">
        <f t="array" ref="AA33">IF(AR33="","",IF(ABS((AR33-AVERAGE(AR$2:AR$1000))/_xlfn.STDEV.S(IF(AR$2:AR$1000&lt;&gt;"",AR$2:AR$1000)))&lt;3,"","OUTLIER"))</f>
        <v/>
      </c>
      <c r="AB33" s="55" t="str" cm="1">
        <f t="array" ref="AB33">IF(AS33="","",IF(ABS((AS33-AVERAGE(AS$2:AS$1000))/_xlfn.STDEV.S(IF(AS$2:AS$1000&lt;&gt;"",AS$2:AS$1000)))&lt;3,"","OUTLIER"))</f>
        <v/>
      </c>
      <c r="AC33" s="55" t="str" cm="1">
        <f t="array" ref="AC33">IF(AT33="","",IF(ABS((AT33-AVERAGE(AT$2:AT$1000))/_xlfn.STDEV.S(IF(AT$2:AT$1000&lt;&gt;"",AT$2:AT$1000)))&lt;3,"","OUTLIER"))</f>
        <v/>
      </c>
      <c r="AD33" s="55" t="str" cm="1">
        <f t="array" ref="AD33">IF(AU33="","",IF(ABS((AU33-AVERAGE(AU$2:AU$1000))/_xlfn.STDEV.S(IF(AU$2:AU$1000&lt;&gt;"",AU$2:AU$1000)))&lt;3,"","OUTLIER"))</f>
        <v/>
      </c>
      <c r="AE33" s="55" t="str" cm="1">
        <f t="array" ref="AE33">IF(AV33="","",IF(ABS((AV33-AVERAGE(AV$2:AV$1000))/_xlfn.STDEV.S(IF(AV$2:AV$1000&lt;&gt;"",AV$2:AV$1000)))&lt;3,"","OUTLIER"))</f>
        <v/>
      </c>
      <c r="AF33" s="55" t="str" cm="1">
        <f t="array" ref="AF33">IF(AW33="","",IF(ABS((AW33-AVERAGE(AW$2:AW$1000))/_xlfn.STDEV.S(IF(AW$2:AW$1000&lt;&gt;"",AW$2:AW$1000)))&lt;3,"","OUTLIER"))</f>
        <v/>
      </c>
      <c r="AG33" s="55" t="str" cm="1">
        <f t="array" ref="AG33">IF(AX33="","",IF(ABS((AX33-AVERAGE(AX$2:AX$1000))/_xlfn.STDEV.S(IF(AX$2:AX$1000&lt;&gt;"",AX$2:AX$1000)))&lt;3,"","OUTLIER"))</f>
        <v/>
      </c>
      <c r="AH33" s="55" t="str" cm="1">
        <f t="array" ref="AH33">IF(AY33="","",IF(ABS((AY33-AVERAGE(AY$2:AY$1000))/_xlfn.STDEV.S(IF(AY$2:AY$1000&lt;&gt;"",AY$2:AY$1000)))&lt;3,"","OUTLIER"))</f>
        <v/>
      </c>
      <c r="AI33" s="55" t="str" cm="1">
        <f t="array" ref="AI33">IF(AZ33="","",IF(ABS((AZ33-AVERAGE(AZ$2:AZ$1000))/_xlfn.STDEV.S(IF(AZ$2:AZ$1000&lt;&gt;"",AZ$2:AZ$1000)))&lt;3,"","OUTLIER"))</f>
        <v/>
      </c>
      <c r="AJ33" s="55" t="str" cm="1">
        <f t="array" ref="AJ33">IF(BA33="","",IF(ABS((BA33-AVERAGE(BA$2:BA$1000))/_xlfn.STDEV.S(IF(BA$2:BA$1000&lt;&gt;"",BA$2:BA$1000)))&lt;3,"","OUTLIER"))</f>
        <v/>
      </c>
      <c r="AK33" s="55" t="str" cm="1">
        <f t="array" ref="AK33">IF(BB33="","",IF(ABS((BB33-AVERAGE(BB$2:BB$1000))/_xlfn.STDEV.S(IF(BB$2:BB$1000&lt;&gt;"",BB$2:BB$1000)))&lt;3,"","OUTLIER"))</f>
        <v/>
      </c>
      <c r="AL33" s="26">
        <v>7.8140000000000001</v>
      </c>
      <c r="AN33" s="27">
        <v>7.742</v>
      </c>
      <c r="AO33" s="27">
        <v>7.4950000000000001</v>
      </c>
      <c r="AQ33" s="27"/>
      <c r="AR33" s="27">
        <v>7.8979999999999997</v>
      </c>
      <c r="AS33" s="27">
        <v>7.0819999999999999</v>
      </c>
      <c r="AT33" s="27"/>
      <c r="AU33" s="27"/>
      <c r="AV33" s="27"/>
      <c r="AW33" s="27">
        <v>6.9939999999999998</v>
      </c>
      <c r="AX33" s="27"/>
      <c r="AY33" s="27"/>
      <c r="AZ33" s="27">
        <v>6.8810000000000002</v>
      </c>
      <c r="BA33" s="27">
        <v>7.3879999999999999</v>
      </c>
      <c r="BB33" s="27">
        <v>6.77</v>
      </c>
      <c r="BC33" s="26">
        <v>0.23910000000000001</v>
      </c>
      <c r="BE33" s="27">
        <v>0.1278</v>
      </c>
      <c r="BF33" s="27">
        <v>0.21240000000000001</v>
      </c>
      <c r="BH33" s="27"/>
      <c r="BI33" s="27">
        <v>0.26800000000000002</v>
      </c>
      <c r="BJ33" s="27">
        <v>0.50890000000000002</v>
      </c>
      <c r="BK33" s="27"/>
      <c r="BL33" s="27"/>
      <c r="BM33" s="27"/>
      <c r="BN33" s="27">
        <v>0.27479999999999999</v>
      </c>
      <c r="BO33" s="27"/>
      <c r="BP33" s="27"/>
      <c r="BQ33" s="27">
        <v>0.26869999999999999</v>
      </c>
      <c r="BR33" s="27">
        <v>5.5570000000000001E-2</v>
      </c>
      <c r="BS33" s="27">
        <v>0.17169999999999999</v>
      </c>
    </row>
    <row r="34" spans="1:71" x14ac:dyDescent="0.2">
      <c r="A34" s="70" t="s">
        <v>588</v>
      </c>
      <c r="B34" s="73" t="str">
        <f>VLOOKUP(A34,RecNames!B:G,6,FALSE)</f>
        <v>OX2R</v>
      </c>
      <c r="D34" s="81" t="str" cm="1">
        <f t="array" ref="D34">_xlfn.IFS(U34="OUTLIER","na",AL34="","0",AL34&gt;0,AL34)</f>
        <v>0</v>
      </c>
      <c r="E34" s="82" t="str" cm="1">
        <f t="array" ref="E34">_xlfn.IFS(V34="OUTLIER","na",AM34="","0",AM34&gt;0,AM34)</f>
        <v>0</v>
      </c>
      <c r="F34" s="82" cm="1">
        <f t="array" ref="F34">_xlfn.IFS(W34="OUTLIER","na",AN34="","0",AN34&gt;0,AN34)</f>
        <v>7.5620000000000003</v>
      </c>
      <c r="G34" s="82" cm="1">
        <f t="array" ref="G34">_xlfn.IFS(X34="OUTLIER","na",AO34="","0",AO34&gt;0,AO34)</f>
        <v>7.601</v>
      </c>
      <c r="H34" s="82" t="str" cm="1">
        <f t="array" ref="H34">_xlfn.IFS(Y34="OUTLIER","na",AP34="","0",AP34&gt;0,AP34)</f>
        <v>0</v>
      </c>
      <c r="I34" s="82" cm="1">
        <f t="array" ref="I34">_xlfn.IFS(Z34="OUTLIER","na",AQ34="","0",AQ34&gt;0,AQ34)</f>
        <v>7.9989999999999997</v>
      </c>
      <c r="J34" s="82" cm="1">
        <f t="array" ref="J34">_xlfn.IFS(AA34="OUTLIER","na",AR34="","0",AR34&gt;0,AR34)</f>
        <v>8.3409999999999993</v>
      </c>
      <c r="K34" s="82" cm="1">
        <f t="array" ref="K34">_xlfn.IFS(AB34="OUTLIER","na",AS34="","0",AS34&gt;0,AS34)</f>
        <v>9.2390000000000008</v>
      </c>
      <c r="L34" s="82" cm="1">
        <f t="array" ref="L34">_xlfn.IFS(AC34="OUTLIER","na",AT34="","0",AT34&gt;0,AT34)</f>
        <v>9.5470000000000006</v>
      </c>
      <c r="M34" s="82" cm="1">
        <f t="array" ref="M34">_xlfn.IFS(AD34="OUTLIER","na",AU34="","0",AU34&gt;0,AU34)</f>
        <v>9.3789999999999996</v>
      </c>
      <c r="N34" s="82" cm="1">
        <f t="array" ref="N34">_xlfn.IFS(AE34="OUTLIER","na",AV34="","0",AV34&gt;0,AV34)</f>
        <v>8.8439999999999994</v>
      </c>
      <c r="O34" s="82" cm="1">
        <f t="array" ref="O34">_xlfn.IFS(AF34="OUTLIER","na",AW34="","0",AW34&gt;0,AW34)</f>
        <v>7.6609999999999996</v>
      </c>
      <c r="P34" s="82" cm="1">
        <f t="array" ref="P34">_xlfn.IFS(AG34="OUTLIER","na",AX34="","0",AX34&gt;0,AX34)</f>
        <v>8.0760000000000005</v>
      </c>
      <c r="Q34" s="82" cm="1">
        <f t="array" ref="Q34">_xlfn.IFS(AH34="OUTLIER","na",AY34="","0",AY34&gt;0,AY34)</f>
        <v>7.64</v>
      </c>
      <c r="R34" s="82" cm="1">
        <f t="array" ref="R34">_xlfn.IFS(AI34="OUTLIER","na",AZ34="","0",AZ34&gt;0,AZ34)</f>
        <v>8.407</v>
      </c>
      <c r="S34" s="82" cm="1">
        <f t="array" ref="S34">_xlfn.IFS(AJ34="OUTLIER","na",BA34="","0",BA34&gt;0,BA34)</f>
        <v>8.4710000000000001</v>
      </c>
      <c r="T34" s="82" cm="1">
        <f t="array" ref="T34">_xlfn.IFS(AK34="OUTLIER","na",BB34="","0",BB34&gt;0,BB34)</f>
        <v>8.5579999999999998</v>
      </c>
      <c r="U34" s="54" t="str" cm="1">
        <f t="array" ref="U34">IF(AL34="","",IF(ABS((AL34-AVERAGE(AL$2:AL$1000))/_xlfn.STDEV.S(IF(AL$2:AL$1000&lt;&gt;"",AL$2:AL$1000)))&lt;3,"","OUTLIER"))</f>
        <v/>
      </c>
      <c r="V34" s="55" t="str" cm="1">
        <f t="array" ref="V34">IF(AM34="","",IF(ABS((AM34-AVERAGE(AM$2:AM$1000))/_xlfn.STDEV.S(IF(AM$2:AM$1000&lt;&gt;"",AM$2:AM$1000)))&lt;3,"","OUTLIER"))</f>
        <v/>
      </c>
      <c r="W34" s="55" t="str" cm="1">
        <f t="array" ref="W34">IF(AN34="","",IF(ABS((AN34-AVERAGE(AN$2:AN$1000))/_xlfn.STDEV.S(IF(AN$2:AN$1000&lt;&gt;"",AN$2:AN$1000)))&lt;3,"","OUTLIER"))</f>
        <v/>
      </c>
      <c r="X34" s="55" t="str" cm="1">
        <f t="array" ref="X34">IF(AO34="","",IF(ABS((AO34-AVERAGE(AO$2:AO$1000))/_xlfn.STDEV.S(IF(AO$2:AO$1000&lt;&gt;"",AO$2:AO$1000)))&lt;3,"","OUTLIER"))</f>
        <v/>
      </c>
      <c r="Y34" s="55" t="str" cm="1">
        <f t="array" ref="Y34">IF(AP34="","",IF(ABS((AP34-AVERAGE(AP$2:AP$1000))/_xlfn.STDEV.S(IF(AP$2:AP$1000&lt;&gt;"",AP$2:AP$1000)))&lt;3,"","OUTLIER"))</f>
        <v/>
      </c>
      <c r="Z34" s="55" t="str" cm="1">
        <f t="array" ref="Z34">IF(AQ34="","",IF(ABS((AQ34-AVERAGE(AQ$2:AQ$1000))/_xlfn.STDEV.S(IF(AQ$2:AQ$1000&lt;&gt;"",AQ$2:AQ$1000)))&lt;3,"","OUTLIER"))</f>
        <v/>
      </c>
      <c r="AA34" s="55" t="str" cm="1">
        <f t="array" ref="AA34">IF(AR34="","",IF(ABS((AR34-AVERAGE(AR$2:AR$1000))/_xlfn.STDEV.S(IF(AR$2:AR$1000&lt;&gt;"",AR$2:AR$1000)))&lt;3,"","OUTLIER"))</f>
        <v/>
      </c>
      <c r="AB34" s="55" t="str" cm="1">
        <f t="array" ref="AB34">IF(AS34="","",IF(ABS((AS34-AVERAGE(AS$2:AS$1000))/_xlfn.STDEV.S(IF(AS$2:AS$1000&lt;&gt;"",AS$2:AS$1000)))&lt;3,"","OUTLIER"))</f>
        <v/>
      </c>
      <c r="AC34" s="55" t="str" cm="1">
        <f t="array" ref="AC34">IF(AT34="","",IF(ABS((AT34-AVERAGE(AT$2:AT$1000))/_xlfn.STDEV.S(IF(AT$2:AT$1000&lt;&gt;"",AT$2:AT$1000)))&lt;3,"","OUTLIER"))</f>
        <v/>
      </c>
      <c r="AD34" s="55" t="str" cm="1">
        <f t="array" ref="AD34">IF(AU34="","",IF(ABS((AU34-AVERAGE(AU$2:AU$1000))/_xlfn.STDEV.S(IF(AU$2:AU$1000&lt;&gt;"",AU$2:AU$1000)))&lt;3,"","OUTLIER"))</f>
        <v/>
      </c>
      <c r="AE34" s="55" t="str" cm="1">
        <f t="array" ref="AE34">IF(AV34="","",IF(ABS((AV34-AVERAGE(AV$2:AV$1000))/_xlfn.STDEV.S(IF(AV$2:AV$1000&lt;&gt;"",AV$2:AV$1000)))&lt;3,"","OUTLIER"))</f>
        <v/>
      </c>
      <c r="AF34" s="55" t="str" cm="1">
        <f t="array" ref="AF34">IF(AW34="","",IF(ABS((AW34-AVERAGE(AW$2:AW$1000))/_xlfn.STDEV.S(IF(AW$2:AW$1000&lt;&gt;"",AW$2:AW$1000)))&lt;3,"","OUTLIER"))</f>
        <v/>
      </c>
      <c r="AG34" s="55" t="str" cm="1">
        <f t="array" ref="AG34">IF(AX34="","",IF(ABS((AX34-AVERAGE(AX$2:AX$1000))/_xlfn.STDEV.S(IF(AX$2:AX$1000&lt;&gt;"",AX$2:AX$1000)))&lt;3,"","OUTLIER"))</f>
        <v/>
      </c>
      <c r="AH34" s="55" t="str" cm="1">
        <f t="array" ref="AH34">IF(AY34="","",IF(ABS((AY34-AVERAGE(AY$2:AY$1000))/_xlfn.STDEV.S(IF(AY$2:AY$1000&lt;&gt;"",AY$2:AY$1000)))&lt;3,"","OUTLIER"))</f>
        <v/>
      </c>
      <c r="AI34" s="55" t="str" cm="1">
        <f t="array" ref="AI34">IF(AZ34="","",IF(ABS((AZ34-AVERAGE(AZ$2:AZ$1000))/_xlfn.STDEV.S(IF(AZ$2:AZ$1000&lt;&gt;"",AZ$2:AZ$1000)))&lt;3,"","OUTLIER"))</f>
        <v/>
      </c>
      <c r="AJ34" s="55" t="str" cm="1">
        <f t="array" ref="AJ34">IF(BA34="","",IF(ABS((BA34-AVERAGE(BA$2:BA$1000))/_xlfn.STDEV.S(IF(BA$2:BA$1000&lt;&gt;"",BA$2:BA$1000)))&lt;3,"","OUTLIER"))</f>
        <v/>
      </c>
      <c r="AK34" s="55" t="str" cm="1">
        <f t="array" ref="AK34">IF(BB34="","",IF(ABS((BB34-AVERAGE(BB$2:BB$1000))/_xlfn.STDEV.S(IF(BB$2:BB$1000&lt;&gt;"",BB$2:BB$1000)))&lt;3,"","OUTLIER"))</f>
        <v/>
      </c>
      <c r="AL34" s="26"/>
      <c r="AN34" s="27">
        <v>7.5620000000000003</v>
      </c>
      <c r="AO34" s="27">
        <v>7.601</v>
      </c>
      <c r="AQ34" s="27">
        <v>7.9989999999999997</v>
      </c>
      <c r="AR34" s="27">
        <v>8.3409999999999993</v>
      </c>
      <c r="AS34" s="27">
        <v>9.2390000000000008</v>
      </c>
      <c r="AT34" s="27">
        <v>9.5470000000000006</v>
      </c>
      <c r="AU34" s="27">
        <v>9.3789999999999996</v>
      </c>
      <c r="AV34" s="27">
        <v>8.8439999999999994</v>
      </c>
      <c r="AW34" s="27">
        <v>7.6609999999999996</v>
      </c>
      <c r="AX34" s="27">
        <v>8.0760000000000005</v>
      </c>
      <c r="AY34" s="27">
        <v>7.64</v>
      </c>
      <c r="AZ34" s="27">
        <v>8.407</v>
      </c>
      <c r="BA34" s="27">
        <v>8.4710000000000001</v>
      </c>
      <c r="BB34" s="27">
        <v>8.5579999999999998</v>
      </c>
      <c r="BC34" s="26"/>
      <c r="BE34" s="27">
        <v>0.182</v>
      </c>
      <c r="BF34" s="27">
        <v>0.25090000000000001</v>
      </c>
      <c r="BH34" s="27">
        <v>0.1825</v>
      </c>
      <c r="BI34" s="27">
        <v>0.15079999999999999</v>
      </c>
      <c r="BJ34" s="27">
        <v>0.2351</v>
      </c>
      <c r="BK34" s="27">
        <v>8.412E-2</v>
      </c>
      <c r="BL34" s="27">
        <v>7.0510000000000003E-2</v>
      </c>
      <c r="BM34" s="27">
        <v>7.5679999999999997E-2</v>
      </c>
      <c r="BN34" s="27">
        <v>0.1111</v>
      </c>
      <c r="BO34" s="27">
        <v>0.191</v>
      </c>
      <c r="BP34" s="27">
        <v>0.1694</v>
      </c>
      <c r="BQ34" s="27">
        <v>8.6319999999999994E-2</v>
      </c>
      <c r="BR34" s="27">
        <v>6.794E-2</v>
      </c>
      <c r="BS34" s="27">
        <v>9.7739999999999994E-2</v>
      </c>
    </row>
    <row r="35" spans="1:71" x14ac:dyDescent="0.2">
      <c r="A35" s="70" t="s">
        <v>238</v>
      </c>
      <c r="B35" s="73" t="str">
        <f>VLOOKUP(A35,RecNames!B:G,6,FALSE)</f>
        <v>CALCR</v>
      </c>
      <c r="D35" s="81" cm="1">
        <f t="array" ref="D35">_xlfn.IFS(U35="OUTLIER","na",AL35="","0",AL35&gt;0,AL35)</f>
        <v>11.98</v>
      </c>
      <c r="E35" s="82" t="str" cm="1">
        <f t="array" ref="E35">_xlfn.IFS(V35="OUTLIER","na",AM35="","0",AM35&gt;0,AM35)</f>
        <v>0</v>
      </c>
      <c r="F35" s="82" cm="1">
        <f t="array" ref="F35">_xlfn.IFS(W35="OUTLIER","na",AN35="","0",AN35&gt;0,AN35)</f>
        <v>8.3520000000000003</v>
      </c>
      <c r="G35" s="82" cm="1">
        <f t="array" ref="G35">_xlfn.IFS(X35="OUTLIER","na",AO35="","0",AO35&gt;0,AO35)</f>
        <v>8.4939999999999998</v>
      </c>
      <c r="H35" s="82" t="str" cm="1">
        <f t="array" ref="H35">_xlfn.IFS(Y35="OUTLIER","na",AP35="","0",AP35&gt;0,AP35)</f>
        <v>0</v>
      </c>
      <c r="I35" s="82" cm="1">
        <f t="array" ref="I35">_xlfn.IFS(Z35="OUTLIER","na",AQ35="","0",AQ35&gt;0,AQ35)</f>
        <v>8.5429999999999993</v>
      </c>
      <c r="J35" s="82" cm="1">
        <f t="array" ref="J35">_xlfn.IFS(AA35="OUTLIER","na",AR35="","0",AR35&gt;0,AR35)</f>
        <v>9.0570000000000004</v>
      </c>
      <c r="K35" s="82" cm="1">
        <f t="array" ref="K35">_xlfn.IFS(AB35="OUTLIER","na",AS35="","0",AS35&gt;0,AS35)</f>
        <v>8.26</v>
      </c>
      <c r="L35" s="82" cm="1">
        <f t="array" ref="L35">_xlfn.IFS(AC35="OUTLIER","na",AT35="","0",AT35&gt;0,AT35)</f>
        <v>8.65</v>
      </c>
      <c r="M35" s="82" cm="1">
        <f t="array" ref="M35">_xlfn.IFS(AD35="OUTLIER","na",AU35="","0",AU35&gt;0,AU35)</f>
        <v>8.218</v>
      </c>
      <c r="N35" s="82" cm="1">
        <f t="array" ref="N35">_xlfn.IFS(AE35="OUTLIER","na",AV35="","0",AV35&gt;0,AV35)</f>
        <v>8.4280000000000008</v>
      </c>
      <c r="O35" s="82" cm="1">
        <f t="array" ref="O35">_xlfn.IFS(AF35="OUTLIER","na",AW35="","0",AW35&gt;0,AW35)</f>
        <v>10.6</v>
      </c>
      <c r="P35" s="82" t="str" cm="1">
        <f t="array" ref="P35">_xlfn.IFS(AG35="OUTLIER","na",AX35="","0",AX35&gt;0,AX35)</f>
        <v>0</v>
      </c>
      <c r="Q35" s="82" cm="1">
        <f t="array" ref="Q35">_xlfn.IFS(AH35="OUTLIER","na",AY35="","0",AY35&gt;0,AY35)</f>
        <v>8.8520000000000003</v>
      </c>
      <c r="R35" s="82" cm="1">
        <f t="array" ref="R35">_xlfn.IFS(AI35="OUTLIER","na",AZ35="","0",AZ35&gt;0,AZ35)</f>
        <v>8.1690000000000005</v>
      </c>
      <c r="S35" s="82" cm="1">
        <f t="array" ref="S35">_xlfn.IFS(AJ35="OUTLIER","na",BA35="","0",BA35&gt;0,BA35)</f>
        <v>8.2769999999999992</v>
      </c>
      <c r="T35" s="82" cm="1">
        <f t="array" ref="T35">_xlfn.IFS(AK35="OUTLIER","na",BB35="","0",BB35&gt;0,BB35)</f>
        <v>8.2089999999999996</v>
      </c>
      <c r="U35" s="54" t="str" cm="1">
        <f t="array" ref="U35">IF(AL35="","",IF(ABS((AL35-AVERAGE(AL$2:AL$1000))/_xlfn.STDEV.S(IF(AL$2:AL$1000&lt;&gt;"",AL$2:AL$1000)))&lt;3,"","OUTLIER"))</f>
        <v/>
      </c>
      <c r="V35" s="55" t="str" cm="1">
        <f t="array" ref="V35">IF(AM35="","",IF(ABS((AM35-AVERAGE(AM$2:AM$1000))/_xlfn.STDEV.S(IF(AM$2:AM$1000&lt;&gt;"",AM$2:AM$1000)))&lt;3,"","OUTLIER"))</f>
        <v/>
      </c>
      <c r="W35" s="55" t="str" cm="1">
        <f t="array" ref="W35">IF(AN35="","",IF(ABS((AN35-AVERAGE(AN$2:AN$1000))/_xlfn.STDEV.S(IF(AN$2:AN$1000&lt;&gt;"",AN$2:AN$1000)))&lt;3,"","OUTLIER"))</f>
        <v/>
      </c>
      <c r="X35" s="55" t="str" cm="1">
        <f t="array" ref="X35">IF(AO35="","",IF(ABS((AO35-AVERAGE(AO$2:AO$1000))/_xlfn.STDEV.S(IF(AO$2:AO$1000&lt;&gt;"",AO$2:AO$1000)))&lt;3,"","OUTLIER"))</f>
        <v/>
      </c>
      <c r="Y35" s="55" t="str" cm="1">
        <f t="array" ref="Y35">IF(AP35="","",IF(ABS((AP35-AVERAGE(AP$2:AP$1000))/_xlfn.STDEV.S(IF(AP$2:AP$1000&lt;&gt;"",AP$2:AP$1000)))&lt;3,"","OUTLIER"))</f>
        <v/>
      </c>
      <c r="Z35" s="55" t="str" cm="1">
        <f t="array" ref="Z35">IF(AQ35="","",IF(ABS((AQ35-AVERAGE(AQ$2:AQ$1000))/_xlfn.STDEV.S(IF(AQ$2:AQ$1000&lt;&gt;"",AQ$2:AQ$1000)))&lt;3,"","OUTLIER"))</f>
        <v/>
      </c>
      <c r="AA35" s="55" t="str" cm="1">
        <f t="array" ref="AA35">IF(AR35="","",IF(ABS((AR35-AVERAGE(AR$2:AR$1000))/_xlfn.STDEV.S(IF(AR$2:AR$1000&lt;&gt;"",AR$2:AR$1000)))&lt;3,"","OUTLIER"))</f>
        <v/>
      </c>
      <c r="AB35" s="55" t="str" cm="1">
        <f t="array" ref="AB35">IF(AS35="","",IF(ABS((AS35-AVERAGE(AS$2:AS$1000))/_xlfn.STDEV.S(IF(AS$2:AS$1000&lt;&gt;"",AS$2:AS$1000)))&lt;3,"","OUTLIER"))</f>
        <v/>
      </c>
      <c r="AC35" s="55" t="str" cm="1">
        <f t="array" ref="AC35">IF(AT35="","",IF(ABS((AT35-AVERAGE(AT$2:AT$1000))/_xlfn.STDEV.S(IF(AT$2:AT$1000&lt;&gt;"",AT$2:AT$1000)))&lt;3,"","OUTLIER"))</f>
        <v/>
      </c>
      <c r="AD35" s="55" t="str" cm="1">
        <f t="array" ref="AD35">IF(AU35="","",IF(ABS((AU35-AVERAGE(AU$2:AU$1000))/_xlfn.STDEV.S(IF(AU$2:AU$1000&lt;&gt;"",AU$2:AU$1000)))&lt;3,"","OUTLIER"))</f>
        <v/>
      </c>
      <c r="AE35" s="55" t="str" cm="1">
        <f t="array" ref="AE35">IF(AV35="","",IF(ABS((AV35-AVERAGE(AV$2:AV$1000))/_xlfn.STDEV.S(IF(AV$2:AV$1000&lt;&gt;"",AV$2:AV$1000)))&lt;3,"","OUTLIER"))</f>
        <v/>
      </c>
      <c r="AF35" s="55" t="str" cm="1">
        <f t="array" ref="AF35">IF(AW35="","",IF(ABS((AW35-AVERAGE(AW$2:AW$1000))/_xlfn.STDEV.S(IF(AW$2:AW$1000&lt;&gt;"",AW$2:AW$1000)))&lt;3,"","OUTLIER"))</f>
        <v/>
      </c>
      <c r="AG35" s="55" t="str" cm="1">
        <f t="array" ref="AG35">IF(AX35="","",IF(ABS((AX35-AVERAGE(AX$2:AX$1000))/_xlfn.STDEV.S(IF(AX$2:AX$1000&lt;&gt;"",AX$2:AX$1000)))&lt;3,"","OUTLIER"))</f>
        <v/>
      </c>
      <c r="AH35" s="55" t="str" cm="1">
        <f t="array" ref="AH35">IF(AY35="","",IF(ABS((AY35-AVERAGE(AY$2:AY$1000))/_xlfn.STDEV.S(IF(AY$2:AY$1000&lt;&gt;"",AY$2:AY$1000)))&lt;3,"","OUTLIER"))</f>
        <v/>
      </c>
      <c r="AI35" s="55" t="str" cm="1">
        <f t="array" ref="AI35">IF(AZ35="","",IF(ABS((AZ35-AVERAGE(AZ$2:AZ$1000))/_xlfn.STDEV.S(IF(AZ$2:AZ$1000&lt;&gt;"",AZ$2:AZ$1000)))&lt;3,"","OUTLIER"))</f>
        <v/>
      </c>
      <c r="AJ35" s="55" t="str" cm="1">
        <f t="array" ref="AJ35">IF(BA35="","",IF(ABS((BA35-AVERAGE(BA$2:BA$1000))/_xlfn.STDEV.S(IF(BA$2:BA$1000&lt;&gt;"",BA$2:BA$1000)))&lt;3,"","OUTLIER"))</f>
        <v/>
      </c>
      <c r="AK35" s="55" t="str" cm="1">
        <f t="array" ref="AK35">IF(BB35="","",IF(ABS((BB35-AVERAGE(BB$2:BB$1000))/_xlfn.STDEV.S(IF(BB$2:BB$1000&lt;&gt;"",BB$2:BB$1000)))&lt;3,"","OUTLIER"))</f>
        <v/>
      </c>
      <c r="AL35" s="26">
        <v>11.98</v>
      </c>
      <c r="AN35" s="27">
        <v>8.3520000000000003</v>
      </c>
      <c r="AO35" s="27">
        <v>8.4939999999999998</v>
      </c>
      <c r="AQ35" s="27">
        <v>8.5429999999999993</v>
      </c>
      <c r="AR35" s="27">
        <v>9.0570000000000004</v>
      </c>
      <c r="AS35" s="27">
        <v>8.26</v>
      </c>
      <c r="AT35" s="27">
        <v>8.65</v>
      </c>
      <c r="AU35" s="27">
        <v>8.218</v>
      </c>
      <c r="AV35" s="27">
        <v>8.4280000000000008</v>
      </c>
      <c r="AW35" s="27">
        <v>10.6</v>
      </c>
      <c r="AX35" s="27"/>
      <c r="AY35" s="27">
        <v>8.8520000000000003</v>
      </c>
      <c r="AZ35" s="27">
        <v>8.1690000000000005</v>
      </c>
      <c r="BA35" s="27">
        <v>8.2769999999999992</v>
      </c>
      <c r="BB35" s="27">
        <v>8.2089999999999996</v>
      </c>
      <c r="BC35" s="26">
        <v>0.23139999999999999</v>
      </c>
      <c r="BE35" s="27">
        <v>8.2280000000000006E-2</v>
      </c>
      <c r="BF35" s="27">
        <v>7.6119999999999993E-2</v>
      </c>
      <c r="BH35" s="27">
        <v>0.13109999999999999</v>
      </c>
      <c r="BI35" s="27">
        <v>0.16239999999999999</v>
      </c>
      <c r="BJ35" s="27">
        <v>0.2354</v>
      </c>
      <c r="BK35" s="27">
        <v>4.2689999999999999E-2</v>
      </c>
      <c r="BL35" s="27">
        <v>6.0639999999999999E-2</v>
      </c>
      <c r="BM35" s="27">
        <v>5.5480000000000002E-2</v>
      </c>
      <c r="BN35" s="27">
        <v>0.14829999999999999</v>
      </c>
      <c r="BO35" s="27"/>
      <c r="BP35" s="27">
        <v>0.13930000000000001</v>
      </c>
      <c r="BQ35" s="27">
        <v>0.1105</v>
      </c>
      <c r="BR35" s="27">
        <v>0.2437</v>
      </c>
      <c r="BS35" s="27">
        <v>7.2489999999999999E-2</v>
      </c>
    </row>
    <row r="36" spans="1:71" x14ac:dyDescent="0.2">
      <c r="A36" s="70" t="s">
        <v>240</v>
      </c>
      <c r="B36" s="73" t="str">
        <f>VLOOKUP(A36,RecNames!B:G,6,FALSE)</f>
        <v>Amylin, Not in UniProt</v>
      </c>
      <c r="D36" s="81" cm="1">
        <f t="array" ref="D36">_xlfn.IFS(U36="OUTLIER","na",AL36="","0",AL36&gt;0,AL36)</f>
        <v>7.7850000000000001</v>
      </c>
      <c r="E36" s="82" t="str" cm="1">
        <f t="array" ref="E36">_xlfn.IFS(V36="OUTLIER","na",AM36="","0",AM36&gt;0,AM36)</f>
        <v>0</v>
      </c>
      <c r="F36" s="82" t="str" cm="1">
        <f t="array" ref="F36">_xlfn.IFS(W36="OUTLIER","na",AN36="","0",AN36&gt;0,AN36)</f>
        <v>0</v>
      </c>
      <c r="G36" s="82" t="str" cm="1">
        <f t="array" ref="G36">_xlfn.IFS(X36="OUTLIER","na",AO36="","0",AO36&gt;0,AO36)</f>
        <v>0</v>
      </c>
      <c r="H36" s="82" t="str" cm="1">
        <f t="array" ref="H36">_xlfn.IFS(Y36="OUTLIER","na",AP36="","0",AP36&gt;0,AP36)</f>
        <v>0</v>
      </c>
      <c r="I36" s="82" t="str" cm="1">
        <f t="array" ref="I36">_xlfn.IFS(Z36="OUTLIER","na",AQ36="","0",AQ36&gt;0,AQ36)</f>
        <v>0</v>
      </c>
      <c r="J36" s="82" t="str" cm="1">
        <f t="array" ref="J36">_xlfn.IFS(AA36="OUTLIER","na",AR36="","0",AR36&gt;0,AR36)</f>
        <v>0</v>
      </c>
      <c r="K36" s="82" t="str" cm="1">
        <f t="array" ref="K36">_xlfn.IFS(AB36="OUTLIER","na",AS36="","0",AS36&gt;0,AS36)</f>
        <v>0</v>
      </c>
      <c r="L36" s="82" t="str" cm="1">
        <f t="array" ref="L36">_xlfn.IFS(AC36="OUTLIER","na",AT36="","0",AT36&gt;0,AT36)</f>
        <v>0</v>
      </c>
      <c r="M36" s="82" t="str" cm="1">
        <f t="array" ref="M36">_xlfn.IFS(AD36="OUTLIER","na",AU36="","0",AU36&gt;0,AU36)</f>
        <v>0</v>
      </c>
      <c r="N36" s="82" t="str" cm="1">
        <f t="array" ref="N36">_xlfn.IFS(AE36="OUTLIER","na",AV36="","0",AV36&gt;0,AV36)</f>
        <v>0</v>
      </c>
      <c r="O36" s="82" cm="1">
        <f t="array" ref="O36">_xlfn.IFS(AF36="OUTLIER","na",AW36="","0",AW36&gt;0,AW36)</f>
        <v>7.2190000000000003</v>
      </c>
      <c r="P36" s="82" t="str" cm="1">
        <f t="array" ref="P36">_xlfn.IFS(AG36="OUTLIER","na",AX36="","0",AX36&gt;0,AX36)</f>
        <v>0</v>
      </c>
      <c r="Q36" s="82" t="str" cm="1">
        <f t="array" ref="Q36">_xlfn.IFS(AH36="OUTLIER","na",AY36="","0",AY36&gt;0,AY36)</f>
        <v>0</v>
      </c>
      <c r="R36" s="82" t="str" cm="1">
        <f t="array" ref="R36">_xlfn.IFS(AI36="OUTLIER","na",AZ36="","0",AZ36&gt;0,AZ36)</f>
        <v>0</v>
      </c>
      <c r="S36" s="82" t="str" cm="1">
        <f t="array" ref="S36">_xlfn.IFS(AJ36="OUTLIER","na",BA36="","0",BA36&gt;0,BA36)</f>
        <v>0</v>
      </c>
      <c r="T36" s="82" t="str" cm="1">
        <f t="array" ref="T36">_xlfn.IFS(AK36="OUTLIER","na",BB36="","0",BB36&gt;0,BB36)</f>
        <v>0</v>
      </c>
      <c r="U36" s="54" t="str" cm="1">
        <f t="array" ref="U36">IF(AL36="","",IF(ABS((AL36-AVERAGE(AL$2:AL$1000))/_xlfn.STDEV.S(IF(AL$2:AL$1000&lt;&gt;"",AL$2:AL$1000)))&lt;3,"","OUTLIER"))</f>
        <v/>
      </c>
      <c r="V36" s="55" t="str" cm="1">
        <f t="array" ref="V36">IF(AM36="","",IF(ABS((AM36-AVERAGE(AM$2:AM$1000))/_xlfn.STDEV.S(IF(AM$2:AM$1000&lt;&gt;"",AM$2:AM$1000)))&lt;3,"","OUTLIER"))</f>
        <v/>
      </c>
      <c r="W36" s="55" t="str" cm="1">
        <f t="array" ref="W36">IF(AN36="","",IF(ABS((AN36-AVERAGE(AN$2:AN$1000))/_xlfn.STDEV.S(IF(AN$2:AN$1000&lt;&gt;"",AN$2:AN$1000)))&lt;3,"","OUTLIER"))</f>
        <v/>
      </c>
      <c r="X36" s="55" t="str" cm="1">
        <f t="array" ref="X36">IF(AO36="","",IF(ABS((AO36-AVERAGE(AO$2:AO$1000))/_xlfn.STDEV.S(IF(AO$2:AO$1000&lt;&gt;"",AO$2:AO$1000)))&lt;3,"","OUTLIER"))</f>
        <v/>
      </c>
      <c r="Y36" s="55" t="str" cm="1">
        <f t="array" ref="Y36">IF(AP36="","",IF(ABS((AP36-AVERAGE(AP$2:AP$1000))/_xlfn.STDEV.S(IF(AP$2:AP$1000&lt;&gt;"",AP$2:AP$1000)))&lt;3,"","OUTLIER"))</f>
        <v/>
      </c>
      <c r="Z36" s="55" t="str" cm="1">
        <f t="array" ref="Z36">IF(AQ36="","",IF(ABS((AQ36-AVERAGE(AQ$2:AQ$1000))/_xlfn.STDEV.S(IF(AQ$2:AQ$1000&lt;&gt;"",AQ$2:AQ$1000)))&lt;3,"","OUTLIER"))</f>
        <v/>
      </c>
      <c r="AA36" s="55" t="str" cm="1">
        <f t="array" ref="AA36">IF(AR36="","",IF(ABS((AR36-AVERAGE(AR$2:AR$1000))/_xlfn.STDEV.S(IF(AR$2:AR$1000&lt;&gt;"",AR$2:AR$1000)))&lt;3,"","OUTLIER"))</f>
        <v/>
      </c>
      <c r="AB36" s="55" t="str" cm="1">
        <f t="array" ref="AB36">IF(AS36="","",IF(ABS((AS36-AVERAGE(AS$2:AS$1000))/_xlfn.STDEV.S(IF(AS$2:AS$1000&lt;&gt;"",AS$2:AS$1000)))&lt;3,"","OUTLIER"))</f>
        <v/>
      </c>
      <c r="AC36" s="55" t="str" cm="1">
        <f t="array" ref="AC36">IF(AT36="","",IF(ABS((AT36-AVERAGE(AT$2:AT$1000))/_xlfn.STDEV.S(IF(AT$2:AT$1000&lt;&gt;"",AT$2:AT$1000)))&lt;3,"","OUTLIER"))</f>
        <v/>
      </c>
      <c r="AD36" s="55" t="str" cm="1">
        <f t="array" ref="AD36">IF(AU36="","",IF(ABS((AU36-AVERAGE(AU$2:AU$1000))/_xlfn.STDEV.S(IF(AU$2:AU$1000&lt;&gt;"",AU$2:AU$1000)))&lt;3,"","OUTLIER"))</f>
        <v/>
      </c>
      <c r="AE36" s="55" t="str" cm="1">
        <f t="array" ref="AE36">IF(AV36="","",IF(ABS((AV36-AVERAGE(AV$2:AV$1000))/_xlfn.STDEV.S(IF(AV$2:AV$1000&lt;&gt;"",AV$2:AV$1000)))&lt;3,"","OUTLIER"))</f>
        <v/>
      </c>
      <c r="AF36" s="55" t="str" cm="1">
        <f t="array" ref="AF36">IF(AW36="","",IF(ABS((AW36-AVERAGE(AW$2:AW$1000))/_xlfn.STDEV.S(IF(AW$2:AW$1000&lt;&gt;"",AW$2:AW$1000)))&lt;3,"","OUTLIER"))</f>
        <v/>
      </c>
      <c r="AG36" s="55" t="str" cm="1">
        <f t="array" ref="AG36">IF(AX36="","",IF(ABS((AX36-AVERAGE(AX$2:AX$1000))/_xlfn.STDEV.S(IF(AX$2:AX$1000&lt;&gt;"",AX$2:AX$1000)))&lt;3,"","OUTLIER"))</f>
        <v/>
      </c>
      <c r="AH36" s="55" t="str" cm="1">
        <f t="array" ref="AH36">IF(AY36="","",IF(ABS((AY36-AVERAGE(AY$2:AY$1000))/_xlfn.STDEV.S(IF(AY$2:AY$1000&lt;&gt;"",AY$2:AY$1000)))&lt;3,"","OUTLIER"))</f>
        <v/>
      </c>
      <c r="AI36" s="55" t="str" cm="1">
        <f t="array" ref="AI36">IF(AZ36="","",IF(ABS((AZ36-AVERAGE(AZ$2:AZ$1000))/_xlfn.STDEV.S(IF(AZ$2:AZ$1000&lt;&gt;"",AZ$2:AZ$1000)))&lt;3,"","OUTLIER"))</f>
        <v/>
      </c>
      <c r="AJ36" s="55" t="str" cm="1">
        <f t="array" ref="AJ36">IF(BA36="","",IF(ABS((BA36-AVERAGE(BA$2:BA$1000))/_xlfn.STDEV.S(IF(BA$2:BA$1000&lt;&gt;"",BA$2:BA$1000)))&lt;3,"","OUTLIER"))</f>
        <v/>
      </c>
      <c r="AK36" s="55" t="str" cm="1">
        <f t="array" ref="AK36">IF(BB36="","",IF(ABS((BB36-AVERAGE(BB$2:BB$1000))/_xlfn.STDEV.S(IF(BB$2:BB$1000&lt;&gt;"",BB$2:BB$1000)))&lt;3,"","OUTLIER"))</f>
        <v/>
      </c>
      <c r="AL36" s="26">
        <v>7.7850000000000001</v>
      </c>
      <c r="AN36" s="27"/>
      <c r="AO36" s="27"/>
      <c r="AQ36" s="27"/>
      <c r="AR36" s="27"/>
      <c r="AS36" s="27"/>
      <c r="AT36" s="27"/>
      <c r="AU36" s="27"/>
      <c r="AV36" s="27"/>
      <c r="AW36" s="27">
        <v>7.2190000000000003</v>
      </c>
      <c r="AX36" s="27"/>
      <c r="AY36" s="27"/>
      <c r="AZ36" s="27"/>
      <c r="BA36" s="27"/>
      <c r="BB36" s="27"/>
      <c r="BC36" s="26">
        <v>0.28100000000000003</v>
      </c>
      <c r="BE36" s="27"/>
      <c r="BF36" s="27"/>
      <c r="BH36" s="27"/>
      <c r="BI36" s="27"/>
      <c r="BJ36" s="27"/>
      <c r="BK36" s="27"/>
      <c r="BL36" s="27"/>
      <c r="BM36" s="27"/>
      <c r="BN36" s="27">
        <v>0.2097</v>
      </c>
      <c r="BO36" s="27"/>
      <c r="BP36" s="27"/>
      <c r="BQ36" s="27"/>
      <c r="BR36" s="27"/>
      <c r="BS36" s="27"/>
    </row>
    <row r="37" spans="1:71" x14ac:dyDescent="0.2">
      <c r="A37" s="70" t="s">
        <v>275</v>
      </c>
      <c r="B37" s="73" t="str">
        <f>VLOOKUP(A37,RecNames!B:G,6,FALSE)</f>
        <v>CXCR2</v>
      </c>
      <c r="D37" s="81" t="str" cm="1">
        <f t="array" ref="D37">_xlfn.IFS(U37="OUTLIER","na",AL37="","0",AL37&gt;0,AL37)</f>
        <v>0</v>
      </c>
      <c r="E37" s="82" t="str" cm="1">
        <f t="array" ref="E37">_xlfn.IFS(V37="OUTLIER","na",AM37="","0",AM37&gt;0,AM37)</f>
        <v>0</v>
      </c>
      <c r="F37" s="82" cm="1">
        <f t="array" ref="F37">_xlfn.IFS(W37="OUTLIER","na",AN37="","0",AN37&gt;0,AN37)</f>
        <v>9.6950000000000003</v>
      </c>
      <c r="G37" s="82" cm="1">
        <f t="array" ref="G37">_xlfn.IFS(X37="OUTLIER","na",AO37="","0",AO37&gt;0,AO37)</f>
        <v>9.9290000000000003</v>
      </c>
      <c r="H37" s="82" t="str" cm="1">
        <f t="array" ref="H37">_xlfn.IFS(Y37="OUTLIER","na",AP37="","0",AP37&gt;0,AP37)</f>
        <v>0</v>
      </c>
      <c r="I37" s="82" cm="1">
        <f t="array" ref="I37">_xlfn.IFS(Z37="OUTLIER","na",AQ37="","0",AQ37&gt;0,AQ37)</f>
        <v>9.8249999999999993</v>
      </c>
      <c r="J37" s="82" cm="1">
        <f t="array" ref="J37">_xlfn.IFS(AA37="OUTLIER","na",AR37="","0",AR37&gt;0,AR37)</f>
        <v>9.9849999999999994</v>
      </c>
      <c r="K37" s="82" cm="1">
        <f t="array" ref="K37">_xlfn.IFS(AB37="OUTLIER","na",AS37="","0",AS37&gt;0,AS37)</f>
        <v>9.3659999999999997</v>
      </c>
      <c r="L37" s="82" t="str" cm="1">
        <f t="array" ref="L37">_xlfn.IFS(AC37="OUTLIER","na",AT37="","0",AT37&gt;0,AT37)</f>
        <v>0</v>
      </c>
      <c r="M37" s="82" t="str" cm="1">
        <f t="array" ref="M37">_xlfn.IFS(AD37="OUTLIER","na",AU37="","0",AU37&gt;0,AU37)</f>
        <v>0</v>
      </c>
      <c r="N37" s="82" t="str" cm="1">
        <f t="array" ref="N37">_xlfn.IFS(AE37="OUTLIER","na",AV37="","0",AV37&gt;0,AV37)</f>
        <v>0</v>
      </c>
      <c r="O37" s="82" cm="1">
        <f t="array" ref="O37">_xlfn.IFS(AF37="OUTLIER","na",AW37="","0",AW37&gt;0,AW37)</f>
        <v>8.5</v>
      </c>
      <c r="P37" s="82" t="str" cm="1">
        <f t="array" ref="P37">_xlfn.IFS(AG37="OUTLIER","na",AX37="","0",AX37&gt;0,AX37)</f>
        <v>0</v>
      </c>
      <c r="Q37" s="82" t="str" cm="1">
        <f t="array" ref="Q37">_xlfn.IFS(AH37="OUTLIER","na",AY37="","0",AY37&gt;0,AY37)</f>
        <v>0</v>
      </c>
      <c r="R37" s="82" cm="1">
        <f t="array" ref="R37">_xlfn.IFS(AI37="OUTLIER","na",AZ37="","0",AZ37&gt;0,AZ37)</f>
        <v>7.9770000000000003</v>
      </c>
      <c r="S37" s="82" cm="1">
        <f t="array" ref="S37">_xlfn.IFS(AJ37="OUTLIER","na",BA37="","0",BA37&gt;0,BA37)</f>
        <v>8.6440000000000001</v>
      </c>
      <c r="T37" s="82" cm="1">
        <f t="array" ref="T37">_xlfn.IFS(AK37="OUTLIER","na",BB37="","0",BB37&gt;0,BB37)</f>
        <v>8.1790000000000003</v>
      </c>
      <c r="U37" s="54" t="str" cm="1">
        <f t="array" ref="U37">IF(AL37="","",IF(ABS((AL37-AVERAGE(AL$2:AL$1000))/_xlfn.STDEV.S(IF(AL$2:AL$1000&lt;&gt;"",AL$2:AL$1000)))&lt;3,"","OUTLIER"))</f>
        <v/>
      </c>
      <c r="V37" s="55" t="str" cm="1">
        <f t="array" ref="V37">IF(AM37="","",IF(ABS((AM37-AVERAGE(AM$2:AM$1000))/_xlfn.STDEV.S(IF(AM$2:AM$1000&lt;&gt;"",AM$2:AM$1000)))&lt;3,"","OUTLIER"))</f>
        <v/>
      </c>
      <c r="W37" s="55" t="str" cm="1">
        <f t="array" ref="W37">IF(AN37="","",IF(ABS((AN37-AVERAGE(AN$2:AN$1000))/_xlfn.STDEV.S(IF(AN$2:AN$1000&lt;&gt;"",AN$2:AN$1000)))&lt;3,"","OUTLIER"))</f>
        <v/>
      </c>
      <c r="X37" s="55" t="str" cm="1">
        <f t="array" ref="X37">IF(AO37="","",IF(ABS((AO37-AVERAGE(AO$2:AO$1000))/_xlfn.STDEV.S(IF(AO$2:AO$1000&lt;&gt;"",AO$2:AO$1000)))&lt;3,"","OUTLIER"))</f>
        <v/>
      </c>
      <c r="Y37" s="55" t="str" cm="1">
        <f t="array" ref="Y37">IF(AP37="","",IF(ABS((AP37-AVERAGE(AP$2:AP$1000))/_xlfn.STDEV.S(IF(AP$2:AP$1000&lt;&gt;"",AP$2:AP$1000)))&lt;3,"","OUTLIER"))</f>
        <v/>
      </c>
      <c r="Z37" s="55" t="str" cm="1">
        <f t="array" ref="Z37">IF(AQ37="","",IF(ABS((AQ37-AVERAGE(AQ$2:AQ$1000))/_xlfn.STDEV.S(IF(AQ$2:AQ$1000&lt;&gt;"",AQ$2:AQ$1000)))&lt;3,"","OUTLIER"))</f>
        <v/>
      </c>
      <c r="AA37" s="55" t="str" cm="1">
        <f t="array" ref="AA37">IF(AR37="","",IF(ABS((AR37-AVERAGE(AR$2:AR$1000))/_xlfn.STDEV.S(IF(AR$2:AR$1000&lt;&gt;"",AR$2:AR$1000)))&lt;3,"","OUTLIER"))</f>
        <v/>
      </c>
      <c r="AB37" s="55" t="str" cm="1">
        <f t="array" ref="AB37">IF(AS37="","",IF(ABS((AS37-AVERAGE(AS$2:AS$1000))/_xlfn.STDEV.S(IF(AS$2:AS$1000&lt;&gt;"",AS$2:AS$1000)))&lt;3,"","OUTLIER"))</f>
        <v/>
      </c>
      <c r="AC37" s="55" t="str" cm="1">
        <f t="array" ref="AC37">IF(AT37="","",IF(ABS((AT37-AVERAGE(AT$2:AT$1000))/_xlfn.STDEV.S(IF(AT$2:AT$1000&lt;&gt;"",AT$2:AT$1000)))&lt;3,"","OUTLIER"))</f>
        <v/>
      </c>
      <c r="AD37" s="55" t="str" cm="1">
        <f t="array" ref="AD37">IF(AU37="","",IF(ABS((AU37-AVERAGE(AU$2:AU$1000))/_xlfn.STDEV.S(IF(AU$2:AU$1000&lt;&gt;"",AU$2:AU$1000)))&lt;3,"","OUTLIER"))</f>
        <v/>
      </c>
      <c r="AE37" s="55" t="str" cm="1">
        <f t="array" ref="AE37">IF(AV37="","",IF(ABS((AV37-AVERAGE(AV$2:AV$1000))/_xlfn.STDEV.S(IF(AV$2:AV$1000&lt;&gt;"",AV$2:AV$1000)))&lt;3,"","OUTLIER"))</f>
        <v/>
      </c>
      <c r="AF37" s="55" t="str" cm="1">
        <f t="array" ref="AF37">IF(AW37="","",IF(ABS((AW37-AVERAGE(AW$2:AW$1000))/_xlfn.STDEV.S(IF(AW$2:AW$1000&lt;&gt;"",AW$2:AW$1000)))&lt;3,"","OUTLIER"))</f>
        <v/>
      </c>
      <c r="AG37" s="55" t="str" cm="1">
        <f t="array" ref="AG37">IF(AX37="","",IF(ABS((AX37-AVERAGE(AX$2:AX$1000))/_xlfn.STDEV.S(IF(AX$2:AX$1000&lt;&gt;"",AX$2:AX$1000)))&lt;3,"","OUTLIER"))</f>
        <v/>
      </c>
      <c r="AH37" s="55" t="str" cm="1">
        <f t="array" ref="AH37">IF(AY37="","",IF(ABS((AY37-AVERAGE(AY$2:AY$1000))/_xlfn.STDEV.S(IF(AY$2:AY$1000&lt;&gt;"",AY$2:AY$1000)))&lt;3,"","OUTLIER"))</f>
        <v/>
      </c>
      <c r="AI37" s="55" t="str" cm="1">
        <f t="array" ref="AI37">IF(AZ37="","",IF(ABS((AZ37-AVERAGE(AZ$2:AZ$1000))/_xlfn.STDEV.S(IF(AZ$2:AZ$1000&lt;&gt;"",AZ$2:AZ$1000)))&lt;3,"","OUTLIER"))</f>
        <v/>
      </c>
      <c r="AJ37" s="55" t="str" cm="1">
        <f t="array" ref="AJ37">IF(BA37="","",IF(ABS((BA37-AVERAGE(BA$2:BA$1000))/_xlfn.STDEV.S(IF(BA$2:BA$1000&lt;&gt;"",BA$2:BA$1000)))&lt;3,"","OUTLIER"))</f>
        <v/>
      </c>
      <c r="AK37" s="55" t="str" cm="1">
        <f t="array" ref="AK37">IF(BB37="","",IF(ABS((BB37-AVERAGE(BB$2:BB$1000))/_xlfn.STDEV.S(IF(BB$2:BB$1000&lt;&gt;"",BB$2:BB$1000)))&lt;3,"","OUTLIER"))</f>
        <v/>
      </c>
      <c r="AL37" s="26"/>
      <c r="AN37" s="27">
        <v>9.6950000000000003</v>
      </c>
      <c r="AO37" s="27">
        <v>9.9290000000000003</v>
      </c>
      <c r="AQ37" s="27">
        <v>9.8249999999999993</v>
      </c>
      <c r="AR37" s="27">
        <v>9.9849999999999994</v>
      </c>
      <c r="AS37" s="27">
        <v>9.3659999999999997</v>
      </c>
      <c r="AT37" s="27"/>
      <c r="AU37" s="27"/>
      <c r="AV37" s="27"/>
      <c r="AW37" s="27">
        <v>8.5</v>
      </c>
      <c r="AX37" s="27"/>
      <c r="AY37" s="27"/>
      <c r="AZ37" s="27">
        <v>7.9770000000000003</v>
      </c>
      <c r="BA37" s="27">
        <v>8.6440000000000001</v>
      </c>
      <c r="BB37" s="27">
        <v>8.1790000000000003</v>
      </c>
      <c r="BC37" s="26"/>
      <c r="BE37" s="27">
        <v>0.1043</v>
      </c>
      <c r="BF37" s="27">
        <v>0.1018</v>
      </c>
      <c r="BH37" s="27">
        <v>8.5290000000000005E-2</v>
      </c>
      <c r="BI37" s="27">
        <v>9.1880000000000003E-2</v>
      </c>
      <c r="BJ37" s="27">
        <v>9.5710000000000003E-2</v>
      </c>
      <c r="BK37" s="27"/>
      <c r="BL37" s="27"/>
      <c r="BM37" s="27"/>
      <c r="BN37" s="27">
        <v>8.1860000000000002E-2</v>
      </c>
      <c r="BO37" s="27"/>
      <c r="BP37" s="27"/>
      <c r="BQ37" s="27">
        <v>0.1203</v>
      </c>
      <c r="BR37" s="27">
        <v>6.1580000000000003E-2</v>
      </c>
      <c r="BS37" s="27">
        <v>0.1231</v>
      </c>
    </row>
    <row r="38" spans="1:71" x14ac:dyDescent="0.2">
      <c r="A38" s="70" t="s">
        <v>277</v>
      </c>
      <c r="B38" s="73" t="str">
        <f>VLOOKUP(A38,RecNames!B:G,6,FALSE)</f>
        <v>CXCR4</v>
      </c>
      <c r="D38" s="81" t="str" cm="1">
        <f t="array" ref="D38">_xlfn.IFS(U38="OUTLIER","na",AL38="","0",AL38&gt;0,AL38)</f>
        <v>0</v>
      </c>
      <c r="E38" s="82" t="str" cm="1">
        <f t="array" ref="E38">_xlfn.IFS(V38="OUTLIER","na",AM38="","0",AM38&gt;0,AM38)</f>
        <v>0</v>
      </c>
      <c r="F38" s="82" cm="1">
        <f t="array" ref="F38">_xlfn.IFS(W38="OUTLIER","na",AN38="","0",AN38&gt;0,AN38)</f>
        <v>8.7029999999999994</v>
      </c>
      <c r="G38" s="82" cm="1">
        <f t="array" ref="G38">_xlfn.IFS(X38="OUTLIER","na",AO38="","0",AO38&gt;0,AO38)</f>
        <v>9.1560000000000006</v>
      </c>
      <c r="H38" s="82" t="str" cm="1">
        <f t="array" ref="H38">_xlfn.IFS(Y38="OUTLIER","na",AP38="","0",AP38&gt;0,AP38)</f>
        <v>0</v>
      </c>
      <c r="I38" s="82" cm="1">
        <f t="array" ref="I38">_xlfn.IFS(Z38="OUTLIER","na",AQ38="","0",AQ38&gt;0,AQ38)</f>
        <v>8.6630000000000003</v>
      </c>
      <c r="J38" s="82" cm="1">
        <f t="array" ref="J38">_xlfn.IFS(AA38="OUTLIER","na",AR38="","0",AR38&gt;0,AR38)</f>
        <v>8.7349999999999994</v>
      </c>
      <c r="K38" s="82" cm="1">
        <f t="array" ref="K38">_xlfn.IFS(AB38="OUTLIER","na",AS38="","0",AS38&gt;0,AS38)</f>
        <v>8.3829999999999991</v>
      </c>
      <c r="L38" s="82" t="str" cm="1">
        <f t="array" ref="L38">_xlfn.IFS(AC38="OUTLIER","na",AT38="","0",AT38&gt;0,AT38)</f>
        <v>0</v>
      </c>
      <c r="M38" s="82" t="str" cm="1">
        <f t="array" ref="M38">_xlfn.IFS(AD38="OUTLIER","na",AU38="","0",AU38&gt;0,AU38)</f>
        <v>0</v>
      </c>
      <c r="N38" s="82" t="str" cm="1">
        <f t="array" ref="N38">_xlfn.IFS(AE38="OUTLIER","na",AV38="","0",AV38&gt;0,AV38)</f>
        <v>0</v>
      </c>
      <c r="O38" s="82" t="str" cm="1">
        <f t="array" ref="O38">_xlfn.IFS(AF38="OUTLIER","na",AW38="","0",AW38&gt;0,AW38)</f>
        <v>0</v>
      </c>
      <c r="P38" s="82" t="str" cm="1">
        <f t="array" ref="P38">_xlfn.IFS(AG38="OUTLIER","na",AX38="","0",AX38&gt;0,AX38)</f>
        <v>0</v>
      </c>
      <c r="Q38" s="82" t="str" cm="1">
        <f t="array" ref="Q38">_xlfn.IFS(AH38="OUTLIER","na",AY38="","0",AY38&gt;0,AY38)</f>
        <v>0</v>
      </c>
      <c r="R38" s="82" t="str" cm="1">
        <f t="array" ref="R38">_xlfn.IFS(AI38="OUTLIER","na",AZ38="","0",AZ38&gt;0,AZ38)</f>
        <v>0</v>
      </c>
      <c r="S38" s="82" cm="1">
        <f t="array" ref="S38">_xlfn.IFS(AJ38="OUTLIER","na",BA38="","0",BA38&gt;0,BA38)</f>
        <v>8.4420000000000002</v>
      </c>
      <c r="T38" s="82" t="str" cm="1">
        <f t="array" ref="T38">_xlfn.IFS(AK38="OUTLIER","na",BB38="","0",BB38&gt;0,BB38)</f>
        <v>0</v>
      </c>
      <c r="U38" s="54" t="str" cm="1">
        <f t="array" ref="U38">IF(AL38="","",IF(ABS((AL38-AVERAGE(AL$2:AL$1000))/_xlfn.STDEV.S(IF(AL$2:AL$1000&lt;&gt;"",AL$2:AL$1000)))&lt;3,"","OUTLIER"))</f>
        <v/>
      </c>
      <c r="V38" s="55" t="str" cm="1">
        <f t="array" ref="V38">IF(AM38="","",IF(ABS((AM38-AVERAGE(AM$2:AM$1000))/_xlfn.STDEV.S(IF(AM$2:AM$1000&lt;&gt;"",AM$2:AM$1000)))&lt;3,"","OUTLIER"))</f>
        <v/>
      </c>
      <c r="W38" s="55" t="str" cm="1">
        <f t="array" ref="W38">IF(AN38="","",IF(ABS((AN38-AVERAGE(AN$2:AN$1000))/_xlfn.STDEV.S(IF(AN$2:AN$1000&lt;&gt;"",AN$2:AN$1000)))&lt;3,"","OUTLIER"))</f>
        <v/>
      </c>
      <c r="X38" s="55" t="str" cm="1">
        <f t="array" ref="X38">IF(AO38="","",IF(ABS((AO38-AVERAGE(AO$2:AO$1000))/_xlfn.STDEV.S(IF(AO$2:AO$1000&lt;&gt;"",AO$2:AO$1000)))&lt;3,"","OUTLIER"))</f>
        <v/>
      </c>
      <c r="Y38" s="55" t="str" cm="1">
        <f t="array" ref="Y38">IF(AP38="","",IF(ABS((AP38-AVERAGE(AP$2:AP$1000))/_xlfn.STDEV.S(IF(AP$2:AP$1000&lt;&gt;"",AP$2:AP$1000)))&lt;3,"","OUTLIER"))</f>
        <v/>
      </c>
      <c r="Z38" s="55" t="str" cm="1">
        <f t="array" ref="Z38">IF(AQ38="","",IF(ABS((AQ38-AVERAGE(AQ$2:AQ$1000))/_xlfn.STDEV.S(IF(AQ$2:AQ$1000&lt;&gt;"",AQ$2:AQ$1000)))&lt;3,"","OUTLIER"))</f>
        <v/>
      </c>
      <c r="AA38" s="55" t="str" cm="1">
        <f t="array" ref="AA38">IF(AR38="","",IF(ABS((AR38-AVERAGE(AR$2:AR$1000))/_xlfn.STDEV.S(IF(AR$2:AR$1000&lt;&gt;"",AR$2:AR$1000)))&lt;3,"","OUTLIER"))</f>
        <v/>
      </c>
      <c r="AB38" s="55" t="str" cm="1">
        <f t="array" ref="AB38">IF(AS38="","",IF(ABS((AS38-AVERAGE(AS$2:AS$1000))/_xlfn.STDEV.S(IF(AS$2:AS$1000&lt;&gt;"",AS$2:AS$1000)))&lt;3,"","OUTLIER"))</f>
        <v/>
      </c>
      <c r="AC38" s="55" t="str" cm="1">
        <f t="array" ref="AC38">IF(AT38="","",IF(ABS((AT38-AVERAGE(AT$2:AT$1000))/_xlfn.STDEV.S(IF(AT$2:AT$1000&lt;&gt;"",AT$2:AT$1000)))&lt;3,"","OUTLIER"))</f>
        <v/>
      </c>
      <c r="AD38" s="55" t="str" cm="1">
        <f t="array" ref="AD38">IF(AU38="","",IF(ABS((AU38-AVERAGE(AU$2:AU$1000))/_xlfn.STDEV.S(IF(AU$2:AU$1000&lt;&gt;"",AU$2:AU$1000)))&lt;3,"","OUTLIER"))</f>
        <v/>
      </c>
      <c r="AE38" s="55" t="str" cm="1">
        <f t="array" ref="AE38">IF(AV38="","",IF(ABS((AV38-AVERAGE(AV$2:AV$1000))/_xlfn.STDEV.S(IF(AV$2:AV$1000&lt;&gt;"",AV$2:AV$1000)))&lt;3,"","OUTLIER"))</f>
        <v/>
      </c>
      <c r="AF38" s="55" t="str" cm="1">
        <f t="array" ref="AF38">IF(AW38="","",IF(ABS((AW38-AVERAGE(AW$2:AW$1000))/_xlfn.STDEV.S(IF(AW$2:AW$1000&lt;&gt;"",AW$2:AW$1000)))&lt;3,"","OUTLIER"))</f>
        <v/>
      </c>
      <c r="AG38" s="55" t="str" cm="1">
        <f t="array" ref="AG38">IF(AX38="","",IF(ABS((AX38-AVERAGE(AX$2:AX$1000))/_xlfn.STDEV.S(IF(AX$2:AX$1000&lt;&gt;"",AX$2:AX$1000)))&lt;3,"","OUTLIER"))</f>
        <v/>
      </c>
      <c r="AH38" s="55" t="str" cm="1">
        <f t="array" ref="AH38">IF(AY38="","",IF(ABS((AY38-AVERAGE(AY$2:AY$1000))/_xlfn.STDEV.S(IF(AY$2:AY$1000&lt;&gt;"",AY$2:AY$1000)))&lt;3,"","OUTLIER"))</f>
        <v/>
      </c>
      <c r="AI38" s="55" t="str" cm="1">
        <f t="array" ref="AI38">IF(AZ38="","",IF(ABS((AZ38-AVERAGE(AZ$2:AZ$1000))/_xlfn.STDEV.S(IF(AZ$2:AZ$1000&lt;&gt;"",AZ$2:AZ$1000)))&lt;3,"","OUTLIER"))</f>
        <v/>
      </c>
      <c r="AJ38" s="55" t="str" cm="1">
        <f t="array" ref="AJ38">IF(BA38="","",IF(ABS((BA38-AVERAGE(BA$2:BA$1000))/_xlfn.STDEV.S(IF(BA$2:BA$1000&lt;&gt;"",BA$2:BA$1000)))&lt;3,"","OUTLIER"))</f>
        <v/>
      </c>
      <c r="AK38" s="55" t="str" cm="1">
        <f t="array" ref="AK38">IF(BB38="","",IF(ABS((BB38-AVERAGE(BB$2:BB$1000))/_xlfn.STDEV.S(IF(BB$2:BB$1000&lt;&gt;"",BB$2:BB$1000)))&lt;3,"","OUTLIER"))</f>
        <v/>
      </c>
      <c r="AL38" s="26"/>
      <c r="AN38" s="27">
        <v>8.7029999999999994</v>
      </c>
      <c r="AO38" s="27">
        <v>9.1560000000000006</v>
      </c>
      <c r="AQ38" s="27">
        <v>8.6630000000000003</v>
      </c>
      <c r="AR38" s="27">
        <v>8.7349999999999994</v>
      </c>
      <c r="AS38" s="27">
        <v>8.3829999999999991</v>
      </c>
      <c r="AT38" s="27"/>
      <c r="AU38" s="27"/>
      <c r="AV38" s="27"/>
      <c r="AW38" s="27"/>
      <c r="AX38" s="27"/>
      <c r="AY38" s="27"/>
      <c r="AZ38" s="27"/>
      <c r="BA38" s="27">
        <v>8.4420000000000002</v>
      </c>
      <c r="BB38" s="27"/>
      <c r="BC38" s="26"/>
      <c r="BE38" s="27">
        <v>0.23230000000000001</v>
      </c>
      <c r="BF38" s="27">
        <v>9.2420000000000002E-2</v>
      </c>
      <c r="BH38" s="27">
        <v>9.0139999999999998E-2</v>
      </c>
      <c r="BI38" s="27">
        <v>7.0129999999999998E-2</v>
      </c>
      <c r="BJ38" s="27">
        <v>9.4829999999999998E-2</v>
      </c>
      <c r="BK38" s="27"/>
      <c r="BL38" s="27"/>
      <c r="BM38" s="27"/>
      <c r="BN38" s="27"/>
      <c r="BO38" s="27"/>
      <c r="BP38" s="27"/>
      <c r="BQ38" s="27"/>
      <c r="BR38" s="27">
        <v>0.18590000000000001</v>
      </c>
      <c r="BS38" s="27"/>
    </row>
    <row r="39" spans="1:71" x14ac:dyDescent="0.2">
      <c r="A39" s="70" t="s">
        <v>278</v>
      </c>
      <c r="B39" s="73" t="str">
        <f>VLOOKUP(A39,RecNames!B:G,6,FALSE)</f>
        <v>CXCR5</v>
      </c>
      <c r="D39" s="81" t="str" cm="1">
        <f t="array" ref="D39">_xlfn.IFS(U39="OUTLIER","na",AL39="","0",AL39&gt;0,AL39)</f>
        <v>0</v>
      </c>
      <c r="E39" s="82" t="str" cm="1">
        <f t="array" ref="E39">_xlfn.IFS(V39="OUTLIER","na",AM39="","0",AM39&gt;0,AM39)</f>
        <v>0</v>
      </c>
      <c r="F39" s="82" cm="1">
        <f t="array" ref="F39">_xlfn.IFS(W39="OUTLIER","na",AN39="","0",AN39&gt;0,AN39)</f>
        <v>7.7859999999999996</v>
      </c>
      <c r="G39" s="82" cm="1">
        <f t="array" ref="G39">_xlfn.IFS(X39="OUTLIER","na",AO39="","0",AO39&gt;0,AO39)</f>
        <v>7.7750000000000004</v>
      </c>
      <c r="H39" s="82" t="str" cm="1">
        <f t="array" ref="H39">_xlfn.IFS(Y39="OUTLIER","na",AP39="","0",AP39&gt;0,AP39)</f>
        <v>0</v>
      </c>
      <c r="I39" s="82" cm="1">
        <f t="array" ref="I39">_xlfn.IFS(Z39="OUTLIER","na",AQ39="","0",AQ39&gt;0,AQ39)</f>
        <v>8.3659999999999997</v>
      </c>
      <c r="J39" s="82" cm="1">
        <f t="array" ref="J39">_xlfn.IFS(AA39="OUTLIER","na",AR39="","0",AR39&gt;0,AR39)</f>
        <v>8.4309999999999992</v>
      </c>
      <c r="K39" s="82" cm="1">
        <f t="array" ref="K39">_xlfn.IFS(AB39="OUTLIER","na",AS39="","0",AS39&gt;0,AS39)</f>
        <v>8.7170000000000005</v>
      </c>
      <c r="L39" s="82" t="str" cm="1">
        <f t="array" ref="L39">_xlfn.IFS(AC39="OUTLIER","na",AT39="","0",AT39&gt;0,AT39)</f>
        <v>0</v>
      </c>
      <c r="M39" s="82" t="str" cm="1">
        <f t="array" ref="M39">_xlfn.IFS(AD39="OUTLIER","na",AU39="","0",AU39&gt;0,AU39)</f>
        <v>0</v>
      </c>
      <c r="N39" s="82" t="str" cm="1">
        <f t="array" ref="N39">_xlfn.IFS(AE39="OUTLIER","na",AV39="","0",AV39&gt;0,AV39)</f>
        <v>0</v>
      </c>
      <c r="O39" s="82" t="str" cm="1">
        <f t="array" ref="O39">_xlfn.IFS(AF39="OUTLIER","na",AW39="","0",AW39&gt;0,AW39)</f>
        <v>0</v>
      </c>
      <c r="P39" s="82" t="str" cm="1">
        <f t="array" ref="P39">_xlfn.IFS(AG39="OUTLIER","na",AX39="","0",AX39&gt;0,AX39)</f>
        <v>0</v>
      </c>
      <c r="Q39" s="82" cm="1">
        <f t="array" ref="Q39">_xlfn.IFS(AH39="OUTLIER","na",AY39="","0",AY39&gt;0,AY39)</f>
        <v>7.4480000000000004</v>
      </c>
      <c r="R39" s="82" cm="1">
        <f t="array" ref="R39">_xlfn.IFS(AI39="OUTLIER","na",AZ39="","0",AZ39&gt;0,AZ39)</f>
        <v>6.81</v>
      </c>
      <c r="S39" s="82" cm="1">
        <f t="array" ref="S39">_xlfn.IFS(AJ39="OUTLIER","na",BA39="","0",BA39&gt;0,BA39)</f>
        <v>6.8559999999999999</v>
      </c>
      <c r="T39" s="82" cm="1">
        <f t="array" ref="T39">_xlfn.IFS(AK39="OUTLIER","na",BB39="","0",BB39&gt;0,BB39)</f>
        <v>7.0039999999999996</v>
      </c>
      <c r="U39" s="54" t="str" cm="1">
        <f t="array" ref="U39">IF(AL39="","",IF(ABS((AL39-AVERAGE(AL$2:AL$1000))/_xlfn.STDEV.S(IF(AL$2:AL$1000&lt;&gt;"",AL$2:AL$1000)))&lt;3,"","OUTLIER"))</f>
        <v/>
      </c>
      <c r="V39" s="55" t="str" cm="1">
        <f t="array" ref="V39">IF(AM39="","",IF(ABS((AM39-AVERAGE(AM$2:AM$1000))/_xlfn.STDEV.S(IF(AM$2:AM$1000&lt;&gt;"",AM$2:AM$1000)))&lt;3,"","OUTLIER"))</f>
        <v/>
      </c>
      <c r="W39" s="55" t="str" cm="1">
        <f t="array" ref="W39">IF(AN39="","",IF(ABS((AN39-AVERAGE(AN$2:AN$1000))/_xlfn.STDEV.S(IF(AN$2:AN$1000&lt;&gt;"",AN$2:AN$1000)))&lt;3,"","OUTLIER"))</f>
        <v/>
      </c>
      <c r="X39" s="55" t="str" cm="1">
        <f t="array" ref="X39">IF(AO39="","",IF(ABS((AO39-AVERAGE(AO$2:AO$1000))/_xlfn.STDEV.S(IF(AO$2:AO$1000&lt;&gt;"",AO$2:AO$1000)))&lt;3,"","OUTLIER"))</f>
        <v/>
      </c>
      <c r="Y39" s="55" t="str" cm="1">
        <f t="array" ref="Y39">IF(AP39="","",IF(ABS((AP39-AVERAGE(AP$2:AP$1000))/_xlfn.STDEV.S(IF(AP$2:AP$1000&lt;&gt;"",AP$2:AP$1000)))&lt;3,"","OUTLIER"))</f>
        <v/>
      </c>
      <c r="Z39" s="55" t="str" cm="1">
        <f t="array" ref="Z39">IF(AQ39="","",IF(ABS((AQ39-AVERAGE(AQ$2:AQ$1000))/_xlfn.STDEV.S(IF(AQ$2:AQ$1000&lt;&gt;"",AQ$2:AQ$1000)))&lt;3,"","OUTLIER"))</f>
        <v/>
      </c>
      <c r="AA39" s="55" t="str" cm="1">
        <f t="array" ref="AA39">IF(AR39="","",IF(ABS((AR39-AVERAGE(AR$2:AR$1000))/_xlfn.STDEV.S(IF(AR$2:AR$1000&lt;&gt;"",AR$2:AR$1000)))&lt;3,"","OUTLIER"))</f>
        <v/>
      </c>
      <c r="AB39" s="55" t="str" cm="1">
        <f t="array" ref="AB39">IF(AS39="","",IF(ABS((AS39-AVERAGE(AS$2:AS$1000))/_xlfn.STDEV.S(IF(AS$2:AS$1000&lt;&gt;"",AS$2:AS$1000)))&lt;3,"","OUTLIER"))</f>
        <v/>
      </c>
      <c r="AC39" s="55" t="str" cm="1">
        <f t="array" ref="AC39">IF(AT39="","",IF(ABS((AT39-AVERAGE(AT$2:AT$1000))/_xlfn.STDEV.S(IF(AT$2:AT$1000&lt;&gt;"",AT$2:AT$1000)))&lt;3,"","OUTLIER"))</f>
        <v/>
      </c>
      <c r="AD39" s="55" t="str" cm="1">
        <f t="array" ref="AD39">IF(AU39="","",IF(ABS((AU39-AVERAGE(AU$2:AU$1000))/_xlfn.STDEV.S(IF(AU$2:AU$1000&lt;&gt;"",AU$2:AU$1000)))&lt;3,"","OUTLIER"))</f>
        <v/>
      </c>
      <c r="AE39" s="55" t="str" cm="1">
        <f t="array" ref="AE39">IF(AV39="","",IF(ABS((AV39-AVERAGE(AV$2:AV$1000))/_xlfn.STDEV.S(IF(AV$2:AV$1000&lt;&gt;"",AV$2:AV$1000)))&lt;3,"","OUTLIER"))</f>
        <v/>
      </c>
      <c r="AF39" s="55" t="str" cm="1">
        <f t="array" ref="AF39">IF(AW39="","",IF(ABS((AW39-AVERAGE(AW$2:AW$1000))/_xlfn.STDEV.S(IF(AW$2:AW$1000&lt;&gt;"",AW$2:AW$1000)))&lt;3,"","OUTLIER"))</f>
        <v/>
      </c>
      <c r="AG39" s="55" t="str" cm="1">
        <f t="array" ref="AG39">IF(AX39="","",IF(ABS((AX39-AVERAGE(AX$2:AX$1000))/_xlfn.STDEV.S(IF(AX$2:AX$1000&lt;&gt;"",AX$2:AX$1000)))&lt;3,"","OUTLIER"))</f>
        <v/>
      </c>
      <c r="AH39" s="55" t="str" cm="1">
        <f t="array" ref="AH39">IF(AY39="","",IF(ABS((AY39-AVERAGE(AY$2:AY$1000))/_xlfn.STDEV.S(IF(AY$2:AY$1000&lt;&gt;"",AY$2:AY$1000)))&lt;3,"","OUTLIER"))</f>
        <v/>
      </c>
      <c r="AI39" s="55" t="str" cm="1">
        <f t="array" ref="AI39">IF(AZ39="","",IF(ABS((AZ39-AVERAGE(AZ$2:AZ$1000))/_xlfn.STDEV.S(IF(AZ$2:AZ$1000&lt;&gt;"",AZ$2:AZ$1000)))&lt;3,"","OUTLIER"))</f>
        <v/>
      </c>
      <c r="AJ39" s="55" t="str" cm="1">
        <f t="array" ref="AJ39">IF(BA39="","",IF(ABS((BA39-AVERAGE(BA$2:BA$1000))/_xlfn.STDEV.S(IF(BA$2:BA$1000&lt;&gt;"",BA$2:BA$1000)))&lt;3,"","OUTLIER"))</f>
        <v/>
      </c>
      <c r="AK39" s="55" t="str" cm="1">
        <f t="array" ref="AK39">IF(BB39="","",IF(ABS((BB39-AVERAGE(BB$2:BB$1000))/_xlfn.STDEV.S(IF(BB$2:BB$1000&lt;&gt;"",BB$2:BB$1000)))&lt;3,"","OUTLIER"))</f>
        <v/>
      </c>
      <c r="AL39" s="26"/>
      <c r="AN39" s="27">
        <v>7.7859999999999996</v>
      </c>
      <c r="AO39" s="27">
        <v>7.7750000000000004</v>
      </c>
      <c r="AQ39" s="27">
        <v>8.3659999999999997</v>
      </c>
      <c r="AR39" s="27">
        <v>8.4309999999999992</v>
      </c>
      <c r="AS39" s="27">
        <v>8.7170000000000005</v>
      </c>
      <c r="AT39" s="27"/>
      <c r="AU39" s="27"/>
      <c r="AV39" s="27"/>
      <c r="AW39" s="27"/>
      <c r="AX39" s="27"/>
      <c r="AY39" s="27">
        <v>7.4480000000000004</v>
      </c>
      <c r="AZ39" s="27">
        <v>6.81</v>
      </c>
      <c r="BA39" s="27">
        <v>6.8559999999999999</v>
      </c>
      <c r="BB39" s="27">
        <v>7.0039999999999996</v>
      </c>
      <c r="BC39" s="26"/>
      <c r="BE39" s="27">
        <v>9.1560000000000002E-2</v>
      </c>
      <c r="BF39" s="27">
        <v>3.4700000000000002E-2</v>
      </c>
      <c r="BH39" s="27">
        <v>2.299E-2</v>
      </c>
      <c r="BI39" s="27">
        <v>2.6720000000000001E-2</v>
      </c>
      <c r="BJ39" s="27">
        <v>7.0050000000000001E-2</v>
      </c>
      <c r="BK39" s="27"/>
      <c r="BL39" s="27"/>
      <c r="BM39" s="27"/>
      <c r="BN39" s="27"/>
      <c r="BO39" s="27"/>
      <c r="BP39" s="27">
        <v>0.27310000000000001</v>
      </c>
      <c r="BQ39" s="27">
        <v>0.38179999999999997</v>
      </c>
      <c r="BR39" s="27">
        <v>0.45050000000000001</v>
      </c>
      <c r="BS39" s="27">
        <v>0.15659999999999999</v>
      </c>
    </row>
    <row r="40" spans="1:71" x14ac:dyDescent="0.2">
      <c r="A40" s="70" t="s">
        <v>482</v>
      </c>
      <c r="B40" s="73" t="str">
        <f>VLOOKUP(A40,RecNames!B:G,6,FALSE)</f>
        <v>CLTR1</v>
      </c>
      <c r="D40" s="81" t="str" cm="1">
        <f t="array" ref="D40">_xlfn.IFS(U40="OUTLIER","na",AL40="","0",AL40&gt;0,AL40)</f>
        <v>0</v>
      </c>
      <c r="E40" s="82" t="str" cm="1">
        <f t="array" ref="E40">_xlfn.IFS(V40="OUTLIER","na",AM40="","0",AM40&gt;0,AM40)</f>
        <v>0</v>
      </c>
      <c r="F40" s="82" cm="1">
        <f t="array" ref="F40">_xlfn.IFS(W40="OUTLIER","na",AN40="","0",AN40&gt;0,AN40)</f>
        <v>8.1620000000000008</v>
      </c>
      <c r="G40" s="82" cm="1">
        <f t="array" ref="G40">_xlfn.IFS(X40="OUTLIER","na",AO40="","0",AO40&gt;0,AO40)</f>
        <v>8.5760000000000005</v>
      </c>
      <c r="H40" s="82" t="str" cm="1">
        <f t="array" ref="H40">_xlfn.IFS(Y40="OUTLIER","na",AP40="","0",AP40&gt;0,AP40)</f>
        <v>0</v>
      </c>
      <c r="I40" s="82" cm="1">
        <f t="array" ref="I40">_xlfn.IFS(Z40="OUTLIER","na",AQ40="","0",AQ40&gt;0,AQ40)</f>
        <v>8.1010000000000009</v>
      </c>
      <c r="J40" s="82" cm="1">
        <f t="array" ref="J40">_xlfn.IFS(AA40="OUTLIER","na",AR40="","0",AR40&gt;0,AR40)</f>
        <v>8.4510000000000005</v>
      </c>
      <c r="K40" s="82" cm="1">
        <f t="array" ref="K40">_xlfn.IFS(AB40="OUTLIER","na",AS40="","0",AS40&gt;0,AS40)</f>
        <v>8.9629999999999992</v>
      </c>
      <c r="L40" s="82" cm="1">
        <f t="array" ref="L40">_xlfn.IFS(AC40="OUTLIER","na",AT40="","0",AT40&gt;0,AT40)</f>
        <v>7.2469999999999999</v>
      </c>
      <c r="M40" s="82" cm="1">
        <f t="array" ref="M40">_xlfn.IFS(AD40="OUTLIER","na",AU40="","0",AU40&gt;0,AU40)</f>
        <v>7.0549999999999997</v>
      </c>
      <c r="N40" s="82" cm="1">
        <f t="array" ref="N40">_xlfn.IFS(AE40="OUTLIER","na",AV40="","0",AV40&gt;0,AV40)</f>
        <v>7.01</v>
      </c>
      <c r="O40" s="82" cm="1">
        <f t="array" ref="O40">_xlfn.IFS(AF40="OUTLIER","na",AW40="","0",AW40&gt;0,AW40)</f>
        <v>7.4829999999999997</v>
      </c>
      <c r="P40" s="82" t="str" cm="1">
        <f t="array" ref="P40">_xlfn.IFS(AG40="OUTLIER","na",AX40="","0",AX40&gt;0,AX40)</f>
        <v>0</v>
      </c>
      <c r="Q40" s="82" t="str" cm="1">
        <f t="array" ref="Q40">_xlfn.IFS(AH40="OUTLIER","na",AY40="","0",AY40&gt;0,AY40)</f>
        <v>0</v>
      </c>
      <c r="R40" s="82" cm="1">
        <f t="array" ref="R40">_xlfn.IFS(AI40="OUTLIER","na",AZ40="","0",AZ40&gt;0,AZ40)</f>
        <v>6.7160000000000002</v>
      </c>
      <c r="S40" s="82" cm="1">
        <f t="array" ref="S40">_xlfn.IFS(AJ40="OUTLIER","na",BA40="","0",BA40&gt;0,BA40)</f>
        <v>6.4349999999999996</v>
      </c>
      <c r="T40" s="82" cm="1">
        <f t="array" ref="T40">_xlfn.IFS(AK40="OUTLIER","na",BB40="","0",BB40&gt;0,BB40)</f>
        <v>6.5890000000000004</v>
      </c>
      <c r="U40" s="54" t="str" cm="1">
        <f t="array" ref="U40">IF(AL40="","",IF(ABS((AL40-AVERAGE(AL$2:AL$1000))/_xlfn.STDEV.S(IF(AL$2:AL$1000&lt;&gt;"",AL$2:AL$1000)))&lt;3,"","OUTLIER"))</f>
        <v/>
      </c>
      <c r="V40" s="55" t="str" cm="1">
        <f t="array" ref="V40">IF(AM40="","",IF(ABS((AM40-AVERAGE(AM$2:AM$1000))/_xlfn.STDEV.S(IF(AM$2:AM$1000&lt;&gt;"",AM$2:AM$1000)))&lt;3,"","OUTLIER"))</f>
        <v/>
      </c>
      <c r="W40" s="55" t="str" cm="1">
        <f t="array" ref="W40">IF(AN40="","",IF(ABS((AN40-AVERAGE(AN$2:AN$1000))/_xlfn.STDEV.S(IF(AN$2:AN$1000&lt;&gt;"",AN$2:AN$1000)))&lt;3,"","OUTLIER"))</f>
        <v/>
      </c>
      <c r="X40" s="55" t="str" cm="1">
        <f t="array" ref="X40">IF(AO40="","",IF(ABS((AO40-AVERAGE(AO$2:AO$1000))/_xlfn.STDEV.S(IF(AO$2:AO$1000&lt;&gt;"",AO$2:AO$1000)))&lt;3,"","OUTLIER"))</f>
        <v/>
      </c>
      <c r="Y40" s="55" t="str" cm="1">
        <f t="array" ref="Y40">IF(AP40="","",IF(ABS((AP40-AVERAGE(AP$2:AP$1000))/_xlfn.STDEV.S(IF(AP$2:AP$1000&lt;&gt;"",AP$2:AP$1000)))&lt;3,"","OUTLIER"))</f>
        <v/>
      </c>
      <c r="Z40" s="55" t="str" cm="1">
        <f t="array" ref="Z40">IF(AQ40="","",IF(ABS((AQ40-AVERAGE(AQ$2:AQ$1000))/_xlfn.STDEV.S(IF(AQ$2:AQ$1000&lt;&gt;"",AQ$2:AQ$1000)))&lt;3,"","OUTLIER"))</f>
        <v/>
      </c>
      <c r="AA40" s="55" t="str" cm="1">
        <f t="array" ref="AA40">IF(AR40="","",IF(ABS((AR40-AVERAGE(AR$2:AR$1000))/_xlfn.STDEV.S(IF(AR$2:AR$1000&lt;&gt;"",AR$2:AR$1000)))&lt;3,"","OUTLIER"))</f>
        <v/>
      </c>
      <c r="AB40" s="55" t="str" cm="1">
        <f t="array" ref="AB40">IF(AS40="","",IF(ABS((AS40-AVERAGE(AS$2:AS$1000))/_xlfn.STDEV.S(IF(AS$2:AS$1000&lt;&gt;"",AS$2:AS$1000)))&lt;3,"","OUTLIER"))</f>
        <v/>
      </c>
      <c r="AC40" s="55" t="str" cm="1">
        <f t="array" ref="AC40">IF(AT40="","",IF(ABS((AT40-AVERAGE(AT$2:AT$1000))/_xlfn.STDEV.S(IF(AT$2:AT$1000&lt;&gt;"",AT$2:AT$1000)))&lt;3,"","OUTLIER"))</f>
        <v/>
      </c>
      <c r="AD40" s="55" t="str" cm="1">
        <f t="array" ref="AD40">IF(AU40="","",IF(ABS((AU40-AVERAGE(AU$2:AU$1000))/_xlfn.STDEV.S(IF(AU$2:AU$1000&lt;&gt;"",AU$2:AU$1000)))&lt;3,"","OUTLIER"))</f>
        <v/>
      </c>
      <c r="AE40" s="55" t="str" cm="1">
        <f t="array" ref="AE40">IF(AV40="","",IF(ABS((AV40-AVERAGE(AV$2:AV$1000))/_xlfn.STDEV.S(IF(AV$2:AV$1000&lt;&gt;"",AV$2:AV$1000)))&lt;3,"","OUTLIER"))</f>
        <v/>
      </c>
      <c r="AF40" s="55" t="str" cm="1">
        <f t="array" ref="AF40">IF(AW40="","",IF(ABS((AW40-AVERAGE(AW$2:AW$1000))/_xlfn.STDEV.S(IF(AW$2:AW$1000&lt;&gt;"",AW$2:AW$1000)))&lt;3,"","OUTLIER"))</f>
        <v/>
      </c>
      <c r="AG40" s="55" t="str" cm="1">
        <f t="array" ref="AG40">IF(AX40="","",IF(ABS((AX40-AVERAGE(AX$2:AX$1000))/_xlfn.STDEV.S(IF(AX$2:AX$1000&lt;&gt;"",AX$2:AX$1000)))&lt;3,"","OUTLIER"))</f>
        <v/>
      </c>
      <c r="AH40" s="55" t="str" cm="1">
        <f t="array" ref="AH40">IF(AY40="","",IF(ABS((AY40-AVERAGE(AY$2:AY$1000))/_xlfn.STDEV.S(IF(AY$2:AY$1000&lt;&gt;"",AY$2:AY$1000)))&lt;3,"","OUTLIER"))</f>
        <v/>
      </c>
      <c r="AI40" s="55" t="str" cm="1">
        <f t="array" ref="AI40">IF(AZ40="","",IF(ABS((AZ40-AVERAGE(AZ$2:AZ$1000))/_xlfn.STDEV.S(IF(AZ$2:AZ$1000&lt;&gt;"",AZ$2:AZ$1000)))&lt;3,"","OUTLIER"))</f>
        <v/>
      </c>
      <c r="AJ40" s="55" t="str" cm="1">
        <f t="array" ref="AJ40">IF(BA40="","",IF(ABS((BA40-AVERAGE(BA$2:BA$1000))/_xlfn.STDEV.S(IF(BA$2:BA$1000&lt;&gt;"",BA$2:BA$1000)))&lt;3,"","OUTLIER"))</f>
        <v/>
      </c>
      <c r="AK40" s="55" t="str" cm="1">
        <f t="array" ref="AK40">IF(BB40="","",IF(ABS((BB40-AVERAGE(BB$2:BB$1000))/_xlfn.STDEV.S(IF(BB$2:BB$1000&lt;&gt;"",BB$2:BB$1000)))&lt;3,"","OUTLIER"))</f>
        <v/>
      </c>
      <c r="AL40" s="26"/>
      <c r="AN40" s="27">
        <v>8.1620000000000008</v>
      </c>
      <c r="AO40" s="27">
        <v>8.5760000000000005</v>
      </c>
      <c r="AQ40" s="27">
        <v>8.1010000000000009</v>
      </c>
      <c r="AR40" s="27">
        <v>8.4510000000000005</v>
      </c>
      <c r="AS40" s="27">
        <v>8.9629999999999992</v>
      </c>
      <c r="AT40" s="27">
        <v>7.2469999999999999</v>
      </c>
      <c r="AU40" s="27">
        <v>7.0549999999999997</v>
      </c>
      <c r="AV40" s="27">
        <v>7.01</v>
      </c>
      <c r="AW40" s="27">
        <v>7.4829999999999997</v>
      </c>
      <c r="AX40" s="27"/>
      <c r="AY40" s="27"/>
      <c r="AZ40" s="27">
        <v>6.7160000000000002</v>
      </c>
      <c r="BA40" s="27">
        <v>6.4349999999999996</v>
      </c>
      <c r="BB40" s="27">
        <v>6.5890000000000004</v>
      </c>
      <c r="BC40" s="26"/>
      <c r="BE40" s="27">
        <v>0.1124</v>
      </c>
      <c r="BF40" s="27">
        <v>0.18029999999999999</v>
      </c>
      <c r="BH40" s="27">
        <v>0.1178</v>
      </c>
      <c r="BI40" s="27">
        <v>8.48E-2</v>
      </c>
      <c r="BJ40" s="27">
        <v>0.19689999999999999</v>
      </c>
      <c r="BK40" s="27">
        <v>0.26440000000000002</v>
      </c>
      <c r="BL40" s="27">
        <v>0.38319999999999999</v>
      </c>
      <c r="BM40" s="27">
        <v>0.25819999999999999</v>
      </c>
      <c r="BN40" s="27">
        <v>8.0689999999999998E-2</v>
      </c>
      <c r="BO40" s="27"/>
      <c r="BP40" s="27"/>
      <c r="BQ40" s="27">
        <v>0.31430000000000002</v>
      </c>
      <c r="BR40" s="27">
        <v>0.48599999999999999</v>
      </c>
      <c r="BS40" s="27">
        <v>0.57979999999999998</v>
      </c>
    </row>
    <row r="41" spans="1:71" x14ac:dyDescent="0.2">
      <c r="A41" s="70" t="s">
        <v>486</v>
      </c>
      <c r="B41" s="73" t="str">
        <f>VLOOKUP(A41,RecNames!B:G,6,FALSE)</f>
        <v>CLTR2</v>
      </c>
      <c r="D41" s="81" t="str" cm="1">
        <f t="array" ref="D41">_xlfn.IFS(U41="OUTLIER","na",AL41="","0",AL41&gt;0,AL41)</f>
        <v>0</v>
      </c>
      <c r="E41" s="82" t="str" cm="1">
        <f t="array" ref="E41">_xlfn.IFS(V41="OUTLIER","na",AM41="","0",AM41&gt;0,AM41)</f>
        <v>0</v>
      </c>
      <c r="F41" s="82" cm="1">
        <f t="array" ref="F41">_xlfn.IFS(W41="OUTLIER","na",AN41="","0",AN41&gt;0,AN41)</f>
        <v>7.18</v>
      </c>
      <c r="G41" s="82" cm="1">
        <f t="array" ref="G41">_xlfn.IFS(X41="OUTLIER","na",AO41="","0",AO41&gt;0,AO41)</f>
        <v>7.2880000000000003</v>
      </c>
      <c r="H41" s="82" t="str" cm="1">
        <f t="array" ref="H41">_xlfn.IFS(Y41="OUTLIER","na",AP41="","0",AP41&gt;0,AP41)</f>
        <v>0</v>
      </c>
      <c r="I41" s="82" cm="1">
        <f t="array" ref="I41">_xlfn.IFS(Z41="OUTLIER","na",AQ41="","0",AQ41&gt;0,AQ41)</f>
        <v>7.4029999999999996</v>
      </c>
      <c r="J41" s="82" cm="1">
        <f t="array" ref="J41">_xlfn.IFS(AA41="OUTLIER","na",AR41="","0",AR41&gt;0,AR41)</f>
        <v>7.7969999999999997</v>
      </c>
      <c r="K41" s="82" cm="1">
        <f t="array" ref="K41">_xlfn.IFS(AB41="OUTLIER","na",AS41="","0",AS41&gt;0,AS41)</f>
        <v>9.0869999999999997</v>
      </c>
      <c r="L41" s="82" cm="1">
        <f t="array" ref="L41">_xlfn.IFS(AC41="OUTLIER","na",AT41="","0",AT41&gt;0,AT41)</f>
        <v>8.9339999999999993</v>
      </c>
      <c r="M41" s="82" cm="1">
        <f t="array" ref="M41">_xlfn.IFS(AD41="OUTLIER","na",AU41="","0",AU41&gt;0,AU41)</f>
        <v>8.4969999999999999</v>
      </c>
      <c r="N41" s="82" cm="1">
        <f t="array" ref="N41">_xlfn.IFS(AE41="OUTLIER","na",AV41="","0",AV41&gt;0,AV41)</f>
        <v>8.9719999999999995</v>
      </c>
      <c r="O41" s="82" cm="1">
        <f t="array" ref="O41">_xlfn.IFS(AF41="OUTLIER","na",AW41="","0",AW41&gt;0,AW41)</f>
        <v>9.6180000000000003</v>
      </c>
      <c r="P41" s="82" cm="1">
        <f t="array" ref="P41">_xlfn.IFS(AG41="OUTLIER","na",AX41="","0",AX41&gt;0,AX41)</f>
        <v>8.1440000000000001</v>
      </c>
      <c r="Q41" s="82" cm="1">
        <f t="array" ref="Q41">_xlfn.IFS(AH41="OUTLIER","na",AY41="","0",AY41&gt;0,AY41)</f>
        <v>7.2750000000000004</v>
      </c>
      <c r="R41" s="82" t="str" cm="1">
        <f t="array" ref="R41">_xlfn.IFS(AI41="OUTLIER","na",AZ41="","0",AZ41&gt;0,AZ41)</f>
        <v>0</v>
      </c>
      <c r="S41" s="82" cm="1">
        <f t="array" ref="S41">_xlfn.IFS(AJ41="OUTLIER","na",BA41="","0",BA41&gt;0,BA41)</f>
        <v>6.8949999999999996</v>
      </c>
      <c r="T41" s="82" cm="1">
        <f t="array" ref="T41">_xlfn.IFS(AK41="OUTLIER","na",BB41="","0",BB41&gt;0,BB41)</f>
        <v>7.6269999999999998</v>
      </c>
      <c r="U41" s="54" t="str" cm="1">
        <f t="array" ref="U41">IF(AL41="","",IF(ABS((AL41-AVERAGE(AL$2:AL$1000))/_xlfn.STDEV.S(IF(AL$2:AL$1000&lt;&gt;"",AL$2:AL$1000)))&lt;3,"","OUTLIER"))</f>
        <v/>
      </c>
      <c r="V41" s="55" t="str" cm="1">
        <f t="array" ref="V41">IF(AM41="","",IF(ABS((AM41-AVERAGE(AM$2:AM$1000))/_xlfn.STDEV.S(IF(AM$2:AM$1000&lt;&gt;"",AM$2:AM$1000)))&lt;3,"","OUTLIER"))</f>
        <v/>
      </c>
      <c r="W41" s="55" t="str" cm="1">
        <f t="array" ref="W41">IF(AN41="","",IF(ABS((AN41-AVERAGE(AN$2:AN$1000))/_xlfn.STDEV.S(IF(AN$2:AN$1000&lt;&gt;"",AN$2:AN$1000)))&lt;3,"","OUTLIER"))</f>
        <v/>
      </c>
      <c r="X41" s="55" t="str" cm="1">
        <f t="array" ref="X41">IF(AO41="","",IF(ABS((AO41-AVERAGE(AO$2:AO$1000))/_xlfn.STDEV.S(IF(AO$2:AO$1000&lt;&gt;"",AO$2:AO$1000)))&lt;3,"","OUTLIER"))</f>
        <v/>
      </c>
      <c r="Y41" s="55" t="str" cm="1">
        <f t="array" ref="Y41">IF(AP41="","",IF(ABS((AP41-AVERAGE(AP$2:AP$1000))/_xlfn.STDEV.S(IF(AP$2:AP$1000&lt;&gt;"",AP$2:AP$1000)))&lt;3,"","OUTLIER"))</f>
        <v/>
      </c>
      <c r="Z41" s="55" t="str" cm="1">
        <f t="array" ref="Z41">IF(AQ41="","",IF(ABS((AQ41-AVERAGE(AQ$2:AQ$1000))/_xlfn.STDEV.S(IF(AQ$2:AQ$1000&lt;&gt;"",AQ$2:AQ$1000)))&lt;3,"","OUTLIER"))</f>
        <v/>
      </c>
      <c r="AA41" s="55" t="str" cm="1">
        <f t="array" ref="AA41">IF(AR41="","",IF(ABS((AR41-AVERAGE(AR$2:AR$1000))/_xlfn.STDEV.S(IF(AR$2:AR$1000&lt;&gt;"",AR$2:AR$1000)))&lt;3,"","OUTLIER"))</f>
        <v/>
      </c>
      <c r="AB41" s="55" t="str" cm="1">
        <f t="array" ref="AB41">IF(AS41="","",IF(ABS((AS41-AVERAGE(AS$2:AS$1000))/_xlfn.STDEV.S(IF(AS$2:AS$1000&lt;&gt;"",AS$2:AS$1000)))&lt;3,"","OUTLIER"))</f>
        <v/>
      </c>
      <c r="AC41" s="55" t="str" cm="1">
        <f t="array" ref="AC41">IF(AT41="","",IF(ABS((AT41-AVERAGE(AT$2:AT$1000))/_xlfn.STDEV.S(IF(AT$2:AT$1000&lt;&gt;"",AT$2:AT$1000)))&lt;3,"","OUTLIER"))</f>
        <v/>
      </c>
      <c r="AD41" s="55" t="str" cm="1">
        <f t="array" ref="AD41">IF(AU41="","",IF(ABS((AU41-AVERAGE(AU$2:AU$1000))/_xlfn.STDEV.S(IF(AU$2:AU$1000&lt;&gt;"",AU$2:AU$1000)))&lt;3,"","OUTLIER"))</f>
        <v/>
      </c>
      <c r="AE41" s="55" t="str" cm="1">
        <f t="array" ref="AE41">IF(AV41="","",IF(ABS((AV41-AVERAGE(AV$2:AV$1000))/_xlfn.STDEV.S(IF(AV$2:AV$1000&lt;&gt;"",AV$2:AV$1000)))&lt;3,"","OUTLIER"))</f>
        <v/>
      </c>
      <c r="AF41" s="55" t="str" cm="1">
        <f t="array" ref="AF41">IF(AW41="","",IF(ABS((AW41-AVERAGE(AW$2:AW$1000))/_xlfn.STDEV.S(IF(AW$2:AW$1000&lt;&gt;"",AW$2:AW$1000)))&lt;3,"","OUTLIER"))</f>
        <v/>
      </c>
      <c r="AG41" s="55" t="str" cm="1">
        <f t="array" ref="AG41">IF(AX41="","",IF(ABS((AX41-AVERAGE(AX$2:AX$1000))/_xlfn.STDEV.S(IF(AX$2:AX$1000&lt;&gt;"",AX$2:AX$1000)))&lt;3,"","OUTLIER"))</f>
        <v/>
      </c>
      <c r="AH41" s="55" t="str" cm="1">
        <f t="array" ref="AH41">IF(AY41="","",IF(ABS((AY41-AVERAGE(AY$2:AY$1000))/_xlfn.STDEV.S(IF(AY$2:AY$1000&lt;&gt;"",AY$2:AY$1000)))&lt;3,"","OUTLIER"))</f>
        <v/>
      </c>
      <c r="AI41" s="55" t="str" cm="1">
        <f t="array" ref="AI41">IF(AZ41="","",IF(ABS((AZ41-AVERAGE(AZ$2:AZ$1000))/_xlfn.STDEV.S(IF(AZ$2:AZ$1000&lt;&gt;"",AZ$2:AZ$1000)))&lt;3,"","OUTLIER"))</f>
        <v/>
      </c>
      <c r="AJ41" s="55" t="str" cm="1">
        <f t="array" ref="AJ41">IF(BA41="","",IF(ABS((BA41-AVERAGE(BA$2:BA$1000))/_xlfn.STDEV.S(IF(BA$2:BA$1000&lt;&gt;"",BA$2:BA$1000)))&lt;3,"","OUTLIER"))</f>
        <v/>
      </c>
      <c r="AK41" s="55" t="str" cm="1">
        <f t="array" ref="AK41">IF(BB41="","",IF(ABS((BB41-AVERAGE(BB$2:BB$1000))/_xlfn.STDEV.S(IF(BB$2:BB$1000&lt;&gt;"",BB$2:BB$1000)))&lt;3,"","OUTLIER"))</f>
        <v/>
      </c>
      <c r="AL41" s="26"/>
      <c r="AN41" s="27">
        <v>7.18</v>
      </c>
      <c r="AO41" s="27">
        <v>7.2880000000000003</v>
      </c>
      <c r="AQ41" s="27">
        <v>7.4029999999999996</v>
      </c>
      <c r="AR41" s="27">
        <v>7.7969999999999997</v>
      </c>
      <c r="AS41" s="27">
        <v>9.0869999999999997</v>
      </c>
      <c r="AT41" s="27">
        <v>8.9339999999999993</v>
      </c>
      <c r="AU41" s="27">
        <v>8.4969999999999999</v>
      </c>
      <c r="AV41" s="27">
        <v>8.9719999999999995</v>
      </c>
      <c r="AW41" s="27">
        <v>9.6180000000000003</v>
      </c>
      <c r="AX41" s="27">
        <v>8.1440000000000001</v>
      </c>
      <c r="AY41" s="27">
        <v>7.2750000000000004</v>
      </c>
      <c r="AZ41" s="27"/>
      <c r="BA41" s="27">
        <v>6.8949999999999996</v>
      </c>
      <c r="BB41" s="27">
        <v>7.6269999999999998</v>
      </c>
      <c r="BC41" s="26"/>
      <c r="BE41" s="27">
        <v>0.16270000000000001</v>
      </c>
      <c r="BF41" s="27">
        <v>0.16239999999999999</v>
      </c>
      <c r="BH41" s="27">
        <v>6.8570000000000006E-2</v>
      </c>
      <c r="BI41" s="27">
        <v>9.7360000000000002E-2</v>
      </c>
      <c r="BJ41" s="27">
        <v>0.1905</v>
      </c>
      <c r="BK41" s="27">
        <v>6.1859999999999998E-2</v>
      </c>
      <c r="BL41" s="27">
        <v>5.4690000000000003E-2</v>
      </c>
      <c r="BM41" s="27">
        <v>4.8030000000000003E-2</v>
      </c>
      <c r="BN41" s="27">
        <v>6.096E-2</v>
      </c>
      <c r="BO41" s="27">
        <v>0.1183</v>
      </c>
      <c r="BP41" s="27">
        <v>0.1241</v>
      </c>
      <c r="BQ41" s="27"/>
      <c r="BR41" s="27">
        <v>0.68620000000000003</v>
      </c>
      <c r="BS41" s="27">
        <v>9.9390000000000006E-2</v>
      </c>
    </row>
    <row r="42" spans="1:71" x14ac:dyDescent="0.2">
      <c r="A42" s="70" t="s">
        <v>393</v>
      </c>
      <c r="B42" s="73" t="str">
        <f>VLOOKUP(A42,RecNames!B:G,6,FALSE)</f>
        <v>DRD1</v>
      </c>
      <c r="D42" s="81" cm="1">
        <f t="array" ref="D42">_xlfn.IFS(U42="OUTLIER","na",AL42="","0",AL42&gt;0,AL42)</f>
        <v>8.81</v>
      </c>
      <c r="E42" s="82" t="str" cm="1">
        <f t="array" ref="E42">_xlfn.IFS(V42="OUTLIER","na",AM42="","0",AM42&gt;0,AM42)</f>
        <v>0</v>
      </c>
      <c r="F42" s="82" t="str" cm="1">
        <f t="array" ref="F42">_xlfn.IFS(W42="OUTLIER","na",AN42="","0",AN42&gt;0,AN42)</f>
        <v>0</v>
      </c>
      <c r="G42" s="82" t="str" cm="1">
        <f t="array" ref="G42">_xlfn.IFS(X42="OUTLIER","na",AO42="","0",AO42&gt;0,AO42)</f>
        <v>0</v>
      </c>
      <c r="H42" s="82" t="str" cm="1">
        <f t="array" ref="H42">_xlfn.IFS(Y42="OUTLIER","na",AP42="","0",AP42&gt;0,AP42)</f>
        <v>0</v>
      </c>
      <c r="I42" s="82" t="str" cm="1">
        <f t="array" ref="I42">_xlfn.IFS(Z42="OUTLIER","na",AQ42="","0",AQ42&gt;0,AQ42)</f>
        <v>0</v>
      </c>
      <c r="J42" s="82" cm="1">
        <f t="array" ref="J42">_xlfn.IFS(AA42="OUTLIER","na",AR42="","0",AR42&gt;0,AR42)</f>
        <v>5.6040000000000001</v>
      </c>
      <c r="K42" s="82" cm="1">
        <f t="array" ref="K42">_xlfn.IFS(AB42="OUTLIER","na",AS42="","0",AS42&gt;0,AS42)</f>
        <v>5.9859999999999998</v>
      </c>
      <c r="L42" s="82" t="str" cm="1">
        <f t="array" ref="L42">_xlfn.IFS(AC42="OUTLIER","na",AT42="","0",AT42&gt;0,AT42)</f>
        <v>0</v>
      </c>
      <c r="M42" s="82" t="str" cm="1">
        <f t="array" ref="M42">_xlfn.IFS(AD42="OUTLIER","na",AU42="","0",AU42&gt;0,AU42)</f>
        <v>0</v>
      </c>
      <c r="N42" s="82" t="str" cm="1">
        <f t="array" ref="N42">_xlfn.IFS(AE42="OUTLIER","na",AV42="","0",AV42&gt;0,AV42)</f>
        <v>0</v>
      </c>
      <c r="O42" s="82" cm="1">
        <f t="array" ref="O42">_xlfn.IFS(AF42="OUTLIER","na",AW42="","0",AW42&gt;0,AW42)</f>
        <v>7.657</v>
      </c>
      <c r="P42" s="82" t="str" cm="1">
        <f t="array" ref="P42">_xlfn.IFS(AG42="OUTLIER","na",AX42="","0",AX42&gt;0,AX42)</f>
        <v>0</v>
      </c>
      <c r="Q42" s="82" t="str" cm="1">
        <f t="array" ref="Q42">_xlfn.IFS(AH42="OUTLIER","na",AY42="","0",AY42&gt;0,AY42)</f>
        <v>0</v>
      </c>
      <c r="R42" s="82" cm="1">
        <f t="array" ref="R42">_xlfn.IFS(AI42="OUTLIER","na",AZ42="","0",AZ42&gt;0,AZ42)</f>
        <v>5.2930000000000001</v>
      </c>
      <c r="S42" s="82" cm="1">
        <f t="array" ref="S42">_xlfn.IFS(AJ42="OUTLIER","na",BA42="","0",BA42&gt;0,BA42)</f>
        <v>5.5629999999999997</v>
      </c>
      <c r="T42" s="82" cm="1">
        <f t="array" ref="T42">_xlfn.IFS(AK42="OUTLIER","na",BB42="","0",BB42&gt;0,BB42)</f>
        <v>5.6360000000000001</v>
      </c>
      <c r="U42" s="54" t="str" cm="1">
        <f t="array" ref="U42">IF(AL42="","",IF(ABS((AL42-AVERAGE(AL$2:AL$1000))/_xlfn.STDEV.S(IF(AL$2:AL$1000&lt;&gt;"",AL$2:AL$1000)))&lt;3,"","OUTLIER"))</f>
        <v/>
      </c>
      <c r="V42" s="55" t="str" cm="1">
        <f t="array" ref="V42">IF(AM42="","",IF(ABS((AM42-AVERAGE(AM$2:AM$1000))/_xlfn.STDEV.S(IF(AM$2:AM$1000&lt;&gt;"",AM$2:AM$1000)))&lt;3,"","OUTLIER"))</f>
        <v/>
      </c>
      <c r="W42" s="55" t="str" cm="1">
        <f t="array" ref="W42">IF(AN42="","",IF(ABS((AN42-AVERAGE(AN$2:AN$1000))/_xlfn.STDEV.S(IF(AN$2:AN$1000&lt;&gt;"",AN$2:AN$1000)))&lt;3,"","OUTLIER"))</f>
        <v/>
      </c>
      <c r="X42" s="55" t="str" cm="1">
        <f t="array" ref="X42">IF(AO42="","",IF(ABS((AO42-AVERAGE(AO$2:AO$1000))/_xlfn.STDEV.S(IF(AO$2:AO$1000&lt;&gt;"",AO$2:AO$1000)))&lt;3,"","OUTLIER"))</f>
        <v/>
      </c>
      <c r="Y42" s="55" t="str" cm="1">
        <f t="array" ref="Y42">IF(AP42="","",IF(ABS((AP42-AVERAGE(AP$2:AP$1000))/_xlfn.STDEV.S(IF(AP$2:AP$1000&lt;&gt;"",AP$2:AP$1000)))&lt;3,"","OUTLIER"))</f>
        <v/>
      </c>
      <c r="Z42" s="55" t="str" cm="1">
        <f t="array" ref="Z42">IF(AQ42="","",IF(ABS((AQ42-AVERAGE(AQ$2:AQ$1000))/_xlfn.STDEV.S(IF(AQ$2:AQ$1000&lt;&gt;"",AQ$2:AQ$1000)))&lt;3,"","OUTLIER"))</f>
        <v/>
      </c>
      <c r="AA42" s="55" t="str" cm="1">
        <f t="array" ref="AA42">IF(AR42="","",IF(ABS((AR42-AVERAGE(AR$2:AR$1000))/_xlfn.STDEV.S(IF(AR$2:AR$1000&lt;&gt;"",AR$2:AR$1000)))&lt;3,"","OUTLIER"))</f>
        <v/>
      </c>
      <c r="AB42" s="55" t="str" cm="1">
        <f t="array" ref="AB42">IF(AS42="","",IF(ABS((AS42-AVERAGE(AS$2:AS$1000))/_xlfn.STDEV.S(IF(AS$2:AS$1000&lt;&gt;"",AS$2:AS$1000)))&lt;3,"","OUTLIER"))</f>
        <v/>
      </c>
      <c r="AC42" s="55" t="str" cm="1">
        <f t="array" ref="AC42">IF(AT42="","",IF(ABS((AT42-AVERAGE(AT$2:AT$1000))/_xlfn.STDEV.S(IF(AT$2:AT$1000&lt;&gt;"",AT$2:AT$1000)))&lt;3,"","OUTLIER"))</f>
        <v/>
      </c>
      <c r="AD42" s="55" t="str" cm="1">
        <f t="array" ref="AD42">IF(AU42="","",IF(ABS((AU42-AVERAGE(AU$2:AU$1000))/_xlfn.STDEV.S(IF(AU$2:AU$1000&lt;&gt;"",AU$2:AU$1000)))&lt;3,"","OUTLIER"))</f>
        <v/>
      </c>
      <c r="AE42" s="55" t="str" cm="1">
        <f t="array" ref="AE42">IF(AV42="","",IF(ABS((AV42-AVERAGE(AV$2:AV$1000))/_xlfn.STDEV.S(IF(AV$2:AV$1000&lt;&gt;"",AV$2:AV$1000)))&lt;3,"","OUTLIER"))</f>
        <v/>
      </c>
      <c r="AF42" s="55" t="str" cm="1">
        <f t="array" ref="AF42">IF(AW42="","",IF(ABS((AW42-AVERAGE(AW$2:AW$1000))/_xlfn.STDEV.S(IF(AW$2:AW$1000&lt;&gt;"",AW$2:AW$1000)))&lt;3,"","OUTLIER"))</f>
        <v/>
      </c>
      <c r="AG42" s="55" t="str" cm="1">
        <f t="array" ref="AG42">IF(AX42="","",IF(ABS((AX42-AVERAGE(AX$2:AX$1000))/_xlfn.STDEV.S(IF(AX$2:AX$1000&lt;&gt;"",AX$2:AX$1000)))&lt;3,"","OUTLIER"))</f>
        <v/>
      </c>
      <c r="AH42" s="55" t="str" cm="1">
        <f t="array" ref="AH42">IF(AY42="","",IF(ABS((AY42-AVERAGE(AY$2:AY$1000))/_xlfn.STDEV.S(IF(AY$2:AY$1000&lt;&gt;"",AY$2:AY$1000)))&lt;3,"","OUTLIER"))</f>
        <v/>
      </c>
      <c r="AI42" s="55" t="str" cm="1">
        <f t="array" ref="AI42">IF(AZ42="","",IF(ABS((AZ42-AVERAGE(AZ$2:AZ$1000))/_xlfn.STDEV.S(IF(AZ$2:AZ$1000&lt;&gt;"",AZ$2:AZ$1000)))&lt;3,"","OUTLIER"))</f>
        <v/>
      </c>
      <c r="AJ42" s="55" t="str" cm="1">
        <f t="array" ref="AJ42">IF(BA42="","",IF(ABS((BA42-AVERAGE(BA$2:BA$1000))/_xlfn.STDEV.S(IF(BA$2:BA$1000&lt;&gt;"",BA$2:BA$1000)))&lt;3,"","OUTLIER"))</f>
        <v/>
      </c>
      <c r="AK42" s="55" t="str" cm="1">
        <f t="array" ref="AK42">IF(BB42="","",IF(ABS((BB42-AVERAGE(BB$2:BB$1000))/_xlfn.STDEV.S(IF(BB$2:BB$1000&lt;&gt;"",BB$2:BB$1000)))&lt;3,"","OUTLIER"))</f>
        <v/>
      </c>
      <c r="AL42" s="26">
        <v>8.81</v>
      </c>
      <c r="AN42" s="27"/>
      <c r="AO42" s="27"/>
      <c r="AQ42" s="27"/>
      <c r="AR42" s="27">
        <v>5.6040000000000001</v>
      </c>
      <c r="AS42" s="27">
        <v>5.9859999999999998</v>
      </c>
      <c r="AT42" s="27"/>
      <c r="AU42" s="27"/>
      <c r="AV42" s="27"/>
      <c r="AW42" s="27">
        <v>7.657</v>
      </c>
      <c r="AX42" s="27"/>
      <c r="AY42" s="27"/>
      <c r="AZ42" s="27">
        <v>5.2930000000000001</v>
      </c>
      <c r="BA42" s="27">
        <v>5.5629999999999997</v>
      </c>
      <c r="BB42" s="27">
        <v>5.6360000000000001</v>
      </c>
      <c r="BC42" s="26">
        <v>0.14849999999999999</v>
      </c>
      <c r="BE42" s="27"/>
      <c r="BF42" s="27"/>
      <c r="BH42" s="27"/>
      <c r="BI42" s="27">
        <v>0.13689999999999999</v>
      </c>
      <c r="BJ42" s="27">
        <v>0.19550000000000001</v>
      </c>
      <c r="BK42" s="27"/>
      <c r="BL42" s="27"/>
      <c r="BM42" s="27"/>
      <c r="BN42" s="27">
        <v>0.12559999999999999</v>
      </c>
      <c r="BO42" s="27"/>
      <c r="BP42" s="27"/>
      <c r="BQ42" s="27">
        <v>0.20369999999999999</v>
      </c>
      <c r="BR42" s="27">
        <v>0.19139999999999999</v>
      </c>
      <c r="BS42" s="27">
        <v>8.5949999999999999E-2</v>
      </c>
    </row>
    <row r="43" spans="1:71" x14ac:dyDescent="0.2">
      <c r="A43" s="70" t="s">
        <v>396</v>
      </c>
      <c r="B43" s="73" t="str">
        <f>VLOOKUP(A43,RecNames!B:G,6,FALSE)</f>
        <v>DRD2</v>
      </c>
      <c r="D43" s="81" t="str" cm="1">
        <f t="array" ref="D43">_xlfn.IFS(U43="OUTLIER","na",AL43="","0",AL43&gt;0,AL43)</f>
        <v>0</v>
      </c>
      <c r="E43" s="82" t="str" cm="1">
        <f t="array" ref="E43">_xlfn.IFS(V43="OUTLIER","na",AM43="","0",AM43&gt;0,AM43)</f>
        <v>0</v>
      </c>
      <c r="F43" s="82" cm="1">
        <f t="array" ref="F43">_xlfn.IFS(W43="OUTLIER","na",AN43="","0",AN43&gt;0,AN43)</f>
        <v>8.1440000000000001</v>
      </c>
      <c r="G43" s="82" cm="1">
        <f t="array" ref="G43">_xlfn.IFS(X43="OUTLIER","na",AO43="","0",AO43&gt;0,AO43)</f>
        <v>7.9160000000000004</v>
      </c>
      <c r="H43" s="82" t="str" cm="1">
        <f t="array" ref="H43">_xlfn.IFS(Y43="OUTLIER","na",AP43="","0",AP43&gt;0,AP43)</f>
        <v>0</v>
      </c>
      <c r="I43" s="82" cm="1">
        <f t="array" ref="I43">_xlfn.IFS(Z43="OUTLIER","na",AQ43="","0",AQ43&gt;0,AQ43)</f>
        <v>8.6170000000000009</v>
      </c>
      <c r="J43" s="82" cm="1">
        <f t="array" ref="J43">_xlfn.IFS(AA43="OUTLIER","na",AR43="","0",AR43&gt;0,AR43)</f>
        <v>9.0739999999999998</v>
      </c>
      <c r="K43" s="82" cm="1">
        <f t="array" ref="K43">_xlfn.IFS(AB43="OUTLIER","na",AS43="","0",AS43&gt;0,AS43)</f>
        <v>8.2390000000000008</v>
      </c>
      <c r="L43" s="82" t="str" cm="1">
        <f t="array" ref="L43">_xlfn.IFS(AC43="OUTLIER","na",AT43="","0",AT43&gt;0,AT43)</f>
        <v>0</v>
      </c>
      <c r="M43" s="82" t="str" cm="1">
        <f t="array" ref="M43">_xlfn.IFS(AD43="OUTLIER","na",AU43="","0",AU43&gt;0,AU43)</f>
        <v>0</v>
      </c>
      <c r="N43" s="82" t="str" cm="1">
        <f t="array" ref="N43">_xlfn.IFS(AE43="OUTLIER","na",AV43="","0",AV43&gt;0,AV43)</f>
        <v>0</v>
      </c>
      <c r="O43" s="82" t="str" cm="1">
        <f t="array" ref="O43">_xlfn.IFS(AF43="OUTLIER","na",AW43="","0",AW43&gt;0,AW43)</f>
        <v>0</v>
      </c>
      <c r="P43" s="82" t="str" cm="1">
        <f t="array" ref="P43">_xlfn.IFS(AG43="OUTLIER","na",AX43="","0",AX43&gt;0,AX43)</f>
        <v>0</v>
      </c>
      <c r="Q43" s="82" t="str" cm="1">
        <f t="array" ref="Q43">_xlfn.IFS(AH43="OUTLIER","na",AY43="","0",AY43&gt;0,AY43)</f>
        <v>0</v>
      </c>
      <c r="R43" s="82" cm="1">
        <f t="array" ref="R43">_xlfn.IFS(AI43="OUTLIER","na",AZ43="","0",AZ43&gt;0,AZ43)</f>
        <v>6.8410000000000002</v>
      </c>
      <c r="S43" s="82" cm="1">
        <f t="array" ref="S43">_xlfn.IFS(AJ43="OUTLIER","na",BA43="","0",BA43&gt;0,BA43)</f>
        <v>7.1310000000000002</v>
      </c>
      <c r="T43" s="82" cm="1">
        <f t="array" ref="T43">_xlfn.IFS(AK43="OUTLIER","na",BB43="","0",BB43&gt;0,BB43)</f>
        <v>7.17</v>
      </c>
      <c r="U43" s="54" t="str" cm="1">
        <f t="array" ref="U43">IF(AL43="","",IF(ABS((AL43-AVERAGE(AL$2:AL$1000))/_xlfn.STDEV.S(IF(AL$2:AL$1000&lt;&gt;"",AL$2:AL$1000)))&lt;3,"","OUTLIER"))</f>
        <v/>
      </c>
      <c r="V43" s="55" t="str" cm="1">
        <f t="array" ref="V43">IF(AM43="","",IF(ABS((AM43-AVERAGE(AM$2:AM$1000))/_xlfn.STDEV.S(IF(AM$2:AM$1000&lt;&gt;"",AM$2:AM$1000)))&lt;3,"","OUTLIER"))</f>
        <v/>
      </c>
      <c r="W43" s="55" t="str" cm="1">
        <f t="array" ref="W43">IF(AN43="","",IF(ABS((AN43-AVERAGE(AN$2:AN$1000))/_xlfn.STDEV.S(IF(AN$2:AN$1000&lt;&gt;"",AN$2:AN$1000)))&lt;3,"","OUTLIER"))</f>
        <v/>
      </c>
      <c r="X43" s="55" t="str" cm="1">
        <f t="array" ref="X43">IF(AO43="","",IF(ABS((AO43-AVERAGE(AO$2:AO$1000))/_xlfn.STDEV.S(IF(AO$2:AO$1000&lt;&gt;"",AO$2:AO$1000)))&lt;3,"","OUTLIER"))</f>
        <v/>
      </c>
      <c r="Y43" s="55" t="str" cm="1">
        <f t="array" ref="Y43">IF(AP43="","",IF(ABS((AP43-AVERAGE(AP$2:AP$1000))/_xlfn.STDEV.S(IF(AP$2:AP$1000&lt;&gt;"",AP$2:AP$1000)))&lt;3,"","OUTLIER"))</f>
        <v/>
      </c>
      <c r="Z43" s="55" t="str" cm="1">
        <f t="array" ref="Z43">IF(AQ43="","",IF(ABS((AQ43-AVERAGE(AQ$2:AQ$1000))/_xlfn.STDEV.S(IF(AQ$2:AQ$1000&lt;&gt;"",AQ$2:AQ$1000)))&lt;3,"","OUTLIER"))</f>
        <v/>
      </c>
      <c r="AA43" s="55" t="str" cm="1">
        <f t="array" ref="AA43">IF(AR43="","",IF(ABS((AR43-AVERAGE(AR$2:AR$1000))/_xlfn.STDEV.S(IF(AR$2:AR$1000&lt;&gt;"",AR$2:AR$1000)))&lt;3,"","OUTLIER"))</f>
        <v/>
      </c>
      <c r="AB43" s="55" t="str" cm="1">
        <f t="array" ref="AB43">IF(AS43="","",IF(ABS((AS43-AVERAGE(AS$2:AS$1000))/_xlfn.STDEV.S(IF(AS$2:AS$1000&lt;&gt;"",AS$2:AS$1000)))&lt;3,"","OUTLIER"))</f>
        <v/>
      </c>
      <c r="AC43" s="55" t="str" cm="1">
        <f t="array" ref="AC43">IF(AT43="","",IF(ABS((AT43-AVERAGE(AT$2:AT$1000))/_xlfn.STDEV.S(IF(AT$2:AT$1000&lt;&gt;"",AT$2:AT$1000)))&lt;3,"","OUTLIER"))</f>
        <v/>
      </c>
      <c r="AD43" s="55" t="str" cm="1">
        <f t="array" ref="AD43">IF(AU43="","",IF(ABS((AU43-AVERAGE(AU$2:AU$1000))/_xlfn.STDEV.S(IF(AU$2:AU$1000&lt;&gt;"",AU$2:AU$1000)))&lt;3,"","OUTLIER"))</f>
        <v/>
      </c>
      <c r="AE43" s="55" t="str" cm="1">
        <f t="array" ref="AE43">IF(AV43="","",IF(ABS((AV43-AVERAGE(AV$2:AV$1000))/_xlfn.STDEV.S(IF(AV$2:AV$1000&lt;&gt;"",AV$2:AV$1000)))&lt;3,"","OUTLIER"))</f>
        <v/>
      </c>
      <c r="AF43" s="55" t="str" cm="1">
        <f t="array" ref="AF43">IF(AW43="","",IF(ABS((AW43-AVERAGE(AW$2:AW$1000))/_xlfn.STDEV.S(IF(AW$2:AW$1000&lt;&gt;"",AW$2:AW$1000)))&lt;3,"","OUTLIER"))</f>
        <v/>
      </c>
      <c r="AG43" s="55" t="str" cm="1">
        <f t="array" ref="AG43">IF(AX43="","",IF(ABS((AX43-AVERAGE(AX$2:AX$1000))/_xlfn.STDEV.S(IF(AX$2:AX$1000&lt;&gt;"",AX$2:AX$1000)))&lt;3,"","OUTLIER"))</f>
        <v/>
      </c>
      <c r="AH43" s="55" t="str" cm="1">
        <f t="array" ref="AH43">IF(AY43="","",IF(ABS((AY43-AVERAGE(AY$2:AY$1000))/_xlfn.STDEV.S(IF(AY$2:AY$1000&lt;&gt;"",AY$2:AY$1000)))&lt;3,"","OUTLIER"))</f>
        <v/>
      </c>
      <c r="AI43" s="55" t="str" cm="1">
        <f t="array" ref="AI43">IF(AZ43="","",IF(ABS((AZ43-AVERAGE(AZ$2:AZ$1000))/_xlfn.STDEV.S(IF(AZ$2:AZ$1000&lt;&gt;"",AZ$2:AZ$1000)))&lt;3,"","OUTLIER"))</f>
        <v/>
      </c>
      <c r="AJ43" s="55" t="str" cm="1">
        <f t="array" ref="AJ43">IF(BA43="","",IF(ABS((BA43-AVERAGE(BA$2:BA$1000))/_xlfn.STDEV.S(IF(BA$2:BA$1000&lt;&gt;"",BA$2:BA$1000)))&lt;3,"","OUTLIER"))</f>
        <v/>
      </c>
      <c r="AK43" s="55" t="str" cm="1">
        <f t="array" ref="AK43">IF(BB43="","",IF(ABS((BB43-AVERAGE(BB$2:BB$1000))/_xlfn.STDEV.S(IF(BB$2:BB$1000&lt;&gt;"",BB$2:BB$1000)))&lt;3,"","OUTLIER"))</f>
        <v/>
      </c>
      <c r="AL43" s="26"/>
      <c r="AN43" s="27">
        <v>8.1440000000000001</v>
      </c>
      <c r="AO43" s="27">
        <v>7.9160000000000004</v>
      </c>
      <c r="AQ43" s="27">
        <v>8.6170000000000009</v>
      </c>
      <c r="AR43" s="27">
        <v>9.0739999999999998</v>
      </c>
      <c r="AS43" s="27">
        <v>8.2390000000000008</v>
      </c>
      <c r="AT43" s="27"/>
      <c r="AU43" s="27"/>
      <c r="AV43" s="27"/>
      <c r="AW43" s="27"/>
      <c r="AX43" s="27"/>
      <c r="AY43" s="27"/>
      <c r="AZ43" s="27">
        <v>6.8410000000000002</v>
      </c>
      <c r="BA43" s="27">
        <v>7.1310000000000002</v>
      </c>
      <c r="BB43" s="27">
        <v>7.17</v>
      </c>
      <c r="BC43" s="26"/>
      <c r="BE43" s="27">
        <v>8.0100000000000005E-2</v>
      </c>
      <c r="BF43" s="27">
        <v>0.1454</v>
      </c>
      <c r="BH43" s="27">
        <v>7.9479999999999995E-2</v>
      </c>
      <c r="BI43" s="27">
        <v>7.2459999999999997E-2</v>
      </c>
      <c r="BJ43" s="27">
        <v>0.23599999999999999</v>
      </c>
      <c r="BK43" s="27"/>
      <c r="BL43" s="27"/>
      <c r="BM43" s="27"/>
      <c r="BN43" s="27"/>
      <c r="BO43" s="27"/>
      <c r="BP43" s="27"/>
      <c r="BQ43" s="27">
        <v>0.21160000000000001</v>
      </c>
      <c r="BR43" s="27">
        <v>0.15340000000000001</v>
      </c>
      <c r="BS43" s="27">
        <v>0.13139999999999999</v>
      </c>
    </row>
    <row r="44" spans="1:71" x14ac:dyDescent="0.2">
      <c r="A44" s="70" t="s">
        <v>400</v>
      </c>
      <c r="B44" s="73" t="str">
        <f>VLOOKUP(A44,RecNames!B:G,6,FALSE)</f>
        <v>DRD5</v>
      </c>
      <c r="D44" s="81" cm="1">
        <f t="array" ref="D44">_xlfn.IFS(U44="OUTLIER","na",AL44="","0",AL44&gt;0,AL44)</f>
        <v>8.56</v>
      </c>
      <c r="E44" s="82" t="str" cm="1">
        <f t="array" ref="E44">_xlfn.IFS(V44="OUTLIER","na",AM44="","0",AM44&gt;0,AM44)</f>
        <v>0</v>
      </c>
      <c r="F44" s="82" t="str" cm="1">
        <f t="array" ref="F44">_xlfn.IFS(W44="OUTLIER","na",AN44="","0",AN44&gt;0,AN44)</f>
        <v>0</v>
      </c>
      <c r="G44" s="82" t="str" cm="1">
        <f t="array" ref="G44">_xlfn.IFS(X44="OUTLIER","na",AO44="","0",AO44&gt;0,AO44)</f>
        <v>0</v>
      </c>
      <c r="H44" s="82" t="str" cm="1">
        <f t="array" ref="H44">_xlfn.IFS(Y44="OUTLIER","na",AP44="","0",AP44&gt;0,AP44)</f>
        <v>0</v>
      </c>
      <c r="I44" s="82" t="str" cm="1">
        <f t="array" ref="I44">_xlfn.IFS(Z44="OUTLIER","na",AQ44="","0",AQ44&gt;0,AQ44)</f>
        <v>0</v>
      </c>
      <c r="J44" s="82" cm="1">
        <f t="array" ref="J44">_xlfn.IFS(AA44="OUTLIER","na",AR44="","0",AR44&gt;0,AR44)</f>
        <v>6.8470000000000004</v>
      </c>
      <c r="K44" s="82" t="str" cm="1">
        <f t="array" ref="K44">_xlfn.IFS(AB44="OUTLIER","na",AS44="","0",AS44&gt;0,AS44)</f>
        <v>0</v>
      </c>
      <c r="L44" s="82" t="str" cm="1">
        <f t="array" ref="L44">_xlfn.IFS(AC44="OUTLIER","na",AT44="","0",AT44&gt;0,AT44)</f>
        <v>0</v>
      </c>
      <c r="M44" s="82" t="str" cm="1">
        <f t="array" ref="M44">_xlfn.IFS(AD44="OUTLIER","na",AU44="","0",AU44&gt;0,AU44)</f>
        <v>0</v>
      </c>
      <c r="N44" s="82" t="str" cm="1">
        <f t="array" ref="N44">_xlfn.IFS(AE44="OUTLIER","na",AV44="","0",AV44&gt;0,AV44)</f>
        <v>0</v>
      </c>
      <c r="O44" s="82" cm="1">
        <f t="array" ref="O44">_xlfn.IFS(AF44="OUTLIER","na",AW44="","0",AW44&gt;0,AW44)</f>
        <v>7.8540000000000001</v>
      </c>
      <c r="P44" s="82" t="str" cm="1">
        <f t="array" ref="P44">_xlfn.IFS(AG44="OUTLIER","na",AX44="","0",AX44&gt;0,AX44)</f>
        <v>0</v>
      </c>
      <c r="Q44" s="82" t="str" cm="1">
        <f t="array" ref="Q44">_xlfn.IFS(AH44="OUTLIER","na",AY44="","0",AY44&gt;0,AY44)</f>
        <v>0</v>
      </c>
      <c r="R44" s="82" cm="1">
        <f t="array" ref="R44">_xlfn.IFS(AI44="OUTLIER","na",AZ44="","0",AZ44&gt;0,AZ44)</f>
        <v>6.6909999999999998</v>
      </c>
      <c r="S44" s="82" cm="1">
        <f t="array" ref="S44">_xlfn.IFS(AJ44="OUTLIER","na",BA44="","0",BA44&gt;0,BA44)</f>
        <v>6.7530000000000001</v>
      </c>
      <c r="T44" s="82" cm="1">
        <f t="array" ref="T44">_xlfn.IFS(AK44="OUTLIER","na",BB44="","0",BB44&gt;0,BB44)</f>
        <v>6.9420000000000002</v>
      </c>
      <c r="U44" s="54" t="str" cm="1">
        <f t="array" ref="U44">IF(AL44="","",IF(ABS((AL44-AVERAGE(AL$2:AL$1000))/_xlfn.STDEV.S(IF(AL$2:AL$1000&lt;&gt;"",AL$2:AL$1000)))&lt;3,"","OUTLIER"))</f>
        <v/>
      </c>
      <c r="V44" s="55" t="str" cm="1">
        <f t="array" ref="V44">IF(AM44="","",IF(ABS((AM44-AVERAGE(AM$2:AM$1000))/_xlfn.STDEV.S(IF(AM$2:AM$1000&lt;&gt;"",AM$2:AM$1000)))&lt;3,"","OUTLIER"))</f>
        <v/>
      </c>
      <c r="W44" s="55" t="str" cm="1">
        <f t="array" ref="W44">IF(AN44="","",IF(ABS((AN44-AVERAGE(AN$2:AN$1000))/_xlfn.STDEV.S(IF(AN$2:AN$1000&lt;&gt;"",AN$2:AN$1000)))&lt;3,"","OUTLIER"))</f>
        <v/>
      </c>
      <c r="X44" s="55" t="str" cm="1">
        <f t="array" ref="X44">IF(AO44="","",IF(ABS((AO44-AVERAGE(AO$2:AO$1000))/_xlfn.STDEV.S(IF(AO$2:AO$1000&lt;&gt;"",AO$2:AO$1000)))&lt;3,"","OUTLIER"))</f>
        <v/>
      </c>
      <c r="Y44" s="55" t="str" cm="1">
        <f t="array" ref="Y44">IF(AP44="","",IF(ABS((AP44-AVERAGE(AP$2:AP$1000))/_xlfn.STDEV.S(IF(AP$2:AP$1000&lt;&gt;"",AP$2:AP$1000)))&lt;3,"","OUTLIER"))</f>
        <v/>
      </c>
      <c r="Z44" s="55" t="str" cm="1">
        <f t="array" ref="Z44">IF(AQ44="","",IF(ABS((AQ44-AVERAGE(AQ$2:AQ$1000))/_xlfn.STDEV.S(IF(AQ$2:AQ$1000&lt;&gt;"",AQ$2:AQ$1000)))&lt;3,"","OUTLIER"))</f>
        <v/>
      </c>
      <c r="AA44" s="55" t="str" cm="1">
        <f t="array" ref="AA44">IF(AR44="","",IF(ABS((AR44-AVERAGE(AR$2:AR$1000))/_xlfn.STDEV.S(IF(AR$2:AR$1000&lt;&gt;"",AR$2:AR$1000)))&lt;3,"","OUTLIER"))</f>
        <v/>
      </c>
      <c r="AB44" s="55" t="str" cm="1">
        <f t="array" ref="AB44">IF(AS44="","",IF(ABS((AS44-AVERAGE(AS$2:AS$1000))/_xlfn.STDEV.S(IF(AS$2:AS$1000&lt;&gt;"",AS$2:AS$1000)))&lt;3,"","OUTLIER"))</f>
        <v/>
      </c>
      <c r="AC44" s="55" t="str" cm="1">
        <f t="array" ref="AC44">IF(AT44="","",IF(ABS((AT44-AVERAGE(AT$2:AT$1000))/_xlfn.STDEV.S(IF(AT$2:AT$1000&lt;&gt;"",AT$2:AT$1000)))&lt;3,"","OUTLIER"))</f>
        <v/>
      </c>
      <c r="AD44" s="55" t="str" cm="1">
        <f t="array" ref="AD44">IF(AU44="","",IF(ABS((AU44-AVERAGE(AU$2:AU$1000))/_xlfn.STDEV.S(IF(AU$2:AU$1000&lt;&gt;"",AU$2:AU$1000)))&lt;3,"","OUTLIER"))</f>
        <v/>
      </c>
      <c r="AE44" s="55" t="str" cm="1">
        <f t="array" ref="AE44">IF(AV44="","",IF(ABS((AV44-AVERAGE(AV$2:AV$1000))/_xlfn.STDEV.S(IF(AV$2:AV$1000&lt;&gt;"",AV$2:AV$1000)))&lt;3,"","OUTLIER"))</f>
        <v/>
      </c>
      <c r="AF44" s="55" t="str" cm="1">
        <f t="array" ref="AF44">IF(AW44="","",IF(ABS((AW44-AVERAGE(AW$2:AW$1000))/_xlfn.STDEV.S(IF(AW$2:AW$1000&lt;&gt;"",AW$2:AW$1000)))&lt;3,"","OUTLIER"))</f>
        <v/>
      </c>
      <c r="AG44" s="55" t="str" cm="1">
        <f t="array" ref="AG44">IF(AX44="","",IF(ABS((AX44-AVERAGE(AX$2:AX$1000))/_xlfn.STDEV.S(IF(AX$2:AX$1000&lt;&gt;"",AX$2:AX$1000)))&lt;3,"","OUTLIER"))</f>
        <v/>
      </c>
      <c r="AH44" s="55" t="str" cm="1">
        <f t="array" ref="AH44">IF(AY44="","",IF(ABS((AY44-AVERAGE(AY$2:AY$1000))/_xlfn.STDEV.S(IF(AY$2:AY$1000&lt;&gt;"",AY$2:AY$1000)))&lt;3,"","OUTLIER"))</f>
        <v/>
      </c>
      <c r="AI44" s="55" t="str" cm="1">
        <f t="array" ref="AI44">IF(AZ44="","",IF(ABS((AZ44-AVERAGE(AZ$2:AZ$1000))/_xlfn.STDEV.S(IF(AZ$2:AZ$1000&lt;&gt;"",AZ$2:AZ$1000)))&lt;3,"","OUTLIER"))</f>
        <v/>
      </c>
      <c r="AJ44" s="55" t="str" cm="1">
        <f t="array" ref="AJ44">IF(BA44="","",IF(ABS((BA44-AVERAGE(BA$2:BA$1000))/_xlfn.STDEV.S(IF(BA$2:BA$1000&lt;&gt;"",BA$2:BA$1000)))&lt;3,"","OUTLIER"))</f>
        <v/>
      </c>
      <c r="AK44" s="55" t="str" cm="1">
        <f t="array" ref="AK44">IF(BB44="","",IF(ABS((BB44-AVERAGE(BB$2:BB$1000))/_xlfn.STDEV.S(IF(BB$2:BB$1000&lt;&gt;"",BB$2:BB$1000)))&lt;3,"","OUTLIER"))</f>
        <v/>
      </c>
      <c r="AL44" s="26">
        <v>8.56</v>
      </c>
      <c r="AN44" s="27"/>
      <c r="AO44" s="27"/>
      <c r="AQ44" s="27"/>
      <c r="AR44" s="27">
        <v>6.8470000000000004</v>
      </c>
      <c r="AS44" s="27"/>
      <c r="AT44" s="27"/>
      <c r="AU44" s="27"/>
      <c r="AV44" s="27"/>
      <c r="AW44" s="27">
        <v>7.8540000000000001</v>
      </c>
      <c r="AX44" s="27"/>
      <c r="AY44" s="27"/>
      <c r="AZ44" s="27">
        <v>6.6909999999999998</v>
      </c>
      <c r="BA44" s="27">
        <v>6.7530000000000001</v>
      </c>
      <c r="BB44" s="27">
        <v>6.9420000000000002</v>
      </c>
      <c r="BC44" s="26">
        <v>6.8790000000000004E-2</v>
      </c>
      <c r="BE44" s="27"/>
      <c r="BF44" s="27"/>
      <c r="BH44" s="27"/>
      <c r="BI44" s="27">
        <v>0.14660000000000001</v>
      </c>
      <c r="BJ44" s="27"/>
      <c r="BK44" s="27"/>
      <c r="BL44" s="27"/>
      <c r="BM44" s="27"/>
      <c r="BN44" s="27">
        <v>8.9590000000000003E-2</v>
      </c>
      <c r="BO44" s="27"/>
      <c r="BP44" s="27"/>
      <c r="BQ44" s="27">
        <v>0.1346</v>
      </c>
      <c r="BR44" s="27">
        <v>0.31640000000000001</v>
      </c>
      <c r="BS44" s="27">
        <v>0.1663</v>
      </c>
    </row>
    <row r="45" spans="1:71" x14ac:dyDescent="0.2">
      <c r="A45" s="70" t="s">
        <v>564</v>
      </c>
      <c r="B45" s="73" t="str">
        <f>VLOOKUP(A45,RecNames!B:G,6,FALSE)</f>
        <v>OPRD</v>
      </c>
      <c r="D45" s="81" t="str" cm="1">
        <f t="array" ref="D45">_xlfn.IFS(U45="OUTLIER","na",AL45="","0",AL45&gt;0,AL45)</f>
        <v>0</v>
      </c>
      <c r="E45" s="82" t="str" cm="1">
        <f t="array" ref="E45">_xlfn.IFS(V45="OUTLIER","na",AM45="","0",AM45&gt;0,AM45)</f>
        <v>0</v>
      </c>
      <c r="F45" s="82" cm="1">
        <f t="array" ref="F45">_xlfn.IFS(W45="OUTLIER","na",AN45="","0",AN45&gt;0,AN45)</f>
        <v>9.1709999999999994</v>
      </c>
      <c r="G45" s="82" cm="1">
        <f t="array" ref="G45">_xlfn.IFS(X45="OUTLIER","na",AO45="","0",AO45&gt;0,AO45)</f>
        <v>9.1129999999999995</v>
      </c>
      <c r="H45" s="82" t="str" cm="1">
        <f t="array" ref="H45">_xlfn.IFS(Y45="OUTLIER","na",AP45="","0",AP45&gt;0,AP45)</f>
        <v>0</v>
      </c>
      <c r="I45" s="82" cm="1">
        <f t="array" ref="I45">_xlfn.IFS(Z45="OUTLIER","na",AQ45="","0",AQ45&gt;0,AQ45)</f>
        <v>9.5139999999999993</v>
      </c>
      <c r="J45" s="82" cm="1">
        <f t="array" ref="J45">_xlfn.IFS(AA45="OUTLIER","na",AR45="","0",AR45&gt;0,AR45)</f>
        <v>9.8409999999999993</v>
      </c>
      <c r="K45" s="82" cm="1">
        <f t="array" ref="K45">_xlfn.IFS(AB45="OUTLIER","na",AS45="","0",AS45&gt;0,AS45)</f>
        <v>10.3</v>
      </c>
      <c r="L45" s="82" t="str" cm="1">
        <f t="array" ref="L45">_xlfn.IFS(AC45="OUTLIER","na",AT45="","0",AT45&gt;0,AT45)</f>
        <v>0</v>
      </c>
      <c r="M45" s="82" t="str" cm="1">
        <f t="array" ref="M45">_xlfn.IFS(AD45="OUTLIER","na",AU45="","0",AU45&gt;0,AU45)</f>
        <v>0</v>
      </c>
      <c r="N45" s="82" cm="1">
        <f t="array" ref="N45">_xlfn.IFS(AE45="OUTLIER","na",AV45="","0",AV45&gt;0,AV45)</f>
        <v>6.85</v>
      </c>
      <c r="O45" s="82" cm="1">
        <f t="array" ref="O45">_xlfn.IFS(AF45="OUTLIER","na",AW45="","0",AW45&gt;0,AW45)</f>
        <v>7.24</v>
      </c>
      <c r="P45" s="82" t="str" cm="1">
        <f t="array" ref="P45">_xlfn.IFS(AG45="OUTLIER","na",AX45="","0",AX45&gt;0,AX45)</f>
        <v>0</v>
      </c>
      <c r="Q45" s="82" t="str" cm="1">
        <f t="array" ref="Q45">_xlfn.IFS(AH45="OUTLIER","na",AY45="","0",AY45&gt;0,AY45)</f>
        <v>0</v>
      </c>
      <c r="R45" s="82" cm="1">
        <f t="array" ref="R45">_xlfn.IFS(AI45="OUTLIER","na",AZ45="","0",AZ45&gt;0,AZ45)</f>
        <v>6.8869999999999996</v>
      </c>
      <c r="S45" s="82" cm="1">
        <f t="array" ref="S45">_xlfn.IFS(AJ45="OUTLIER","na",BA45="","0",BA45&gt;0,BA45)</f>
        <v>7.0730000000000004</v>
      </c>
      <c r="T45" s="82" cm="1">
        <f t="array" ref="T45">_xlfn.IFS(AK45="OUTLIER","na",BB45="","0",BB45&gt;0,BB45)</f>
        <v>7.4930000000000003</v>
      </c>
      <c r="U45" s="54" t="str" cm="1">
        <f t="array" ref="U45">IF(AL45="","",IF(ABS((AL45-AVERAGE(AL$2:AL$1000))/_xlfn.STDEV.S(IF(AL$2:AL$1000&lt;&gt;"",AL$2:AL$1000)))&lt;3,"","OUTLIER"))</f>
        <v/>
      </c>
      <c r="V45" s="55" t="str" cm="1">
        <f t="array" ref="V45">IF(AM45="","",IF(ABS((AM45-AVERAGE(AM$2:AM$1000))/_xlfn.STDEV.S(IF(AM$2:AM$1000&lt;&gt;"",AM$2:AM$1000)))&lt;3,"","OUTLIER"))</f>
        <v/>
      </c>
      <c r="W45" s="55" t="str" cm="1">
        <f t="array" ref="W45">IF(AN45="","",IF(ABS((AN45-AVERAGE(AN$2:AN$1000))/_xlfn.STDEV.S(IF(AN$2:AN$1000&lt;&gt;"",AN$2:AN$1000)))&lt;3,"","OUTLIER"))</f>
        <v/>
      </c>
      <c r="X45" s="55" t="str" cm="1">
        <f t="array" ref="X45">IF(AO45="","",IF(ABS((AO45-AVERAGE(AO$2:AO$1000))/_xlfn.STDEV.S(IF(AO$2:AO$1000&lt;&gt;"",AO$2:AO$1000)))&lt;3,"","OUTLIER"))</f>
        <v/>
      </c>
      <c r="Y45" s="55" t="str" cm="1">
        <f t="array" ref="Y45">IF(AP45="","",IF(ABS((AP45-AVERAGE(AP$2:AP$1000))/_xlfn.STDEV.S(IF(AP$2:AP$1000&lt;&gt;"",AP$2:AP$1000)))&lt;3,"","OUTLIER"))</f>
        <v/>
      </c>
      <c r="Z45" s="55" t="str" cm="1">
        <f t="array" ref="Z45">IF(AQ45="","",IF(ABS((AQ45-AVERAGE(AQ$2:AQ$1000))/_xlfn.STDEV.S(IF(AQ$2:AQ$1000&lt;&gt;"",AQ$2:AQ$1000)))&lt;3,"","OUTLIER"))</f>
        <v/>
      </c>
      <c r="AA45" s="55" t="str" cm="1">
        <f t="array" ref="AA45">IF(AR45="","",IF(ABS((AR45-AVERAGE(AR$2:AR$1000))/_xlfn.STDEV.S(IF(AR$2:AR$1000&lt;&gt;"",AR$2:AR$1000)))&lt;3,"","OUTLIER"))</f>
        <v/>
      </c>
      <c r="AB45" s="55" t="str" cm="1">
        <f t="array" ref="AB45">IF(AS45="","",IF(ABS((AS45-AVERAGE(AS$2:AS$1000))/_xlfn.STDEV.S(IF(AS$2:AS$1000&lt;&gt;"",AS$2:AS$1000)))&lt;3,"","OUTLIER"))</f>
        <v/>
      </c>
      <c r="AC45" s="55" t="str" cm="1">
        <f t="array" ref="AC45">IF(AT45="","",IF(ABS((AT45-AVERAGE(AT$2:AT$1000))/_xlfn.STDEV.S(IF(AT$2:AT$1000&lt;&gt;"",AT$2:AT$1000)))&lt;3,"","OUTLIER"))</f>
        <v/>
      </c>
      <c r="AD45" s="55" t="str" cm="1">
        <f t="array" ref="AD45">IF(AU45="","",IF(ABS((AU45-AVERAGE(AU$2:AU$1000))/_xlfn.STDEV.S(IF(AU$2:AU$1000&lt;&gt;"",AU$2:AU$1000)))&lt;3,"","OUTLIER"))</f>
        <v/>
      </c>
      <c r="AE45" s="55" t="str" cm="1">
        <f t="array" ref="AE45">IF(AV45="","",IF(ABS((AV45-AVERAGE(AV$2:AV$1000))/_xlfn.STDEV.S(IF(AV$2:AV$1000&lt;&gt;"",AV$2:AV$1000)))&lt;3,"","OUTLIER"))</f>
        <v/>
      </c>
      <c r="AF45" s="55" t="str" cm="1">
        <f t="array" ref="AF45">IF(AW45="","",IF(ABS((AW45-AVERAGE(AW$2:AW$1000))/_xlfn.STDEV.S(IF(AW$2:AW$1000&lt;&gt;"",AW$2:AW$1000)))&lt;3,"","OUTLIER"))</f>
        <v/>
      </c>
      <c r="AG45" s="55" t="str" cm="1">
        <f t="array" ref="AG45">IF(AX45="","",IF(ABS((AX45-AVERAGE(AX$2:AX$1000))/_xlfn.STDEV.S(IF(AX$2:AX$1000&lt;&gt;"",AX$2:AX$1000)))&lt;3,"","OUTLIER"))</f>
        <v/>
      </c>
      <c r="AH45" s="55" t="str" cm="1">
        <f t="array" ref="AH45">IF(AY45="","",IF(ABS((AY45-AVERAGE(AY$2:AY$1000))/_xlfn.STDEV.S(IF(AY$2:AY$1000&lt;&gt;"",AY$2:AY$1000)))&lt;3,"","OUTLIER"))</f>
        <v/>
      </c>
      <c r="AI45" s="55" t="str" cm="1">
        <f t="array" ref="AI45">IF(AZ45="","",IF(ABS((AZ45-AVERAGE(AZ$2:AZ$1000))/_xlfn.STDEV.S(IF(AZ$2:AZ$1000&lt;&gt;"",AZ$2:AZ$1000)))&lt;3,"","OUTLIER"))</f>
        <v/>
      </c>
      <c r="AJ45" s="55" t="str" cm="1">
        <f t="array" ref="AJ45">IF(BA45="","",IF(ABS((BA45-AVERAGE(BA$2:BA$1000))/_xlfn.STDEV.S(IF(BA$2:BA$1000&lt;&gt;"",BA$2:BA$1000)))&lt;3,"","OUTLIER"))</f>
        <v/>
      </c>
      <c r="AK45" s="55" t="str" cm="1">
        <f t="array" ref="AK45">IF(BB45="","",IF(ABS((BB45-AVERAGE(BB$2:BB$1000))/_xlfn.STDEV.S(IF(BB$2:BB$1000&lt;&gt;"",BB$2:BB$1000)))&lt;3,"","OUTLIER"))</f>
        <v/>
      </c>
      <c r="AL45" s="26"/>
      <c r="AN45" s="27">
        <v>9.1709999999999994</v>
      </c>
      <c r="AO45" s="27">
        <v>9.1129999999999995</v>
      </c>
      <c r="AQ45" s="27">
        <v>9.5139999999999993</v>
      </c>
      <c r="AR45" s="27">
        <v>9.8409999999999993</v>
      </c>
      <c r="AS45" s="27">
        <v>10.3</v>
      </c>
      <c r="AT45" s="27"/>
      <c r="AU45" s="27"/>
      <c r="AV45" s="27">
        <v>6.85</v>
      </c>
      <c r="AW45" s="27">
        <v>7.24</v>
      </c>
      <c r="AX45" s="27"/>
      <c r="AY45" s="27"/>
      <c r="AZ45" s="27">
        <v>6.8869999999999996</v>
      </c>
      <c r="BA45" s="27">
        <v>7.0730000000000004</v>
      </c>
      <c r="BB45" s="27">
        <v>7.4930000000000003</v>
      </c>
      <c r="BC45" s="26"/>
      <c r="BE45" s="27">
        <v>0.1084</v>
      </c>
      <c r="BF45" s="27">
        <v>7.4770000000000003E-2</v>
      </c>
      <c r="BH45" s="27">
        <v>8.6319999999999994E-2</v>
      </c>
      <c r="BI45" s="27">
        <v>6.4589999999999995E-2</v>
      </c>
      <c r="BJ45" s="27">
        <v>0.2147</v>
      </c>
      <c r="BK45" s="27"/>
      <c r="BL45" s="27"/>
      <c r="BM45" s="27">
        <v>0.73370000000000002</v>
      </c>
      <c r="BN45" s="27">
        <v>0.1071</v>
      </c>
      <c r="BO45" s="27"/>
      <c r="BP45" s="27"/>
      <c r="BQ45" s="27">
        <v>0.12529999999999999</v>
      </c>
      <c r="BR45" s="27">
        <v>0.26329999999999998</v>
      </c>
      <c r="BS45" s="27">
        <v>0.12740000000000001</v>
      </c>
    </row>
    <row r="46" spans="1:71" x14ac:dyDescent="0.2">
      <c r="A46" s="70" t="s">
        <v>631</v>
      </c>
      <c r="B46" s="73" t="str">
        <f>VLOOKUP(A46,RecNames!B:G,6,FALSE)</f>
        <v>PE2R1</v>
      </c>
      <c r="D46" s="81" t="str" cm="1">
        <f t="array" ref="D46">_xlfn.IFS(U46="OUTLIER","na",AL46="","0",AL46&gt;0,AL46)</f>
        <v>0</v>
      </c>
      <c r="E46" s="82" t="str" cm="1">
        <f t="array" ref="E46">_xlfn.IFS(V46="OUTLIER","na",AM46="","0",AM46&gt;0,AM46)</f>
        <v>0</v>
      </c>
      <c r="F46" s="82" cm="1">
        <f t="array" ref="F46">_xlfn.IFS(W46="OUTLIER","na",AN46="","0",AN46&gt;0,AN46)</f>
        <v>6.43</v>
      </c>
      <c r="G46" s="82" cm="1">
        <f t="array" ref="G46">_xlfn.IFS(X46="OUTLIER","na",AO46="","0",AO46&gt;0,AO46)</f>
        <v>7.3659999999999997</v>
      </c>
      <c r="H46" s="82" t="str" cm="1">
        <f t="array" ref="H46">_xlfn.IFS(Y46="OUTLIER","na",AP46="","0",AP46&gt;0,AP46)</f>
        <v>0</v>
      </c>
      <c r="I46" s="82" cm="1">
        <f t="array" ref="I46">_xlfn.IFS(Z46="OUTLIER","na",AQ46="","0",AQ46&gt;0,AQ46)</f>
        <v>8</v>
      </c>
      <c r="J46" s="82" cm="1">
        <f t="array" ref="J46">_xlfn.IFS(AA46="OUTLIER","na",AR46="","0",AR46&gt;0,AR46)</f>
        <v>7.46</v>
      </c>
      <c r="K46" s="82" t="str" cm="1">
        <f t="array" ref="K46">_xlfn.IFS(AB46="OUTLIER","na",AS46="","0",AS46&gt;0,AS46)</f>
        <v>0</v>
      </c>
      <c r="L46" s="82" cm="1">
        <f t="array" ref="L46">_xlfn.IFS(AC46="OUTLIER","na",AT46="","0",AT46&gt;0,AT46)</f>
        <v>8.3209999999999997</v>
      </c>
      <c r="M46" s="82" cm="1">
        <f t="array" ref="M46">_xlfn.IFS(AD46="OUTLIER","na",AU46="","0",AU46&gt;0,AU46)</f>
        <v>8.2739999999999991</v>
      </c>
      <c r="N46" s="82" cm="1">
        <f t="array" ref="N46">_xlfn.IFS(AE46="OUTLIER","na",AV46="","0",AV46&gt;0,AV46)</f>
        <v>7.9459999999999997</v>
      </c>
      <c r="O46" s="82" cm="1">
        <f t="array" ref="O46">_xlfn.IFS(AF46="OUTLIER","na",AW46="","0",AW46&gt;0,AW46)</f>
        <v>9.2929999999999993</v>
      </c>
      <c r="P46" s="82" cm="1">
        <f t="array" ref="P46">_xlfn.IFS(AG46="OUTLIER","na",AX46="","0",AX46&gt;0,AX46)</f>
        <v>8.1270000000000007</v>
      </c>
      <c r="Q46" s="82" t="str" cm="1">
        <f t="array" ref="Q46">_xlfn.IFS(AH46="OUTLIER","na",AY46="","0",AY46&gt;0,AY46)</f>
        <v>0</v>
      </c>
      <c r="R46" s="82" cm="1">
        <f t="array" ref="R46">_xlfn.IFS(AI46="OUTLIER","na",AZ46="","0",AZ46&gt;0,AZ46)</f>
        <v>7.407</v>
      </c>
      <c r="S46" s="82" t="str" cm="1">
        <f t="array" ref="S46">_xlfn.IFS(AJ46="OUTLIER","na",BA46="","0",BA46&gt;0,BA46)</f>
        <v>0</v>
      </c>
      <c r="T46" s="82" t="str" cm="1">
        <f t="array" ref="T46">_xlfn.IFS(AK46="OUTLIER","na",BB46="","0",BB46&gt;0,BB46)</f>
        <v>0</v>
      </c>
      <c r="U46" s="54" t="str" cm="1">
        <f t="array" ref="U46">IF(AL46="","",IF(ABS((AL46-AVERAGE(AL$2:AL$1000))/_xlfn.STDEV.S(IF(AL$2:AL$1000&lt;&gt;"",AL$2:AL$1000)))&lt;3,"","OUTLIER"))</f>
        <v/>
      </c>
      <c r="V46" s="55" t="str" cm="1">
        <f t="array" ref="V46">IF(AM46="","",IF(ABS((AM46-AVERAGE(AM$2:AM$1000))/_xlfn.STDEV.S(IF(AM$2:AM$1000&lt;&gt;"",AM$2:AM$1000)))&lt;3,"","OUTLIER"))</f>
        <v/>
      </c>
      <c r="W46" s="55" t="str" cm="1">
        <f t="array" ref="W46">IF(AN46="","",IF(ABS((AN46-AVERAGE(AN$2:AN$1000))/_xlfn.STDEV.S(IF(AN$2:AN$1000&lt;&gt;"",AN$2:AN$1000)))&lt;3,"","OUTLIER"))</f>
        <v/>
      </c>
      <c r="X46" s="55" t="str" cm="1">
        <f t="array" ref="X46">IF(AO46="","",IF(ABS((AO46-AVERAGE(AO$2:AO$1000))/_xlfn.STDEV.S(IF(AO$2:AO$1000&lt;&gt;"",AO$2:AO$1000)))&lt;3,"","OUTLIER"))</f>
        <v/>
      </c>
      <c r="Y46" s="55" t="str" cm="1">
        <f t="array" ref="Y46">IF(AP46="","",IF(ABS((AP46-AVERAGE(AP$2:AP$1000))/_xlfn.STDEV.S(IF(AP$2:AP$1000&lt;&gt;"",AP$2:AP$1000)))&lt;3,"","OUTLIER"))</f>
        <v/>
      </c>
      <c r="Z46" s="55" t="str" cm="1">
        <f t="array" ref="Z46">IF(AQ46="","",IF(ABS((AQ46-AVERAGE(AQ$2:AQ$1000))/_xlfn.STDEV.S(IF(AQ$2:AQ$1000&lt;&gt;"",AQ$2:AQ$1000)))&lt;3,"","OUTLIER"))</f>
        <v/>
      </c>
      <c r="AA46" s="55" t="str" cm="1">
        <f t="array" ref="AA46">IF(AR46="","",IF(ABS((AR46-AVERAGE(AR$2:AR$1000))/_xlfn.STDEV.S(IF(AR$2:AR$1000&lt;&gt;"",AR$2:AR$1000)))&lt;3,"","OUTLIER"))</f>
        <v/>
      </c>
      <c r="AB46" s="55" t="str" cm="1">
        <f t="array" ref="AB46">IF(AS46="","",IF(ABS((AS46-AVERAGE(AS$2:AS$1000))/_xlfn.STDEV.S(IF(AS$2:AS$1000&lt;&gt;"",AS$2:AS$1000)))&lt;3,"","OUTLIER"))</f>
        <v/>
      </c>
      <c r="AC46" s="55" t="str" cm="1">
        <f t="array" ref="AC46">IF(AT46="","",IF(ABS((AT46-AVERAGE(AT$2:AT$1000))/_xlfn.STDEV.S(IF(AT$2:AT$1000&lt;&gt;"",AT$2:AT$1000)))&lt;3,"","OUTLIER"))</f>
        <v/>
      </c>
      <c r="AD46" s="55" t="str" cm="1">
        <f t="array" ref="AD46">IF(AU46="","",IF(ABS((AU46-AVERAGE(AU$2:AU$1000))/_xlfn.STDEV.S(IF(AU$2:AU$1000&lt;&gt;"",AU$2:AU$1000)))&lt;3,"","OUTLIER"))</f>
        <v/>
      </c>
      <c r="AE46" s="55" t="str" cm="1">
        <f t="array" ref="AE46">IF(AV46="","",IF(ABS((AV46-AVERAGE(AV$2:AV$1000))/_xlfn.STDEV.S(IF(AV$2:AV$1000&lt;&gt;"",AV$2:AV$1000)))&lt;3,"","OUTLIER"))</f>
        <v/>
      </c>
      <c r="AF46" s="55" t="str" cm="1">
        <f t="array" ref="AF46">IF(AW46="","",IF(ABS((AW46-AVERAGE(AW$2:AW$1000))/_xlfn.STDEV.S(IF(AW$2:AW$1000&lt;&gt;"",AW$2:AW$1000)))&lt;3,"","OUTLIER"))</f>
        <v/>
      </c>
      <c r="AG46" s="55" t="str" cm="1">
        <f t="array" ref="AG46">IF(AX46="","",IF(ABS((AX46-AVERAGE(AX$2:AX$1000))/_xlfn.STDEV.S(IF(AX$2:AX$1000&lt;&gt;"",AX$2:AX$1000)))&lt;3,"","OUTLIER"))</f>
        <v/>
      </c>
      <c r="AH46" s="55" t="str" cm="1">
        <f t="array" ref="AH46">IF(AY46="","",IF(ABS((AY46-AVERAGE(AY$2:AY$1000))/_xlfn.STDEV.S(IF(AY$2:AY$1000&lt;&gt;"",AY$2:AY$1000)))&lt;3,"","OUTLIER"))</f>
        <v/>
      </c>
      <c r="AI46" s="55" t="str" cm="1">
        <f t="array" ref="AI46">IF(AZ46="","",IF(ABS((AZ46-AVERAGE(AZ$2:AZ$1000))/_xlfn.STDEV.S(IF(AZ$2:AZ$1000&lt;&gt;"",AZ$2:AZ$1000)))&lt;3,"","OUTLIER"))</f>
        <v/>
      </c>
      <c r="AJ46" s="55" t="str" cm="1">
        <f t="array" ref="AJ46">IF(BA46="","",IF(ABS((BA46-AVERAGE(BA$2:BA$1000))/_xlfn.STDEV.S(IF(BA$2:BA$1000&lt;&gt;"",BA$2:BA$1000)))&lt;3,"","OUTLIER"))</f>
        <v/>
      </c>
      <c r="AK46" s="55" t="str" cm="1">
        <f t="array" ref="AK46">IF(BB46="","",IF(ABS((BB46-AVERAGE(BB$2:BB$1000))/_xlfn.STDEV.S(IF(BB$2:BB$1000&lt;&gt;"",BB$2:BB$1000)))&lt;3,"","OUTLIER"))</f>
        <v/>
      </c>
      <c r="AL46" s="26"/>
      <c r="AN46" s="27">
        <v>6.43</v>
      </c>
      <c r="AO46" s="27">
        <v>7.3659999999999997</v>
      </c>
      <c r="AQ46" s="27">
        <v>8</v>
      </c>
      <c r="AR46" s="27">
        <v>7.46</v>
      </c>
      <c r="AS46" s="27"/>
      <c r="AT46" s="27">
        <v>8.3209999999999997</v>
      </c>
      <c r="AU46" s="27">
        <v>8.2739999999999991</v>
      </c>
      <c r="AV46" s="27">
        <v>7.9459999999999997</v>
      </c>
      <c r="AW46" s="27">
        <v>9.2929999999999993</v>
      </c>
      <c r="AX46" s="27">
        <v>8.1270000000000007</v>
      </c>
      <c r="AY46" s="27"/>
      <c r="AZ46" s="27">
        <v>7.407</v>
      </c>
      <c r="BA46" s="27"/>
      <c r="BB46" s="27"/>
      <c r="BC46" s="26"/>
      <c r="BE46" s="27">
        <v>0.79300000000000004</v>
      </c>
      <c r="BF46" s="27">
        <v>0.311</v>
      </c>
      <c r="BH46" s="27">
        <v>0.61280000000000001</v>
      </c>
      <c r="BI46" s="27">
        <v>0.31590000000000001</v>
      </c>
      <c r="BJ46" s="27"/>
      <c r="BK46" s="27">
        <v>6.9000000000000006E-2</v>
      </c>
      <c r="BL46" s="27">
        <v>8.362E-2</v>
      </c>
      <c r="BM46" s="27">
        <v>9.6890000000000004E-2</v>
      </c>
      <c r="BN46" s="27">
        <v>3.4569999999999997E-2</v>
      </c>
      <c r="BO46" s="27">
        <v>0.34720000000000001</v>
      </c>
      <c r="BP46" s="27"/>
      <c r="BQ46" s="27">
        <v>0.4859</v>
      </c>
      <c r="BR46" s="27"/>
      <c r="BS46" s="27"/>
    </row>
    <row r="47" spans="1:71" x14ac:dyDescent="0.2">
      <c r="A47" s="70" t="s">
        <v>634</v>
      </c>
      <c r="B47" s="73" t="str">
        <f>VLOOKUP(A47,RecNames!B:G,6,FALSE)</f>
        <v>PE2R2</v>
      </c>
      <c r="D47" s="81" cm="1">
        <f t="array" ref="D47">_xlfn.IFS(U47="OUTLIER","na",AL47="","0",AL47&gt;0,AL47)</f>
        <v>9.4550000000000001</v>
      </c>
      <c r="E47" s="82" t="str" cm="1">
        <f t="array" ref="E47">_xlfn.IFS(V47="OUTLIER","na",AM47="","0",AM47&gt;0,AM47)</f>
        <v>0</v>
      </c>
      <c r="F47" s="82" t="str" cm="1">
        <f t="array" ref="F47">_xlfn.IFS(W47="OUTLIER","na",AN47="","0",AN47&gt;0,AN47)</f>
        <v>0</v>
      </c>
      <c r="G47" s="82" t="str" cm="1">
        <f t="array" ref="G47">_xlfn.IFS(X47="OUTLIER","na",AO47="","0",AO47&gt;0,AO47)</f>
        <v>0</v>
      </c>
      <c r="H47" s="82" t="str" cm="1">
        <f t="array" ref="H47">_xlfn.IFS(Y47="OUTLIER","na",AP47="","0",AP47&gt;0,AP47)</f>
        <v>0</v>
      </c>
      <c r="I47" s="82" t="str" cm="1">
        <f t="array" ref="I47">_xlfn.IFS(Z47="OUTLIER","na",AQ47="","0",AQ47&gt;0,AQ47)</f>
        <v>0</v>
      </c>
      <c r="J47" s="82" t="str" cm="1">
        <f t="array" ref="J47">_xlfn.IFS(AA47="OUTLIER","na",AR47="","0",AR47&gt;0,AR47)</f>
        <v>0</v>
      </c>
      <c r="K47" s="82" cm="1">
        <f t="array" ref="K47">_xlfn.IFS(AB47="OUTLIER","na",AS47="","0",AS47&gt;0,AS47)</f>
        <v>6.4279999999999999</v>
      </c>
      <c r="L47" s="82" t="str" cm="1">
        <f t="array" ref="L47">_xlfn.IFS(AC47="OUTLIER","na",AT47="","0",AT47&gt;0,AT47)</f>
        <v>0</v>
      </c>
      <c r="M47" s="82" t="str" cm="1">
        <f t="array" ref="M47">_xlfn.IFS(AD47="OUTLIER","na",AU47="","0",AU47&gt;0,AU47)</f>
        <v>0</v>
      </c>
      <c r="N47" s="82" t="str" cm="1">
        <f t="array" ref="N47">_xlfn.IFS(AE47="OUTLIER","na",AV47="","0",AV47&gt;0,AV47)</f>
        <v>0</v>
      </c>
      <c r="O47" s="82" cm="1">
        <f t="array" ref="O47">_xlfn.IFS(AF47="OUTLIER","na",AW47="","0",AW47&gt;0,AW47)</f>
        <v>6.6219999999999999</v>
      </c>
      <c r="P47" s="82" t="str" cm="1">
        <f t="array" ref="P47">_xlfn.IFS(AG47="OUTLIER","na",AX47="","0",AX47&gt;0,AX47)</f>
        <v>0</v>
      </c>
      <c r="Q47" s="82" t="str" cm="1">
        <f t="array" ref="Q47">_xlfn.IFS(AH47="OUTLIER","na",AY47="","0",AY47&gt;0,AY47)</f>
        <v>0</v>
      </c>
      <c r="R47" s="82" cm="1">
        <f t="array" ref="R47">_xlfn.IFS(AI47="OUTLIER","na",AZ47="","0",AZ47&gt;0,AZ47)</f>
        <v>7.2629999999999999</v>
      </c>
      <c r="S47" s="82" cm="1">
        <f t="array" ref="S47">_xlfn.IFS(AJ47="OUTLIER","na",BA47="","0",BA47&gt;0,BA47)</f>
        <v>6.5149999999999997</v>
      </c>
      <c r="T47" s="82" cm="1">
        <f t="array" ref="T47">_xlfn.IFS(AK47="OUTLIER","na",BB47="","0",BB47&gt;0,BB47)</f>
        <v>6.9249999999999998</v>
      </c>
      <c r="U47" s="54" t="str" cm="1">
        <f t="array" ref="U47">IF(AL47="","",IF(ABS((AL47-AVERAGE(AL$2:AL$1000))/_xlfn.STDEV.S(IF(AL$2:AL$1000&lt;&gt;"",AL$2:AL$1000)))&lt;3,"","OUTLIER"))</f>
        <v/>
      </c>
      <c r="V47" s="55" t="str" cm="1">
        <f t="array" ref="V47">IF(AM47="","",IF(ABS((AM47-AVERAGE(AM$2:AM$1000))/_xlfn.STDEV.S(IF(AM$2:AM$1000&lt;&gt;"",AM$2:AM$1000)))&lt;3,"","OUTLIER"))</f>
        <v/>
      </c>
      <c r="W47" s="55" t="str" cm="1">
        <f t="array" ref="W47">IF(AN47="","",IF(ABS((AN47-AVERAGE(AN$2:AN$1000))/_xlfn.STDEV.S(IF(AN$2:AN$1000&lt;&gt;"",AN$2:AN$1000)))&lt;3,"","OUTLIER"))</f>
        <v/>
      </c>
      <c r="X47" s="55" t="str" cm="1">
        <f t="array" ref="X47">IF(AO47="","",IF(ABS((AO47-AVERAGE(AO$2:AO$1000))/_xlfn.STDEV.S(IF(AO$2:AO$1000&lt;&gt;"",AO$2:AO$1000)))&lt;3,"","OUTLIER"))</f>
        <v/>
      </c>
      <c r="Y47" s="55" t="str" cm="1">
        <f t="array" ref="Y47">IF(AP47="","",IF(ABS((AP47-AVERAGE(AP$2:AP$1000))/_xlfn.STDEV.S(IF(AP$2:AP$1000&lt;&gt;"",AP$2:AP$1000)))&lt;3,"","OUTLIER"))</f>
        <v/>
      </c>
      <c r="Z47" s="55" t="str" cm="1">
        <f t="array" ref="Z47">IF(AQ47="","",IF(ABS((AQ47-AVERAGE(AQ$2:AQ$1000))/_xlfn.STDEV.S(IF(AQ$2:AQ$1000&lt;&gt;"",AQ$2:AQ$1000)))&lt;3,"","OUTLIER"))</f>
        <v/>
      </c>
      <c r="AA47" s="55" t="str" cm="1">
        <f t="array" ref="AA47">IF(AR47="","",IF(ABS((AR47-AVERAGE(AR$2:AR$1000))/_xlfn.STDEV.S(IF(AR$2:AR$1000&lt;&gt;"",AR$2:AR$1000)))&lt;3,"","OUTLIER"))</f>
        <v/>
      </c>
      <c r="AB47" s="55" t="str" cm="1">
        <f t="array" ref="AB47">IF(AS47="","",IF(ABS((AS47-AVERAGE(AS$2:AS$1000))/_xlfn.STDEV.S(IF(AS$2:AS$1000&lt;&gt;"",AS$2:AS$1000)))&lt;3,"","OUTLIER"))</f>
        <v/>
      </c>
      <c r="AC47" s="55" t="str" cm="1">
        <f t="array" ref="AC47">IF(AT47="","",IF(ABS((AT47-AVERAGE(AT$2:AT$1000))/_xlfn.STDEV.S(IF(AT$2:AT$1000&lt;&gt;"",AT$2:AT$1000)))&lt;3,"","OUTLIER"))</f>
        <v/>
      </c>
      <c r="AD47" s="55" t="str" cm="1">
        <f t="array" ref="AD47">IF(AU47="","",IF(ABS((AU47-AVERAGE(AU$2:AU$1000))/_xlfn.STDEV.S(IF(AU$2:AU$1000&lt;&gt;"",AU$2:AU$1000)))&lt;3,"","OUTLIER"))</f>
        <v/>
      </c>
      <c r="AE47" s="55" t="str" cm="1">
        <f t="array" ref="AE47">IF(AV47="","",IF(ABS((AV47-AVERAGE(AV$2:AV$1000))/_xlfn.STDEV.S(IF(AV$2:AV$1000&lt;&gt;"",AV$2:AV$1000)))&lt;3,"","OUTLIER"))</f>
        <v/>
      </c>
      <c r="AF47" s="55" t="str" cm="1">
        <f t="array" ref="AF47">IF(AW47="","",IF(ABS((AW47-AVERAGE(AW$2:AW$1000))/_xlfn.STDEV.S(IF(AW$2:AW$1000&lt;&gt;"",AW$2:AW$1000)))&lt;3,"","OUTLIER"))</f>
        <v/>
      </c>
      <c r="AG47" s="55" t="str" cm="1">
        <f t="array" ref="AG47">IF(AX47="","",IF(ABS((AX47-AVERAGE(AX$2:AX$1000))/_xlfn.STDEV.S(IF(AX$2:AX$1000&lt;&gt;"",AX$2:AX$1000)))&lt;3,"","OUTLIER"))</f>
        <v/>
      </c>
      <c r="AH47" s="55" t="str" cm="1">
        <f t="array" ref="AH47">IF(AY47="","",IF(ABS((AY47-AVERAGE(AY$2:AY$1000))/_xlfn.STDEV.S(IF(AY$2:AY$1000&lt;&gt;"",AY$2:AY$1000)))&lt;3,"","OUTLIER"))</f>
        <v/>
      </c>
      <c r="AI47" s="55" t="str" cm="1">
        <f t="array" ref="AI47">IF(AZ47="","",IF(ABS((AZ47-AVERAGE(AZ$2:AZ$1000))/_xlfn.STDEV.S(IF(AZ$2:AZ$1000&lt;&gt;"",AZ$2:AZ$1000)))&lt;3,"","OUTLIER"))</f>
        <v/>
      </c>
      <c r="AJ47" s="55" t="str" cm="1">
        <f t="array" ref="AJ47">IF(BA47="","",IF(ABS((BA47-AVERAGE(BA$2:BA$1000))/_xlfn.STDEV.S(IF(BA$2:BA$1000&lt;&gt;"",BA$2:BA$1000)))&lt;3,"","OUTLIER"))</f>
        <v/>
      </c>
      <c r="AK47" s="55" t="str" cm="1">
        <f t="array" ref="AK47">IF(BB47="","",IF(ABS((BB47-AVERAGE(BB$2:BB$1000))/_xlfn.STDEV.S(IF(BB$2:BB$1000&lt;&gt;"",BB$2:BB$1000)))&lt;3,"","OUTLIER"))</f>
        <v/>
      </c>
      <c r="AL47" s="26">
        <v>9.4550000000000001</v>
      </c>
      <c r="AN47" s="27"/>
      <c r="AO47" s="27"/>
      <c r="AQ47" s="27"/>
      <c r="AR47" s="27"/>
      <c r="AS47" s="27">
        <v>6.4279999999999999</v>
      </c>
      <c r="AT47" s="27"/>
      <c r="AU47" s="27"/>
      <c r="AV47" s="27"/>
      <c r="AW47" s="27">
        <v>6.6219999999999999</v>
      </c>
      <c r="AX47" s="27"/>
      <c r="AY47" s="27"/>
      <c r="AZ47" s="27">
        <v>7.2629999999999999</v>
      </c>
      <c r="BA47" s="27">
        <v>6.5149999999999997</v>
      </c>
      <c r="BB47" s="27">
        <v>6.9249999999999998</v>
      </c>
      <c r="BC47" s="26">
        <v>7.2179999999999994E-2</v>
      </c>
      <c r="BE47" s="27"/>
      <c r="BF47" s="27"/>
      <c r="BH47" s="27"/>
      <c r="BI47" s="27"/>
      <c r="BJ47" s="27">
        <v>0.61609999999999998</v>
      </c>
      <c r="BK47" s="27"/>
      <c r="BL47" s="27"/>
      <c r="BM47" s="27"/>
      <c r="BN47" s="27">
        <v>0.21779999999999999</v>
      </c>
      <c r="BO47" s="27"/>
      <c r="BP47" s="27"/>
      <c r="BQ47" s="27">
        <v>0.21379999999999999</v>
      </c>
      <c r="BR47" s="27">
        <v>0.39069999999999999</v>
      </c>
      <c r="BS47" s="27">
        <v>0.15709999999999999</v>
      </c>
    </row>
    <row r="48" spans="1:71" x14ac:dyDescent="0.2">
      <c r="A48" s="70" t="s">
        <v>637</v>
      </c>
      <c r="B48" s="73" t="str">
        <f>VLOOKUP(A48,RecNames!B:G,6,FALSE)</f>
        <v>PE2R3</v>
      </c>
      <c r="D48" s="81" t="str" cm="1">
        <f t="array" ref="D48">_xlfn.IFS(U48="OUTLIER","na",AL48="","0",AL48&gt;0,AL48)</f>
        <v>0</v>
      </c>
      <c r="E48" s="82" t="str" cm="1">
        <f t="array" ref="E48">_xlfn.IFS(V48="OUTLIER","na",AM48="","0",AM48&gt;0,AM48)</f>
        <v>0</v>
      </c>
      <c r="F48" s="82" cm="1">
        <f t="array" ref="F48">_xlfn.IFS(W48="OUTLIER","na",AN48="","0",AN48&gt;0,AN48)</f>
        <v>9.7080000000000002</v>
      </c>
      <c r="G48" s="82" cm="1">
        <f t="array" ref="G48">_xlfn.IFS(X48="OUTLIER","na",AO48="","0",AO48&gt;0,AO48)</f>
        <v>9.6460000000000008</v>
      </c>
      <c r="H48" s="82" t="str" cm="1">
        <f t="array" ref="H48">_xlfn.IFS(Y48="OUTLIER","na",AP48="","0",AP48&gt;0,AP48)</f>
        <v>0</v>
      </c>
      <c r="I48" s="82" cm="1">
        <f t="array" ref="I48">_xlfn.IFS(Z48="OUTLIER","na",AQ48="","0",AQ48&gt;0,AQ48)</f>
        <v>9.7409999999999997</v>
      </c>
      <c r="J48" s="82" cm="1">
        <f t="array" ref="J48">_xlfn.IFS(AA48="OUTLIER","na",AR48="","0",AR48&gt;0,AR48)</f>
        <v>9.5980000000000008</v>
      </c>
      <c r="K48" s="82" cm="1">
        <f t="array" ref="K48">_xlfn.IFS(AB48="OUTLIER","na",AS48="","0",AS48&gt;0,AS48)</f>
        <v>10.44</v>
      </c>
      <c r="L48" s="82" t="str" cm="1">
        <f t="array" ref="L48">_xlfn.IFS(AC48="OUTLIER","na",AT48="","0",AT48&gt;0,AT48)</f>
        <v>0</v>
      </c>
      <c r="M48" s="82" t="str" cm="1">
        <f t="array" ref="M48">_xlfn.IFS(AD48="OUTLIER","na",AU48="","0",AU48&gt;0,AU48)</f>
        <v>0</v>
      </c>
      <c r="N48" s="82" t="str" cm="1">
        <f t="array" ref="N48">_xlfn.IFS(AE48="OUTLIER","na",AV48="","0",AV48&gt;0,AV48)</f>
        <v>0</v>
      </c>
      <c r="O48" s="82" cm="1">
        <f t="array" ref="O48">_xlfn.IFS(AF48="OUTLIER","na",AW48="","0",AW48&gt;0,AW48)</f>
        <v>7.7130000000000001</v>
      </c>
      <c r="P48" s="82" t="str" cm="1">
        <f t="array" ref="P48">_xlfn.IFS(AG48="OUTLIER","na",AX48="","0",AX48&gt;0,AX48)</f>
        <v>0</v>
      </c>
      <c r="Q48" s="82" cm="1">
        <f t="array" ref="Q48">_xlfn.IFS(AH48="OUTLIER","na",AY48="","0",AY48&gt;0,AY48)</f>
        <v>7.95</v>
      </c>
      <c r="R48" s="82" t="str" cm="1">
        <f t="array" ref="R48">_xlfn.IFS(AI48="OUTLIER","na",AZ48="","0",AZ48&gt;0,AZ48)</f>
        <v>0</v>
      </c>
      <c r="S48" s="82" t="str" cm="1">
        <f t="array" ref="S48">_xlfn.IFS(AJ48="OUTLIER","na",BA48="","0",BA48&gt;0,BA48)</f>
        <v>0</v>
      </c>
      <c r="T48" s="82" t="str" cm="1">
        <f t="array" ref="T48">_xlfn.IFS(AK48="OUTLIER","na",BB48="","0",BB48&gt;0,BB48)</f>
        <v>0</v>
      </c>
      <c r="U48" s="54" t="str" cm="1">
        <f t="array" ref="U48">IF(AL48="","",IF(ABS((AL48-AVERAGE(AL$2:AL$1000))/_xlfn.STDEV.S(IF(AL$2:AL$1000&lt;&gt;"",AL$2:AL$1000)))&lt;3,"","OUTLIER"))</f>
        <v/>
      </c>
      <c r="V48" s="55" t="str" cm="1">
        <f t="array" ref="V48">IF(AM48="","",IF(ABS((AM48-AVERAGE(AM$2:AM$1000))/_xlfn.STDEV.S(IF(AM$2:AM$1000&lt;&gt;"",AM$2:AM$1000)))&lt;3,"","OUTLIER"))</f>
        <v/>
      </c>
      <c r="W48" s="55" t="str" cm="1">
        <f t="array" ref="W48">IF(AN48="","",IF(ABS((AN48-AVERAGE(AN$2:AN$1000))/_xlfn.STDEV.S(IF(AN$2:AN$1000&lt;&gt;"",AN$2:AN$1000)))&lt;3,"","OUTLIER"))</f>
        <v/>
      </c>
      <c r="X48" s="55" t="str" cm="1">
        <f t="array" ref="X48">IF(AO48="","",IF(ABS((AO48-AVERAGE(AO$2:AO$1000))/_xlfn.STDEV.S(IF(AO$2:AO$1000&lt;&gt;"",AO$2:AO$1000)))&lt;3,"","OUTLIER"))</f>
        <v/>
      </c>
      <c r="Y48" s="55" t="str" cm="1">
        <f t="array" ref="Y48">IF(AP48="","",IF(ABS((AP48-AVERAGE(AP$2:AP$1000))/_xlfn.STDEV.S(IF(AP$2:AP$1000&lt;&gt;"",AP$2:AP$1000)))&lt;3,"","OUTLIER"))</f>
        <v/>
      </c>
      <c r="Z48" s="55" t="str" cm="1">
        <f t="array" ref="Z48">IF(AQ48="","",IF(ABS((AQ48-AVERAGE(AQ$2:AQ$1000))/_xlfn.STDEV.S(IF(AQ$2:AQ$1000&lt;&gt;"",AQ$2:AQ$1000)))&lt;3,"","OUTLIER"))</f>
        <v/>
      </c>
      <c r="AA48" s="55" t="str" cm="1">
        <f t="array" ref="AA48">IF(AR48="","",IF(ABS((AR48-AVERAGE(AR$2:AR$1000))/_xlfn.STDEV.S(IF(AR$2:AR$1000&lt;&gt;"",AR$2:AR$1000)))&lt;3,"","OUTLIER"))</f>
        <v/>
      </c>
      <c r="AB48" s="55" t="str" cm="1">
        <f t="array" ref="AB48">IF(AS48="","",IF(ABS((AS48-AVERAGE(AS$2:AS$1000))/_xlfn.STDEV.S(IF(AS$2:AS$1000&lt;&gt;"",AS$2:AS$1000)))&lt;3,"","OUTLIER"))</f>
        <v/>
      </c>
      <c r="AC48" s="55" t="str" cm="1">
        <f t="array" ref="AC48">IF(AT48="","",IF(ABS((AT48-AVERAGE(AT$2:AT$1000))/_xlfn.STDEV.S(IF(AT$2:AT$1000&lt;&gt;"",AT$2:AT$1000)))&lt;3,"","OUTLIER"))</f>
        <v/>
      </c>
      <c r="AD48" s="55" t="str" cm="1">
        <f t="array" ref="AD48">IF(AU48="","",IF(ABS((AU48-AVERAGE(AU$2:AU$1000))/_xlfn.STDEV.S(IF(AU$2:AU$1000&lt;&gt;"",AU$2:AU$1000)))&lt;3,"","OUTLIER"))</f>
        <v/>
      </c>
      <c r="AE48" s="55" t="str" cm="1">
        <f t="array" ref="AE48">IF(AV48="","",IF(ABS((AV48-AVERAGE(AV$2:AV$1000))/_xlfn.STDEV.S(IF(AV$2:AV$1000&lt;&gt;"",AV$2:AV$1000)))&lt;3,"","OUTLIER"))</f>
        <v/>
      </c>
      <c r="AF48" s="55" t="str" cm="1">
        <f t="array" ref="AF48">IF(AW48="","",IF(ABS((AW48-AVERAGE(AW$2:AW$1000))/_xlfn.STDEV.S(IF(AW$2:AW$1000&lt;&gt;"",AW$2:AW$1000)))&lt;3,"","OUTLIER"))</f>
        <v/>
      </c>
      <c r="AG48" s="55" t="str" cm="1">
        <f t="array" ref="AG48">IF(AX48="","",IF(ABS((AX48-AVERAGE(AX$2:AX$1000))/_xlfn.STDEV.S(IF(AX$2:AX$1000&lt;&gt;"",AX$2:AX$1000)))&lt;3,"","OUTLIER"))</f>
        <v/>
      </c>
      <c r="AH48" s="55" t="str" cm="1">
        <f t="array" ref="AH48">IF(AY48="","",IF(ABS((AY48-AVERAGE(AY$2:AY$1000))/_xlfn.STDEV.S(IF(AY$2:AY$1000&lt;&gt;"",AY$2:AY$1000)))&lt;3,"","OUTLIER"))</f>
        <v/>
      </c>
      <c r="AI48" s="55" t="str" cm="1">
        <f t="array" ref="AI48">IF(AZ48="","",IF(ABS((AZ48-AVERAGE(AZ$2:AZ$1000))/_xlfn.STDEV.S(IF(AZ$2:AZ$1000&lt;&gt;"",AZ$2:AZ$1000)))&lt;3,"","OUTLIER"))</f>
        <v/>
      </c>
      <c r="AJ48" s="55" t="str" cm="1">
        <f t="array" ref="AJ48">IF(BA48="","",IF(ABS((BA48-AVERAGE(BA$2:BA$1000))/_xlfn.STDEV.S(IF(BA$2:BA$1000&lt;&gt;"",BA$2:BA$1000)))&lt;3,"","OUTLIER"))</f>
        <v/>
      </c>
      <c r="AK48" s="55" t="str" cm="1">
        <f t="array" ref="AK48">IF(BB48="","",IF(ABS((BB48-AVERAGE(BB$2:BB$1000))/_xlfn.STDEV.S(IF(BB$2:BB$1000&lt;&gt;"",BB$2:BB$1000)))&lt;3,"","OUTLIER"))</f>
        <v/>
      </c>
      <c r="AL48" s="26"/>
      <c r="AN48" s="27">
        <v>9.7080000000000002</v>
      </c>
      <c r="AO48" s="27">
        <v>9.6460000000000008</v>
      </c>
      <c r="AQ48" s="27">
        <v>9.7409999999999997</v>
      </c>
      <c r="AR48" s="27">
        <v>9.5980000000000008</v>
      </c>
      <c r="AS48" s="27">
        <v>10.44</v>
      </c>
      <c r="AT48" s="27"/>
      <c r="AU48" s="27"/>
      <c r="AV48" s="27"/>
      <c r="AW48" s="27">
        <v>7.7130000000000001</v>
      </c>
      <c r="AX48" s="27"/>
      <c r="AY48" s="27">
        <v>7.95</v>
      </c>
      <c r="AZ48" s="27"/>
      <c r="BA48" s="27"/>
      <c r="BB48" s="27"/>
      <c r="BC48" s="26"/>
      <c r="BE48" s="27">
        <v>6.83E-2</v>
      </c>
      <c r="BF48" s="27">
        <v>0.1096</v>
      </c>
      <c r="BH48" s="27">
        <v>0.10059999999999999</v>
      </c>
      <c r="BI48" s="27">
        <v>9.5070000000000002E-2</v>
      </c>
      <c r="BJ48" s="27">
        <v>0.1467</v>
      </c>
      <c r="BK48" s="27"/>
      <c r="BL48" s="27"/>
      <c r="BM48" s="27"/>
      <c r="BN48" s="27">
        <v>7.5990000000000002E-2</v>
      </c>
      <c r="BO48" s="27"/>
      <c r="BP48" s="27">
        <v>0.1439</v>
      </c>
      <c r="BQ48" s="27"/>
      <c r="BR48" s="27"/>
      <c r="BS48" s="27"/>
    </row>
    <row r="49" spans="1:71" x14ac:dyDescent="0.2">
      <c r="A49" s="70" t="s">
        <v>640</v>
      </c>
      <c r="B49" s="73" t="str">
        <f>VLOOKUP(A49,RecNames!B:G,6,FALSE)</f>
        <v>PE2R4</v>
      </c>
      <c r="D49" s="81" cm="1">
        <f t="array" ref="D49">_xlfn.IFS(U49="OUTLIER","na",AL49="","0",AL49&gt;0,AL49)</f>
        <v>10.61</v>
      </c>
      <c r="E49" s="82" t="str" cm="1">
        <f t="array" ref="E49">_xlfn.IFS(V49="OUTLIER","na",AM49="","0",AM49&gt;0,AM49)</f>
        <v>0</v>
      </c>
      <c r="F49" s="82" cm="1">
        <f t="array" ref="F49">_xlfn.IFS(W49="OUTLIER","na",AN49="","0",AN49&gt;0,AN49)</f>
        <v>9.1579999999999995</v>
      </c>
      <c r="G49" s="82" cm="1">
        <f t="array" ref="G49">_xlfn.IFS(X49="OUTLIER","na",AO49="","0",AO49&gt;0,AO49)</f>
        <v>8.8849999999999998</v>
      </c>
      <c r="H49" s="82" t="str" cm="1">
        <f t="array" ref="H49">_xlfn.IFS(Y49="OUTLIER","na",AP49="","0",AP49&gt;0,AP49)</f>
        <v>0</v>
      </c>
      <c r="I49" s="82" t="str" cm="1">
        <f t="array" ref="I49">_xlfn.IFS(Z49="OUTLIER","na",AQ49="","0",AQ49&gt;0,AQ49)</f>
        <v>0</v>
      </c>
      <c r="J49" s="82" cm="1">
        <f t="array" ref="J49">_xlfn.IFS(AA49="OUTLIER","na",AR49="","0",AR49&gt;0,AR49)</f>
        <v>8.2170000000000005</v>
      </c>
      <c r="K49" s="82" cm="1">
        <f t="array" ref="K49">_xlfn.IFS(AB49="OUTLIER","na",AS49="","0",AS49&gt;0,AS49)</f>
        <v>8.2530000000000001</v>
      </c>
      <c r="L49" s="82" t="str" cm="1">
        <f t="array" ref="L49">_xlfn.IFS(AC49="OUTLIER","na",AT49="","0",AT49&gt;0,AT49)</f>
        <v>0</v>
      </c>
      <c r="M49" s="82" t="str" cm="1">
        <f t="array" ref="M49">_xlfn.IFS(AD49="OUTLIER","na",AU49="","0",AU49&gt;0,AU49)</f>
        <v>0</v>
      </c>
      <c r="N49" s="82" t="str" cm="1">
        <f t="array" ref="N49">_xlfn.IFS(AE49="OUTLIER","na",AV49="","0",AV49&gt;0,AV49)</f>
        <v>0</v>
      </c>
      <c r="O49" s="82" cm="1">
        <f t="array" ref="O49">_xlfn.IFS(AF49="OUTLIER","na",AW49="","0",AW49&gt;0,AW49)</f>
        <v>8.8680000000000003</v>
      </c>
      <c r="P49" s="82" cm="1">
        <f t="array" ref="P49">_xlfn.IFS(AG49="OUTLIER","na",AX49="","0",AX49&gt;0,AX49)</f>
        <v>8.9860000000000007</v>
      </c>
      <c r="Q49" s="82" cm="1">
        <f t="array" ref="Q49">_xlfn.IFS(AH49="OUTLIER","na",AY49="","0",AY49&gt;0,AY49)</f>
        <v>8.6639999999999997</v>
      </c>
      <c r="R49" s="82" cm="1">
        <f t="array" ref="R49">_xlfn.IFS(AI49="OUTLIER","na",AZ49="","0",AZ49&gt;0,AZ49)</f>
        <v>8.59</v>
      </c>
      <c r="S49" s="82" cm="1">
        <f t="array" ref="S49">_xlfn.IFS(AJ49="OUTLIER","na",BA49="","0",BA49&gt;0,BA49)</f>
        <v>8.9209999999999994</v>
      </c>
      <c r="T49" s="82" cm="1">
        <f t="array" ref="T49">_xlfn.IFS(AK49="OUTLIER","na",BB49="","0",BB49&gt;0,BB49)</f>
        <v>9.25</v>
      </c>
      <c r="U49" s="54" t="str" cm="1">
        <f t="array" ref="U49">IF(AL49="","",IF(ABS((AL49-AVERAGE(AL$2:AL$1000))/_xlfn.STDEV.S(IF(AL$2:AL$1000&lt;&gt;"",AL$2:AL$1000)))&lt;3,"","OUTLIER"))</f>
        <v/>
      </c>
      <c r="V49" s="55" t="str" cm="1">
        <f t="array" ref="V49">IF(AM49="","",IF(ABS((AM49-AVERAGE(AM$2:AM$1000))/_xlfn.STDEV.S(IF(AM$2:AM$1000&lt;&gt;"",AM$2:AM$1000)))&lt;3,"","OUTLIER"))</f>
        <v/>
      </c>
      <c r="W49" s="55" t="str" cm="1">
        <f t="array" ref="W49">IF(AN49="","",IF(ABS((AN49-AVERAGE(AN$2:AN$1000))/_xlfn.STDEV.S(IF(AN$2:AN$1000&lt;&gt;"",AN$2:AN$1000)))&lt;3,"","OUTLIER"))</f>
        <v/>
      </c>
      <c r="X49" s="55" t="str" cm="1">
        <f t="array" ref="X49">IF(AO49="","",IF(ABS((AO49-AVERAGE(AO$2:AO$1000))/_xlfn.STDEV.S(IF(AO$2:AO$1000&lt;&gt;"",AO$2:AO$1000)))&lt;3,"","OUTLIER"))</f>
        <v/>
      </c>
      <c r="Y49" s="55" t="str" cm="1">
        <f t="array" ref="Y49">IF(AP49="","",IF(ABS((AP49-AVERAGE(AP$2:AP$1000))/_xlfn.STDEV.S(IF(AP$2:AP$1000&lt;&gt;"",AP$2:AP$1000)))&lt;3,"","OUTLIER"))</f>
        <v/>
      </c>
      <c r="Z49" s="55" t="str" cm="1">
        <f t="array" ref="Z49">IF(AQ49="","",IF(ABS((AQ49-AVERAGE(AQ$2:AQ$1000))/_xlfn.STDEV.S(IF(AQ$2:AQ$1000&lt;&gt;"",AQ$2:AQ$1000)))&lt;3,"","OUTLIER"))</f>
        <v/>
      </c>
      <c r="AA49" s="55" t="str" cm="1">
        <f t="array" ref="AA49">IF(AR49="","",IF(ABS((AR49-AVERAGE(AR$2:AR$1000))/_xlfn.STDEV.S(IF(AR$2:AR$1000&lt;&gt;"",AR$2:AR$1000)))&lt;3,"","OUTLIER"))</f>
        <v/>
      </c>
      <c r="AB49" s="55" t="str" cm="1">
        <f t="array" ref="AB49">IF(AS49="","",IF(ABS((AS49-AVERAGE(AS$2:AS$1000))/_xlfn.STDEV.S(IF(AS$2:AS$1000&lt;&gt;"",AS$2:AS$1000)))&lt;3,"","OUTLIER"))</f>
        <v/>
      </c>
      <c r="AC49" s="55" t="str" cm="1">
        <f t="array" ref="AC49">IF(AT49="","",IF(ABS((AT49-AVERAGE(AT$2:AT$1000))/_xlfn.STDEV.S(IF(AT$2:AT$1000&lt;&gt;"",AT$2:AT$1000)))&lt;3,"","OUTLIER"))</f>
        <v/>
      </c>
      <c r="AD49" s="55" t="str" cm="1">
        <f t="array" ref="AD49">IF(AU49="","",IF(ABS((AU49-AVERAGE(AU$2:AU$1000))/_xlfn.STDEV.S(IF(AU$2:AU$1000&lt;&gt;"",AU$2:AU$1000)))&lt;3,"","OUTLIER"))</f>
        <v/>
      </c>
      <c r="AE49" s="55" t="str" cm="1">
        <f t="array" ref="AE49">IF(AV49="","",IF(ABS((AV49-AVERAGE(AV$2:AV$1000))/_xlfn.STDEV.S(IF(AV$2:AV$1000&lt;&gt;"",AV$2:AV$1000)))&lt;3,"","OUTLIER"))</f>
        <v/>
      </c>
      <c r="AF49" s="55" t="str" cm="1">
        <f t="array" ref="AF49">IF(AW49="","",IF(ABS((AW49-AVERAGE(AW$2:AW$1000))/_xlfn.STDEV.S(IF(AW$2:AW$1000&lt;&gt;"",AW$2:AW$1000)))&lt;3,"","OUTLIER"))</f>
        <v/>
      </c>
      <c r="AG49" s="55" t="str" cm="1">
        <f t="array" ref="AG49">IF(AX49="","",IF(ABS((AX49-AVERAGE(AX$2:AX$1000))/_xlfn.STDEV.S(IF(AX$2:AX$1000&lt;&gt;"",AX$2:AX$1000)))&lt;3,"","OUTLIER"))</f>
        <v/>
      </c>
      <c r="AH49" s="55" t="str" cm="1">
        <f t="array" ref="AH49">IF(AY49="","",IF(ABS((AY49-AVERAGE(AY$2:AY$1000))/_xlfn.STDEV.S(IF(AY$2:AY$1000&lt;&gt;"",AY$2:AY$1000)))&lt;3,"","OUTLIER"))</f>
        <v/>
      </c>
      <c r="AI49" s="55" t="str" cm="1">
        <f t="array" ref="AI49">IF(AZ49="","",IF(ABS((AZ49-AVERAGE(AZ$2:AZ$1000))/_xlfn.STDEV.S(IF(AZ$2:AZ$1000&lt;&gt;"",AZ$2:AZ$1000)))&lt;3,"","OUTLIER"))</f>
        <v/>
      </c>
      <c r="AJ49" s="55" t="str" cm="1">
        <f t="array" ref="AJ49">IF(BA49="","",IF(ABS((BA49-AVERAGE(BA$2:BA$1000))/_xlfn.STDEV.S(IF(BA$2:BA$1000&lt;&gt;"",BA$2:BA$1000)))&lt;3,"","OUTLIER"))</f>
        <v/>
      </c>
      <c r="AK49" s="55" t="str" cm="1">
        <f t="array" ref="AK49">IF(BB49="","",IF(ABS((BB49-AVERAGE(BB$2:BB$1000))/_xlfn.STDEV.S(IF(BB$2:BB$1000&lt;&gt;"",BB$2:BB$1000)))&lt;3,"","OUTLIER"))</f>
        <v/>
      </c>
      <c r="AL49" s="26">
        <v>10.61</v>
      </c>
      <c r="AN49" s="27">
        <v>9.1579999999999995</v>
      </c>
      <c r="AO49" s="27">
        <v>8.8849999999999998</v>
      </c>
      <c r="AQ49" s="27"/>
      <c r="AR49" s="27">
        <v>8.2170000000000005</v>
      </c>
      <c r="AS49" s="27">
        <v>8.2530000000000001</v>
      </c>
      <c r="AT49" s="27"/>
      <c r="AU49" s="27"/>
      <c r="AV49" s="27"/>
      <c r="AW49" s="27">
        <v>8.8680000000000003</v>
      </c>
      <c r="AX49" s="27">
        <v>8.9860000000000007</v>
      </c>
      <c r="AY49" s="27">
        <v>8.6639999999999997</v>
      </c>
      <c r="AZ49" s="27">
        <v>8.59</v>
      </c>
      <c r="BA49" s="27">
        <v>8.9209999999999994</v>
      </c>
      <c r="BB49" s="27">
        <v>9.25</v>
      </c>
      <c r="BC49" s="26">
        <v>7.5039999999999996E-2</v>
      </c>
      <c r="BE49" s="27">
        <v>0.10349999999999999</v>
      </c>
      <c r="BF49" s="27">
        <v>5.9130000000000002E-2</v>
      </c>
      <c r="BH49" s="27"/>
      <c r="BI49" s="27">
        <v>0.21379999999999999</v>
      </c>
      <c r="BJ49" s="27">
        <v>0.19589999999999999</v>
      </c>
      <c r="BK49" s="27"/>
      <c r="BL49" s="27"/>
      <c r="BM49" s="27"/>
      <c r="BN49" s="27">
        <v>5.5660000000000001E-2</v>
      </c>
      <c r="BO49" s="27">
        <v>0.33679999999999999</v>
      </c>
      <c r="BP49" s="27">
        <v>0.26329999999999998</v>
      </c>
      <c r="BQ49" s="27">
        <v>9.042E-2</v>
      </c>
      <c r="BR49" s="27">
        <v>0.113</v>
      </c>
      <c r="BS49" s="27">
        <v>9.6290000000000001E-2</v>
      </c>
    </row>
    <row r="50" spans="1:71" x14ac:dyDescent="0.2">
      <c r="A50" s="70" t="s">
        <v>402</v>
      </c>
      <c r="B50" s="73" t="str">
        <f>VLOOKUP(A50,RecNames!B:G,6,FALSE)</f>
        <v>EDNRA</v>
      </c>
      <c r="D50" s="81" cm="1">
        <f t="array" ref="D50">_xlfn.IFS(U50="OUTLIER","na",AL50="","0",AL50&gt;0,AL50)</f>
        <v>8.5730000000000004</v>
      </c>
      <c r="E50" s="82" t="str" cm="1">
        <f t="array" ref="E50">_xlfn.IFS(V50="OUTLIER","na",AM50="","0",AM50&gt;0,AM50)</f>
        <v>0</v>
      </c>
      <c r="F50" s="82" cm="1">
        <f t="array" ref="F50">_xlfn.IFS(W50="OUTLIER","na",AN50="","0",AN50&gt;0,AN50)</f>
        <v>9.3729999999999993</v>
      </c>
      <c r="G50" s="82" cm="1">
        <f t="array" ref="G50">_xlfn.IFS(X50="OUTLIER","na",AO50="","0",AO50&gt;0,AO50)</f>
        <v>9.65</v>
      </c>
      <c r="H50" s="82" t="str" cm="1">
        <f t="array" ref="H50">_xlfn.IFS(Y50="OUTLIER","na",AP50="","0",AP50&gt;0,AP50)</f>
        <v>0</v>
      </c>
      <c r="I50" s="82" cm="1">
        <f t="array" ref="I50">_xlfn.IFS(Z50="OUTLIER","na",AQ50="","0",AQ50&gt;0,AQ50)</f>
        <v>9.76</v>
      </c>
      <c r="J50" s="82" cm="1">
        <f t="array" ref="J50">_xlfn.IFS(AA50="OUTLIER","na",AR50="","0",AR50&gt;0,AR50)</f>
        <v>9.9440000000000008</v>
      </c>
      <c r="K50" s="82" cm="1">
        <f t="array" ref="K50">_xlfn.IFS(AB50="OUTLIER","na",AS50="","0",AS50&gt;0,AS50)</f>
        <v>10.46</v>
      </c>
      <c r="L50" s="82" cm="1">
        <f t="array" ref="L50">_xlfn.IFS(AC50="OUTLIER","na",AT50="","0",AT50&gt;0,AT50)</f>
        <v>9.8149999999999995</v>
      </c>
      <c r="M50" s="82" cm="1">
        <f t="array" ref="M50">_xlfn.IFS(AD50="OUTLIER","na",AU50="","0",AU50&gt;0,AU50)</f>
        <v>9.6769999999999996</v>
      </c>
      <c r="N50" s="82" cm="1">
        <f t="array" ref="N50">_xlfn.IFS(AE50="OUTLIER","na",AV50="","0",AV50&gt;0,AV50)</f>
        <v>9.7520000000000007</v>
      </c>
      <c r="O50" s="82" cm="1">
        <f t="array" ref="O50">_xlfn.IFS(AF50="OUTLIER","na",AW50="","0",AW50&gt;0,AW50)</f>
        <v>8.6419999999999995</v>
      </c>
      <c r="P50" s="82" cm="1">
        <f t="array" ref="P50">_xlfn.IFS(AG50="OUTLIER","na",AX50="","0",AX50&gt;0,AX50)</f>
        <v>10.85</v>
      </c>
      <c r="Q50" s="82" cm="1">
        <f t="array" ref="Q50">_xlfn.IFS(AH50="OUTLIER","na",AY50="","0",AY50&gt;0,AY50)</f>
        <v>9.3170000000000002</v>
      </c>
      <c r="R50" s="82" cm="1">
        <f t="array" ref="R50">_xlfn.IFS(AI50="OUTLIER","na",AZ50="","0",AZ50&gt;0,AZ50)</f>
        <v>8.5459999999999994</v>
      </c>
      <c r="S50" s="82" cm="1">
        <f t="array" ref="S50">_xlfn.IFS(AJ50="OUTLIER","na",BA50="","0",BA50&gt;0,BA50)</f>
        <v>8.2319999999999993</v>
      </c>
      <c r="T50" s="82" cm="1">
        <f t="array" ref="T50">_xlfn.IFS(AK50="OUTLIER","na",BB50="","0",BB50&gt;0,BB50)</f>
        <v>8.3810000000000002</v>
      </c>
      <c r="U50" s="54" t="str" cm="1">
        <f t="array" ref="U50">IF(AL50="","",IF(ABS((AL50-AVERAGE(AL$2:AL$1000))/_xlfn.STDEV.S(IF(AL$2:AL$1000&lt;&gt;"",AL$2:AL$1000)))&lt;3,"","OUTLIER"))</f>
        <v/>
      </c>
      <c r="V50" s="55" t="str" cm="1">
        <f t="array" ref="V50">IF(AM50="","",IF(ABS((AM50-AVERAGE(AM$2:AM$1000))/_xlfn.STDEV.S(IF(AM$2:AM$1000&lt;&gt;"",AM$2:AM$1000)))&lt;3,"","OUTLIER"))</f>
        <v/>
      </c>
      <c r="W50" s="55" t="str" cm="1">
        <f t="array" ref="W50">IF(AN50="","",IF(ABS((AN50-AVERAGE(AN$2:AN$1000))/_xlfn.STDEV.S(IF(AN$2:AN$1000&lt;&gt;"",AN$2:AN$1000)))&lt;3,"","OUTLIER"))</f>
        <v/>
      </c>
      <c r="X50" s="55" t="str" cm="1">
        <f t="array" ref="X50">IF(AO50="","",IF(ABS((AO50-AVERAGE(AO$2:AO$1000))/_xlfn.STDEV.S(IF(AO$2:AO$1000&lt;&gt;"",AO$2:AO$1000)))&lt;3,"","OUTLIER"))</f>
        <v/>
      </c>
      <c r="Y50" s="55" t="str" cm="1">
        <f t="array" ref="Y50">IF(AP50="","",IF(ABS((AP50-AVERAGE(AP$2:AP$1000))/_xlfn.STDEV.S(IF(AP$2:AP$1000&lt;&gt;"",AP$2:AP$1000)))&lt;3,"","OUTLIER"))</f>
        <v/>
      </c>
      <c r="Z50" s="55" t="str" cm="1">
        <f t="array" ref="Z50">IF(AQ50="","",IF(ABS((AQ50-AVERAGE(AQ$2:AQ$1000))/_xlfn.STDEV.S(IF(AQ$2:AQ$1000&lt;&gt;"",AQ$2:AQ$1000)))&lt;3,"","OUTLIER"))</f>
        <v/>
      </c>
      <c r="AA50" s="55" t="str" cm="1">
        <f t="array" ref="AA50">IF(AR50="","",IF(ABS((AR50-AVERAGE(AR$2:AR$1000))/_xlfn.STDEV.S(IF(AR$2:AR$1000&lt;&gt;"",AR$2:AR$1000)))&lt;3,"","OUTLIER"))</f>
        <v/>
      </c>
      <c r="AB50" s="55" t="str" cm="1">
        <f t="array" ref="AB50">IF(AS50="","",IF(ABS((AS50-AVERAGE(AS$2:AS$1000))/_xlfn.STDEV.S(IF(AS$2:AS$1000&lt;&gt;"",AS$2:AS$1000)))&lt;3,"","OUTLIER"))</f>
        <v/>
      </c>
      <c r="AC50" s="55" t="str" cm="1">
        <f t="array" ref="AC50">IF(AT50="","",IF(ABS((AT50-AVERAGE(AT$2:AT$1000))/_xlfn.STDEV.S(IF(AT$2:AT$1000&lt;&gt;"",AT$2:AT$1000)))&lt;3,"","OUTLIER"))</f>
        <v/>
      </c>
      <c r="AD50" s="55" t="str" cm="1">
        <f t="array" ref="AD50">IF(AU50="","",IF(ABS((AU50-AVERAGE(AU$2:AU$1000))/_xlfn.STDEV.S(IF(AU$2:AU$1000&lt;&gt;"",AU$2:AU$1000)))&lt;3,"","OUTLIER"))</f>
        <v/>
      </c>
      <c r="AE50" s="55" t="str" cm="1">
        <f t="array" ref="AE50">IF(AV50="","",IF(ABS((AV50-AVERAGE(AV$2:AV$1000))/_xlfn.STDEV.S(IF(AV$2:AV$1000&lt;&gt;"",AV$2:AV$1000)))&lt;3,"","OUTLIER"))</f>
        <v/>
      </c>
      <c r="AF50" s="55" t="str" cm="1">
        <f t="array" ref="AF50">IF(AW50="","",IF(ABS((AW50-AVERAGE(AW$2:AW$1000))/_xlfn.STDEV.S(IF(AW$2:AW$1000&lt;&gt;"",AW$2:AW$1000)))&lt;3,"","OUTLIER"))</f>
        <v/>
      </c>
      <c r="AG50" s="55" t="str" cm="1">
        <f t="array" ref="AG50">IF(AX50="","",IF(ABS((AX50-AVERAGE(AX$2:AX$1000))/_xlfn.STDEV.S(IF(AX$2:AX$1000&lt;&gt;"",AX$2:AX$1000)))&lt;3,"","OUTLIER"))</f>
        <v/>
      </c>
      <c r="AH50" s="55" t="str" cm="1">
        <f t="array" ref="AH50">IF(AY50="","",IF(ABS((AY50-AVERAGE(AY$2:AY$1000))/_xlfn.STDEV.S(IF(AY$2:AY$1000&lt;&gt;"",AY$2:AY$1000)))&lt;3,"","OUTLIER"))</f>
        <v/>
      </c>
      <c r="AI50" s="55" t="str" cm="1">
        <f t="array" ref="AI50">IF(AZ50="","",IF(ABS((AZ50-AVERAGE(AZ$2:AZ$1000))/_xlfn.STDEV.S(IF(AZ$2:AZ$1000&lt;&gt;"",AZ$2:AZ$1000)))&lt;3,"","OUTLIER"))</f>
        <v/>
      </c>
      <c r="AJ50" s="55" t="str" cm="1">
        <f t="array" ref="AJ50">IF(BA50="","",IF(ABS((BA50-AVERAGE(BA$2:BA$1000))/_xlfn.STDEV.S(IF(BA$2:BA$1000&lt;&gt;"",BA$2:BA$1000)))&lt;3,"","OUTLIER"))</f>
        <v/>
      </c>
      <c r="AK50" s="55" t="str" cm="1">
        <f t="array" ref="AK50">IF(BB50="","",IF(ABS((BB50-AVERAGE(BB$2:BB$1000))/_xlfn.STDEV.S(IF(BB$2:BB$1000&lt;&gt;"",BB$2:BB$1000)))&lt;3,"","OUTLIER"))</f>
        <v/>
      </c>
      <c r="AL50" s="26">
        <v>8.5730000000000004</v>
      </c>
      <c r="AN50" s="27">
        <v>9.3729999999999993</v>
      </c>
      <c r="AO50" s="27">
        <v>9.65</v>
      </c>
      <c r="AQ50" s="27">
        <v>9.76</v>
      </c>
      <c r="AR50" s="27">
        <v>9.9440000000000008</v>
      </c>
      <c r="AS50" s="27">
        <v>10.46</v>
      </c>
      <c r="AT50" s="27">
        <v>9.8149999999999995</v>
      </c>
      <c r="AU50" s="27">
        <v>9.6769999999999996</v>
      </c>
      <c r="AV50" s="27">
        <v>9.7520000000000007</v>
      </c>
      <c r="AW50" s="27">
        <v>8.6419999999999995</v>
      </c>
      <c r="AX50" s="27">
        <v>10.85</v>
      </c>
      <c r="AY50" s="27">
        <v>9.3170000000000002</v>
      </c>
      <c r="AZ50" s="27">
        <v>8.5459999999999994</v>
      </c>
      <c r="BA50" s="27">
        <v>8.2319999999999993</v>
      </c>
      <c r="BB50" s="27">
        <v>8.3810000000000002</v>
      </c>
      <c r="BC50" s="26">
        <v>0.12670000000000001</v>
      </c>
      <c r="BE50" s="27">
        <v>0.1111</v>
      </c>
      <c r="BF50" s="27">
        <v>7.3800000000000004E-2</v>
      </c>
      <c r="BH50" s="27">
        <v>8.6919999999999997E-2</v>
      </c>
      <c r="BI50" s="27">
        <v>5.1319999999999998E-2</v>
      </c>
      <c r="BJ50" s="27">
        <v>0.13969999999999999</v>
      </c>
      <c r="BK50" s="27">
        <v>3.8289999999999998E-2</v>
      </c>
      <c r="BL50" s="27">
        <v>6.053E-2</v>
      </c>
      <c r="BM50" s="27">
        <v>5.2319999999999998E-2</v>
      </c>
      <c r="BN50" s="27">
        <v>4.5659999999999999E-2</v>
      </c>
      <c r="BO50" s="27">
        <v>0.1157</v>
      </c>
      <c r="BP50" s="27">
        <v>9.5009999999999997E-2</v>
      </c>
      <c r="BQ50" s="27">
        <v>6.7430000000000004E-2</v>
      </c>
      <c r="BR50" s="27">
        <v>3.5049999999999998E-2</v>
      </c>
      <c r="BS50" s="27">
        <v>7.6569999999999999E-2</v>
      </c>
    </row>
    <row r="51" spans="1:71" x14ac:dyDescent="0.2">
      <c r="A51" s="70" t="s">
        <v>643</v>
      </c>
      <c r="B51" s="73" t="str">
        <f>VLOOKUP(A51,RecNames!B:G,6,FALSE)</f>
        <v>PF2R</v>
      </c>
      <c r="D51" s="81" t="str" cm="1">
        <f t="array" ref="D51">_xlfn.IFS(U51="OUTLIER","na",AL51="","0",AL51&gt;0,AL51)</f>
        <v>0</v>
      </c>
      <c r="E51" s="82" t="str" cm="1">
        <f t="array" ref="E51">_xlfn.IFS(V51="OUTLIER","na",AM51="","0",AM51&gt;0,AM51)</f>
        <v>0</v>
      </c>
      <c r="F51" s="82" t="str" cm="1">
        <f t="array" ref="F51">_xlfn.IFS(W51="OUTLIER","na",AN51="","0",AN51&gt;0,AN51)</f>
        <v>0</v>
      </c>
      <c r="G51" s="82" t="str" cm="1">
        <f t="array" ref="G51">_xlfn.IFS(X51="OUTLIER","na",AO51="","0",AO51&gt;0,AO51)</f>
        <v>0</v>
      </c>
      <c r="H51" s="82" t="str" cm="1">
        <f t="array" ref="H51">_xlfn.IFS(Y51="OUTLIER","na",AP51="","0",AP51&gt;0,AP51)</f>
        <v>0</v>
      </c>
      <c r="I51" s="82" cm="1">
        <f t="array" ref="I51">_xlfn.IFS(Z51="OUTLIER","na",AQ51="","0",AQ51&gt;0,AQ51)</f>
        <v>6.92</v>
      </c>
      <c r="J51" s="82" cm="1">
        <f t="array" ref="J51">_xlfn.IFS(AA51="OUTLIER","na",AR51="","0",AR51&gt;0,AR51)</f>
        <v>6.9909999999999997</v>
      </c>
      <c r="K51" s="82" cm="1">
        <f t="array" ref="K51">_xlfn.IFS(AB51="OUTLIER","na",AS51="","0",AS51&gt;0,AS51)</f>
        <v>7.4640000000000004</v>
      </c>
      <c r="L51" s="82" cm="1">
        <f t="array" ref="L51">_xlfn.IFS(AC51="OUTLIER","na",AT51="","0",AT51&gt;0,AT51)</f>
        <v>8.734</v>
      </c>
      <c r="M51" s="82" cm="1">
        <f t="array" ref="M51">_xlfn.IFS(AD51="OUTLIER","na",AU51="","0",AU51&gt;0,AU51)</f>
        <v>8.6639999999999997</v>
      </c>
      <c r="N51" s="82" cm="1">
        <f t="array" ref="N51">_xlfn.IFS(AE51="OUTLIER","na",AV51="","0",AV51&gt;0,AV51)</f>
        <v>8.1739999999999995</v>
      </c>
      <c r="O51" s="82" cm="1">
        <f t="array" ref="O51">_xlfn.IFS(AF51="OUTLIER","na",AW51="","0",AW51&gt;0,AW51)</f>
        <v>8.8770000000000007</v>
      </c>
      <c r="P51" s="82" t="str" cm="1">
        <f t="array" ref="P51">_xlfn.IFS(AG51="OUTLIER","na",AX51="","0",AX51&gt;0,AX51)</f>
        <v>0</v>
      </c>
      <c r="Q51" s="82" cm="1">
        <f t="array" ref="Q51">_xlfn.IFS(AH51="OUTLIER","na",AY51="","0",AY51&gt;0,AY51)</f>
        <v>8.1869999999999994</v>
      </c>
      <c r="R51" s="82" t="str" cm="1">
        <f t="array" ref="R51">_xlfn.IFS(AI51="OUTLIER","na",AZ51="","0",AZ51&gt;0,AZ51)</f>
        <v>0</v>
      </c>
      <c r="S51" s="82" t="str" cm="1">
        <f t="array" ref="S51">_xlfn.IFS(AJ51="OUTLIER","na",BA51="","0",BA51&gt;0,BA51)</f>
        <v>0</v>
      </c>
      <c r="T51" s="82" t="str" cm="1">
        <f t="array" ref="T51">_xlfn.IFS(AK51="OUTLIER","na",BB51="","0",BB51&gt;0,BB51)</f>
        <v>0</v>
      </c>
      <c r="U51" s="54" t="str" cm="1">
        <f t="array" ref="U51">IF(AL51="","",IF(ABS((AL51-AVERAGE(AL$2:AL$1000))/_xlfn.STDEV.S(IF(AL$2:AL$1000&lt;&gt;"",AL$2:AL$1000)))&lt;3,"","OUTLIER"))</f>
        <v/>
      </c>
      <c r="V51" s="55" t="str" cm="1">
        <f t="array" ref="V51">IF(AM51="","",IF(ABS((AM51-AVERAGE(AM$2:AM$1000))/_xlfn.STDEV.S(IF(AM$2:AM$1000&lt;&gt;"",AM$2:AM$1000)))&lt;3,"","OUTLIER"))</f>
        <v/>
      </c>
      <c r="W51" s="55" t="str" cm="1">
        <f t="array" ref="W51">IF(AN51="","",IF(ABS((AN51-AVERAGE(AN$2:AN$1000))/_xlfn.STDEV.S(IF(AN$2:AN$1000&lt;&gt;"",AN$2:AN$1000)))&lt;3,"","OUTLIER"))</f>
        <v/>
      </c>
      <c r="X51" s="55" t="str" cm="1">
        <f t="array" ref="X51">IF(AO51="","",IF(ABS((AO51-AVERAGE(AO$2:AO$1000))/_xlfn.STDEV.S(IF(AO$2:AO$1000&lt;&gt;"",AO$2:AO$1000)))&lt;3,"","OUTLIER"))</f>
        <v/>
      </c>
      <c r="Y51" s="55" t="str" cm="1">
        <f t="array" ref="Y51">IF(AP51="","",IF(ABS((AP51-AVERAGE(AP$2:AP$1000))/_xlfn.STDEV.S(IF(AP$2:AP$1000&lt;&gt;"",AP$2:AP$1000)))&lt;3,"","OUTLIER"))</f>
        <v/>
      </c>
      <c r="Z51" s="55" t="str" cm="1">
        <f t="array" ref="Z51">IF(AQ51="","",IF(ABS((AQ51-AVERAGE(AQ$2:AQ$1000))/_xlfn.STDEV.S(IF(AQ$2:AQ$1000&lt;&gt;"",AQ$2:AQ$1000)))&lt;3,"","OUTLIER"))</f>
        <v/>
      </c>
      <c r="AA51" s="55" t="str" cm="1">
        <f t="array" ref="AA51">IF(AR51="","",IF(ABS((AR51-AVERAGE(AR$2:AR$1000))/_xlfn.STDEV.S(IF(AR$2:AR$1000&lt;&gt;"",AR$2:AR$1000)))&lt;3,"","OUTLIER"))</f>
        <v/>
      </c>
      <c r="AB51" s="55" t="str" cm="1">
        <f t="array" ref="AB51">IF(AS51="","",IF(ABS((AS51-AVERAGE(AS$2:AS$1000))/_xlfn.STDEV.S(IF(AS$2:AS$1000&lt;&gt;"",AS$2:AS$1000)))&lt;3,"","OUTLIER"))</f>
        <v/>
      </c>
      <c r="AC51" s="55" t="str" cm="1">
        <f t="array" ref="AC51">IF(AT51="","",IF(ABS((AT51-AVERAGE(AT$2:AT$1000))/_xlfn.STDEV.S(IF(AT$2:AT$1000&lt;&gt;"",AT$2:AT$1000)))&lt;3,"","OUTLIER"))</f>
        <v/>
      </c>
      <c r="AD51" s="55" t="str" cm="1">
        <f t="array" ref="AD51">IF(AU51="","",IF(ABS((AU51-AVERAGE(AU$2:AU$1000))/_xlfn.STDEV.S(IF(AU$2:AU$1000&lt;&gt;"",AU$2:AU$1000)))&lt;3,"","OUTLIER"))</f>
        <v/>
      </c>
      <c r="AE51" s="55" t="str" cm="1">
        <f t="array" ref="AE51">IF(AV51="","",IF(ABS((AV51-AVERAGE(AV$2:AV$1000))/_xlfn.STDEV.S(IF(AV$2:AV$1000&lt;&gt;"",AV$2:AV$1000)))&lt;3,"","OUTLIER"))</f>
        <v/>
      </c>
      <c r="AF51" s="55" t="str" cm="1">
        <f t="array" ref="AF51">IF(AW51="","",IF(ABS((AW51-AVERAGE(AW$2:AW$1000))/_xlfn.STDEV.S(IF(AW$2:AW$1000&lt;&gt;"",AW$2:AW$1000)))&lt;3,"","OUTLIER"))</f>
        <v/>
      </c>
      <c r="AG51" s="55" t="str" cm="1">
        <f t="array" ref="AG51">IF(AX51="","",IF(ABS((AX51-AVERAGE(AX$2:AX$1000))/_xlfn.STDEV.S(IF(AX$2:AX$1000&lt;&gt;"",AX$2:AX$1000)))&lt;3,"","OUTLIER"))</f>
        <v/>
      </c>
      <c r="AH51" s="55" t="str" cm="1">
        <f t="array" ref="AH51">IF(AY51="","",IF(ABS((AY51-AVERAGE(AY$2:AY$1000))/_xlfn.STDEV.S(IF(AY$2:AY$1000&lt;&gt;"",AY$2:AY$1000)))&lt;3,"","OUTLIER"))</f>
        <v/>
      </c>
      <c r="AI51" s="55" t="str" cm="1">
        <f t="array" ref="AI51">IF(AZ51="","",IF(ABS((AZ51-AVERAGE(AZ$2:AZ$1000))/_xlfn.STDEV.S(IF(AZ$2:AZ$1000&lt;&gt;"",AZ$2:AZ$1000)))&lt;3,"","OUTLIER"))</f>
        <v/>
      </c>
      <c r="AJ51" s="55" t="str" cm="1">
        <f t="array" ref="AJ51">IF(BA51="","",IF(ABS((BA51-AVERAGE(BA$2:BA$1000))/_xlfn.STDEV.S(IF(BA$2:BA$1000&lt;&gt;"",BA$2:BA$1000)))&lt;3,"","OUTLIER"))</f>
        <v/>
      </c>
      <c r="AK51" s="55" t="str" cm="1">
        <f t="array" ref="AK51">IF(BB51="","",IF(ABS((BB51-AVERAGE(BB$2:BB$1000))/_xlfn.STDEV.S(IF(BB$2:BB$1000&lt;&gt;"",BB$2:BB$1000)))&lt;3,"","OUTLIER"))</f>
        <v/>
      </c>
      <c r="AL51" s="26"/>
      <c r="AN51" s="27"/>
      <c r="AO51" s="27"/>
      <c r="AQ51" s="27">
        <v>6.92</v>
      </c>
      <c r="AR51" s="27">
        <v>6.9909999999999997</v>
      </c>
      <c r="AS51" s="27">
        <v>7.4640000000000004</v>
      </c>
      <c r="AT51" s="27">
        <v>8.734</v>
      </c>
      <c r="AU51" s="27">
        <v>8.6639999999999997</v>
      </c>
      <c r="AV51" s="27">
        <v>8.1739999999999995</v>
      </c>
      <c r="AW51" s="27">
        <v>8.8770000000000007</v>
      </c>
      <c r="AX51" s="27"/>
      <c r="AY51" s="27">
        <v>8.1869999999999994</v>
      </c>
      <c r="AZ51" s="27"/>
      <c r="BA51" s="27"/>
      <c r="BB51" s="27"/>
      <c r="BC51" s="26"/>
      <c r="BE51" s="27"/>
      <c r="BF51" s="27"/>
      <c r="BH51" s="27">
        <v>0.41620000000000001</v>
      </c>
      <c r="BI51" s="27">
        <v>0.18909999999999999</v>
      </c>
      <c r="BJ51" s="27">
        <v>0.25159999999999999</v>
      </c>
      <c r="BK51" s="27">
        <v>6.1120000000000001E-2</v>
      </c>
      <c r="BL51" s="27">
        <v>4.1640000000000003E-2</v>
      </c>
      <c r="BM51" s="27">
        <v>5.0599999999999999E-2</v>
      </c>
      <c r="BN51" s="27">
        <v>2.9309999999999999E-2</v>
      </c>
      <c r="BO51" s="27"/>
      <c r="BP51" s="27">
        <v>8.6499999999999994E-2</v>
      </c>
      <c r="BQ51" s="27"/>
      <c r="BR51" s="27"/>
      <c r="BS51" s="27"/>
    </row>
    <row r="52" spans="1:71" x14ac:dyDescent="0.2">
      <c r="A52" s="70" t="s">
        <v>451</v>
      </c>
      <c r="B52" s="73" t="str">
        <f>VLOOKUP(A52,RecNames!B:G,6,FALSE)</f>
        <v>GLR</v>
      </c>
      <c r="D52" s="81" cm="1">
        <f t="array" ref="D52">_xlfn.IFS(U52="OUTLIER","na",AL52="","0",AL52&gt;0,AL52)</f>
        <v>11.1</v>
      </c>
      <c r="E52" s="82" t="str" cm="1">
        <f t="array" ref="E52">_xlfn.IFS(V52="OUTLIER","na",AM52="","0",AM52&gt;0,AM52)</f>
        <v>0</v>
      </c>
      <c r="F52" s="82" cm="1">
        <f t="array" ref="F52">_xlfn.IFS(W52="OUTLIER","na",AN52="","0",AN52&gt;0,AN52)</f>
        <v>8.1539999999999999</v>
      </c>
      <c r="G52" s="82" cm="1">
        <f t="array" ref="G52">_xlfn.IFS(X52="OUTLIER","na",AO52="","0",AO52&gt;0,AO52)</f>
        <v>8.0739999999999998</v>
      </c>
      <c r="H52" s="82" t="str" cm="1">
        <f t="array" ref="H52">_xlfn.IFS(Y52="OUTLIER","na",AP52="","0",AP52&gt;0,AP52)</f>
        <v>0</v>
      </c>
      <c r="I52" s="82" cm="1">
        <f t="array" ref="I52">_xlfn.IFS(Z52="OUTLIER","na",AQ52="","0",AQ52&gt;0,AQ52)</f>
        <v>8.8450000000000006</v>
      </c>
      <c r="J52" s="82" cm="1">
        <f t="array" ref="J52">_xlfn.IFS(AA52="OUTLIER","na",AR52="","0",AR52&gt;0,AR52)</f>
        <v>9.0220000000000002</v>
      </c>
      <c r="K52" s="82" cm="1">
        <f t="array" ref="K52">_xlfn.IFS(AB52="OUTLIER","na",AS52="","0",AS52&gt;0,AS52)</f>
        <v>8.6120000000000001</v>
      </c>
      <c r="L52" s="82" cm="1">
        <f t="array" ref="L52">_xlfn.IFS(AC52="OUTLIER","na",AT52="","0",AT52&gt;0,AT52)</f>
        <v>7.3239999999999998</v>
      </c>
      <c r="M52" s="82" cm="1">
        <f t="array" ref="M52">_xlfn.IFS(AD52="OUTLIER","na",AU52="","0",AU52&gt;0,AU52)</f>
        <v>7.4690000000000003</v>
      </c>
      <c r="N52" s="82" cm="1">
        <f t="array" ref="N52">_xlfn.IFS(AE52="OUTLIER","na",AV52="","0",AV52&gt;0,AV52)</f>
        <v>7.4240000000000004</v>
      </c>
      <c r="O52" s="82" cm="1">
        <f t="array" ref="O52">_xlfn.IFS(AF52="OUTLIER","na",AW52="","0",AW52&gt;0,AW52)</f>
        <v>9.1219999999999999</v>
      </c>
      <c r="P52" s="82" t="str" cm="1">
        <f t="array" ref="P52">_xlfn.IFS(AG52="OUTLIER","na",AX52="","0",AX52&gt;0,AX52)</f>
        <v>0</v>
      </c>
      <c r="Q52" s="82" t="str" cm="1">
        <f t="array" ref="Q52">_xlfn.IFS(AH52="OUTLIER","na",AY52="","0",AY52&gt;0,AY52)</f>
        <v>0</v>
      </c>
      <c r="R52" s="82" cm="1">
        <f t="array" ref="R52">_xlfn.IFS(AI52="OUTLIER","na",AZ52="","0",AZ52&gt;0,AZ52)</f>
        <v>7.6520000000000001</v>
      </c>
      <c r="S52" s="82" cm="1">
        <f t="array" ref="S52">_xlfn.IFS(AJ52="OUTLIER","na",BA52="","0",BA52&gt;0,BA52)</f>
        <v>7.5060000000000002</v>
      </c>
      <c r="T52" s="82" cm="1">
        <f t="array" ref="T52">_xlfn.IFS(AK52="OUTLIER","na",BB52="","0",BB52&gt;0,BB52)</f>
        <v>8.2170000000000005</v>
      </c>
      <c r="U52" s="54" t="str" cm="1">
        <f t="array" ref="U52">IF(AL52="","",IF(ABS((AL52-AVERAGE(AL$2:AL$1000))/_xlfn.STDEV.S(IF(AL$2:AL$1000&lt;&gt;"",AL$2:AL$1000)))&lt;3,"","OUTLIER"))</f>
        <v/>
      </c>
      <c r="V52" s="55" t="str" cm="1">
        <f t="array" ref="V52">IF(AM52="","",IF(ABS((AM52-AVERAGE(AM$2:AM$1000))/_xlfn.STDEV.S(IF(AM$2:AM$1000&lt;&gt;"",AM$2:AM$1000)))&lt;3,"","OUTLIER"))</f>
        <v/>
      </c>
      <c r="W52" s="55" t="str" cm="1">
        <f t="array" ref="W52">IF(AN52="","",IF(ABS((AN52-AVERAGE(AN$2:AN$1000))/_xlfn.STDEV.S(IF(AN$2:AN$1000&lt;&gt;"",AN$2:AN$1000)))&lt;3,"","OUTLIER"))</f>
        <v/>
      </c>
      <c r="X52" s="55" t="str" cm="1">
        <f t="array" ref="X52">IF(AO52="","",IF(ABS((AO52-AVERAGE(AO$2:AO$1000))/_xlfn.STDEV.S(IF(AO$2:AO$1000&lt;&gt;"",AO$2:AO$1000)))&lt;3,"","OUTLIER"))</f>
        <v/>
      </c>
      <c r="Y52" s="55" t="str" cm="1">
        <f t="array" ref="Y52">IF(AP52="","",IF(ABS((AP52-AVERAGE(AP$2:AP$1000))/_xlfn.STDEV.S(IF(AP$2:AP$1000&lt;&gt;"",AP$2:AP$1000)))&lt;3,"","OUTLIER"))</f>
        <v/>
      </c>
      <c r="Z52" s="55" t="str" cm="1">
        <f t="array" ref="Z52">IF(AQ52="","",IF(ABS((AQ52-AVERAGE(AQ$2:AQ$1000))/_xlfn.STDEV.S(IF(AQ$2:AQ$1000&lt;&gt;"",AQ$2:AQ$1000)))&lt;3,"","OUTLIER"))</f>
        <v/>
      </c>
      <c r="AA52" s="55" t="str" cm="1">
        <f t="array" ref="AA52">IF(AR52="","",IF(ABS((AR52-AVERAGE(AR$2:AR$1000))/_xlfn.STDEV.S(IF(AR$2:AR$1000&lt;&gt;"",AR$2:AR$1000)))&lt;3,"","OUTLIER"))</f>
        <v/>
      </c>
      <c r="AB52" s="55" t="str" cm="1">
        <f t="array" ref="AB52">IF(AS52="","",IF(ABS((AS52-AVERAGE(AS$2:AS$1000))/_xlfn.STDEV.S(IF(AS$2:AS$1000&lt;&gt;"",AS$2:AS$1000)))&lt;3,"","OUTLIER"))</f>
        <v/>
      </c>
      <c r="AC52" s="55" t="str" cm="1">
        <f t="array" ref="AC52">IF(AT52="","",IF(ABS((AT52-AVERAGE(AT$2:AT$1000))/_xlfn.STDEV.S(IF(AT$2:AT$1000&lt;&gt;"",AT$2:AT$1000)))&lt;3,"","OUTLIER"))</f>
        <v/>
      </c>
      <c r="AD52" s="55" t="str" cm="1">
        <f t="array" ref="AD52">IF(AU52="","",IF(ABS((AU52-AVERAGE(AU$2:AU$1000))/_xlfn.STDEV.S(IF(AU$2:AU$1000&lt;&gt;"",AU$2:AU$1000)))&lt;3,"","OUTLIER"))</f>
        <v/>
      </c>
      <c r="AE52" s="55" t="str" cm="1">
        <f t="array" ref="AE52">IF(AV52="","",IF(ABS((AV52-AVERAGE(AV$2:AV$1000))/_xlfn.STDEV.S(IF(AV$2:AV$1000&lt;&gt;"",AV$2:AV$1000)))&lt;3,"","OUTLIER"))</f>
        <v/>
      </c>
      <c r="AF52" s="55" t="str" cm="1">
        <f t="array" ref="AF52">IF(AW52="","",IF(ABS((AW52-AVERAGE(AW$2:AW$1000))/_xlfn.STDEV.S(IF(AW$2:AW$1000&lt;&gt;"",AW$2:AW$1000)))&lt;3,"","OUTLIER"))</f>
        <v/>
      </c>
      <c r="AG52" s="55" t="str" cm="1">
        <f t="array" ref="AG52">IF(AX52="","",IF(ABS((AX52-AVERAGE(AX$2:AX$1000))/_xlfn.STDEV.S(IF(AX$2:AX$1000&lt;&gt;"",AX$2:AX$1000)))&lt;3,"","OUTLIER"))</f>
        <v/>
      </c>
      <c r="AH52" s="55" t="str" cm="1">
        <f t="array" ref="AH52">IF(AY52="","",IF(ABS((AY52-AVERAGE(AY$2:AY$1000))/_xlfn.STDEV.S(IF(AY$2:AY$1000&lt;&gt;"",AY$2:AY$1000)))&lt;3,"","OUTLIER"))</f>
        <v/>
      </c>
      <c r="AI52" s="55" t="str" cm="1">
        <f t="array" ref="AI52">IF(AZ52="","",IF(ABS((AZ52-AVERAGE(AZ$2:AZ$1000))/_xlfn.STDEV.S(IF(AZ$2:AZ$1000&lt;&gt;"",AZ$2:AZ$1000)))&lt;3,"","OUTLIER"))</f>
        <v/>
      </c>
      <c r="AJ52" s="55" t="str" cm="1">
        <f t="array" ref="AJ52">IF(BA52="","",IF(ABS((BA52-AVERAGE(BA$2:BA$1000))/_xlfn.STDEV.S(IF(BA$2:BA$1000&lt;&gt;"",BA$2:BA$1000)))&lt;3,"","OUTLIER"))</f>
        <v/>
      </c>
      <c r="AK52" s="55" t="str" cm="1">
        <f t="array" ref="AK52">IF(BB52="","",IF(ABS((BB52-AVERAGE(BB$2:BB$1000))/_xlfn.STDEV.S(IF(BB$2:BB$1000&lt;&gt;"",BB$2:BB$1000)))&lt;3,"","OUTLIER"))</f>
        <v/>
      </c>
      <c r="AL52" s="26">
        <v>11.1</v>
      </c>
      <c r="AN52" s="27">
        <v>8.1539999999999999</v>
      </c>
      <c r="AO52" s="27">
        <v>8.0739999999999998</v>
      </c>
      <c r="AQ52" s="27">
        <v>8.8450000000000006</v>
      </c>
      <c r="AR52" s="27">
        <v>9.0220000000000002</v>
      </c>
      <c r="AS52" s="27">
        <v>8.6120000000000001</v>
      </c>
      <c r="AT52" s="27">
        <v>7.3239999999999998</v>
      </c>
      <c r="AU52" s="27">
        <v>7.4690000000000003</v>
      </c>
      <c r="AV52" s="27">
        <v>7.4240000000000004</v>
      </c>
      <c r="AW52" s="27">
        <v>9.1219999999999999</v>
      </c>
      <c r="AX52" s="27"/>
      <c r="AY52" s="27"/>
      <c r="AZ52" s="27">
        <v>7.6520000000000001</v>
      </c>
      <c r="BA52" s="27">
        <v>7.5060000000000002</v>
      </c>
      <c r="BB52" s="27">
        <v>8.2170000000000005</v>
      </c>
      <c r="BC52" s="26">
        <v>0.13789999999999999</v>
      </c>
      <c r="BE52" s="27">
        <v>9.3659999999999993E-2</v>
      </c>
      <c r="BF52" s="27">
        <v>8.763E-2</v>
      </c>
      <c r="BH52" s="27">
        <v>7.4399999999999994E-2</v>
      </c>
      <c r="BI52" s="27">
        <v>8.9520000000000002E-2</v>
      </c>
      <c r="BJ52" s="27">
        <v>0.1245</v>
      </c>
      <c r="BK52" s="27">
        <v>0.15759999999999999</v>
      </c>
      <c r="BL52" s="27">
        <v>0.12690000000000001</v>
      </c>
      <c r="BM52" s="27">
        <v>0.1396</v>
      </c>
      <c r="BN52" s="27">
        <v>6.2740000000000004E-2</v>
      </c>
      <c r="BO52" s="27"/>
      <c r="BP52" s="27"/>
      <c r="BQ52" s="27">
        <v>0.11700000000000001</v>
      </c>
      <c r="BR52" s="27">
        <v>0.1084</v>
      </c>
      <c r="BS52" s="27">
        <v>8.4879999999999997E-2</v>
      </c>
    </row>
    <row r="53" spans="1:71" x14ac:dyDescent="0.2">
      <c r="A53" s="70" t="s">
        <v>441</v>
      </c>
      <c r="B53" s="73" t="str">
        <f>VLOOKUP(A53,RecNames!B:G,6,FALSE)</f>
        <v>GHSR</v>
      </c>
      <c r="D53" s="81" t="str" cm="1">
        <f t="array" ref="D53">_xlfn.IFS(U53="OUTLIER","na",AL53="","0",AL53&gt;0,AL53)</f>
        <v>0</v>
      </c>
      <c r="E53" s="82" t="str" cm="1">
        <f t="array" ref="E53">_xlfn.IFS(V53="OUTLIER","na",AM53="","0",AM53&gt;0,AM53)</f>
        <v>0</v>
      </c>
      <c r="F53" s="82" cm="1">
        <f t="array" ref="F53">_xlfn.IFS(W53="OUTLIER","na",AN53="","0",AN53&gt;0,AN53)</f>
        <v>8.5820000000000007</v>
      </c>
      <c r="G53" s="82" cm="1">
        <f t="array" ref="G53">_xlfn.IFS(X53="OUTLIER","na",AO53="","0",AO53&gt;0,AO53)</f>
        <v>8.6140000000000008</v>
      </c>
      <c r="H53" s="82" t="str" cm="1">
        <f t="array" ref="H53">_xlfn.IFS(Y53="OUTLIER","na",AP53="","0",AP53&gt;0,AP53)</f>
        <v>0</v>
      </c>
      <c r="I53" s="82" cm="1">
        <f t="array" ref="I53">_xlfn.IFS(Z53="OUTLIER","na",AQ53="","0",AQ53&gt;0,AQ53)</f>
        <v>8.7949999999999999</v>
      </c>
      <c r="J53" s="82" cm="1">
        <f t="array" ref="J53">_xlfn.IFS(AA53="OUTLIER","na",AR53="","0",AR53&gt;0,AR53)</f>
        <v>8.8339999999999996</v>
      </c>
      <c r="K53" s="82" cm="1">
        <f t="array" ref="K53">_xlfn.IFS(AB53="OUTLIER","na",AS53="","0",AS53&gt;0,AS53)</f>
        <v>9.0869999999999997</v>
      </c>
      <c r="L53" s="82" cm="1">
        <f t="array" ref="L53">_xlfn.IFS(AC53="OUTLIER","na",AT53="","0",AT53&gt;0,AT53)</f>
        <v>9.282</v>
      </c>
      <c r="M53" s="82" cm="1">
        <f t="array" ref="M53">_xlfn.IFS(AD53="OUTLIER","na",AU53="","0",AU53&gt;0,AU53)</f>
        <v>9.6</v>
      </c>
      <c r="N53" s="82" cm="1">
        <f t="array" ref="N53">_xlfn.IFS(AE53="OUTLIER","na",AV53="","0",AV53&gt;0,AV53)</f>
        <v>8.8970000000000002</v>
      </c>
      <c r="O53" s="82" cm="1">
        <f t="array" ref="O53">_xlfn.IFS(AF53="OUTLIER","na",AW53="","0",AW53&gt;0,AW53)</f>
        <v>9.2170000000000005</v>
      </c>
      <c r="P53" s="82" cm="1">
        <f t="array" ref="P53">_xlfn.IFS(AG53="OUTLIER","na",AX53="","0",AX53&gt;0,AX53)</f>
        <v>9.1560000000000006</v>
      </c>
      <c r="Q53" s="82" cm="1">
        <f t="array" ref="Q53">_xlfn.IFS(AH53="OUTLIER","na",AY53="","0",AY53&gt;0,AY53)</f>
        <v>8.5120000000000005</v>
      </c>
      <c r="R53" s="82" cm="1">
        <f t="array" ref="R53">_xlfn.IFS(AI53="OUTLIER","na",AZ53="","0",AZ53&gt;0,AZ53)</f>
        <v>8.7799999999999994</v>
      </c>
      <c r="S53" s="82" cm="1">
        <f t="array" ref="S53">_xlfn.IFS(AJ53="OUTLIER","na",BA53="","0",BA53&gt;0,BA53)</f>
        <v>8.2490000000000006</v>
      </c>
      <c r="T53" s="82" cm="1">
        <f t="array" ref="T53">_xlfn.IFS(AK53="OUTLIER","na",BB53="","0",BB53&gt;0,BB53)</f>
        <v>8.5150000000000006</v>
      </c>
      <c r="U53" s="54" t="str" cm="1">
        <f t="array" ref="U53">IF(AL53="","",IF(ABS((AL53-AVERAGE(AL$2:AL$1000))/_xlfn.STDEV.S(IF(AL$2:AL$1000&lt;&gt;"",AL$2:AL$1000)))&lt;3,"","OUTLIER"))</f>
        <v/>
      </c>
      <c r="V53" s="55" t="str" cm="1">
        <f t="array" ref="V53">IF(AM53="","",IF(ABS((AM53-AVERAGE(AM$2:AM$1000))/_xlfn.STDEV.S(IF(AM$2:AM$1000&lt;&gt;"",AM$2:AM$1000)))&lt;3,"","OUTLIER"))</f>
        <v/>
      </c>
      <c r="W53" s="55" t="str" cm="1">
        <f t="array" ref="W53">IF(AN53="","",IF(ABS((AN53-AVERAGE(AN$2:AN$1000))/_xlfn.STDEV.S(IF(AN$2:AN$1000&lt;&gt;"",AN$2:AN$1000)))&lt;3,"","OUTLIER"))</f>
        <v/>
      </c>
      <c r="X53" s="55" t="str" cm="1">
        <f t="array" ref="X53">IF(AO53="","",IF(ABS((AO53-AVERAGE(AO$2:AO$1000))/_xlfn.STDEV.S(IF(AO$2:AO$1000&lt;&gt;"",AO$2:AO$1000)))&lt;3,"","OUTLIER"))</f>
        <v/>
      </c>
      <c r="Y53" s="55" t="str" cm="1">
        <f t="array" ref="Y53">IF(AP53="","",IF(ABS((AP53-AVERAGE(AP$2:AP$1000))/_xlfn.STDEV.S(IF(AP$2:AP$1000&lt;&gt;"",AP$2:AP$1000)))&lt;3,"","OUTLIER"))</f>
        <v/>
      </c>
      <c r="Z53" s="55" t="str" cm="1">
        <f t="array" ref="Z53">IF(AQ53="","",IF(ABS((AQ53-AVERAGE(AQ$2:AQ$1000))/_xlfn.STDEV.S(IF(AQ$2:AQ$1000&lt;&gt;"",AQ$2:AQ$1000)))&lt;3,"","OUTLIER"))</f>
        <v/>
      </c>
      <c r="AA53" s="55" t="str" cm="1">
        <f t="array" ref="AA53">IF(AR53="","",IF(ABS((AR53-AVERAGE(AR$2:AR$1000))/_xlfn.STDEV.S(IF(AR$2:AR$1000&lt;&gt;"",AR$2:AR$1000)))&lt;3,"","OUTLIER"))</f>
        <v/>
      </c>
      <c r="AB53" s="55" t="str" cm="1">
        <f t="array" ref="AB53">IF(AS53="","",IF(ABS((AS53-AVERAGE(AS$2:AS$1000))/_xlfn.STDEV.S(IF(AS$2:AS$1000&lt;&gt;"",AS$2:AS$1000)))&lt;3,"","OUTLIER"))</f>
        <v/>
      </c>
      <c r="AC53" s="55" t="str" cm="1">
        <f t="array" ref="AC53">IF(AT53="","",IF(ABS((AT53-AVERAGE(AT$2:AT$1000))/_xlfn.STDEV.S(IF(AT$2:AT$1000&lt;&gt;"",AT$2:AT$1000)))&lt;3,"","OUTLIER"))</f>
        <v/>
      </c>
      <c r="AD53" s="55" t="str" cm="1">
        <f t="array" ref="AD53">IF(AU53="","",IF(ABS((AU53-AVERAGE(AU$2:AU$1000))/_xlfn.STDEV.S(IF(AU$2:AU$1000&lt;&gt;"",AU$2:AU$1000)))&lt;3,"","OUTLIER"))</f>
        <v/>
      </c>
      <c r="AE53" s="55" t="str" cm="1">
        <f t="array" ref="AE53">IF(AV53="","",IF(ABS((AV53-AVERAGE(AV$2:AV$1000))/_xlfn.STDEV.S(IF(AV$2:AV$1000&lt;&gt;"",AV$2:AV$1000)))&lt;3,"","OUTLIER"))</f>
        <v/>
      </c>
      <c r="AF53" s="55" t="str" cm="1">
        <f t="array" ref="AF53">IF(AW53="","",IF(ABS((AW53-AVERAGE(AW$2:AW$1000))/_xlfn.STDEV.S(IF(AW$2:AW$1000&lt;&gt;"",AW$2:AW$1000)))&lt;3,"","OUTLIER"))</f>
        <v/>
      </c>
      <c r="AG53" s="55" t="str" cm="1">
        <f t="array" ref="AG53">IF(AX53="","",IF(ABS((AX53-AVERAGE(AX$2:AX$1000))/_xlfn.STDEV.S(IF(AX$2:AX$1000&lt;&gt;"",AX$2:AX$1000)))&lt;3,"","OUTLIER"))</f>
        <v/>
      </c>
      <c r="AH53" s="55" t="str" cm="1">
        <f t="array" ref="AH53">IF(AY53="","",IF(ABS((AY53-AVERAGE(AY$2:AY$1000))/_xlfn.STDEV.S(IF(AY$2:AY$1000&lt;&gt;"",AY$2:AY$1000)))&lt;3,"","OUTLIER"))</f>
        <v/>
      </c>
      <c r="AI53" s="55" t="str" cm="1">
        <f t="array" ref="AI53">IF(AZ53="","",IF(ABS((AZ53-AVERAGE(AZ$2:AZ$1000))/_xlfn.STDEV.S(IF(AZ$2:AZ$1000&lt;&gt;"",AZ$2:AZ$1000)))&lt;3,"","OUTLIER"))</f>
        <v/>
      </c>
      <c r="AJ53" s="55" t="str" cm="1">
        <f t="array" ref="AJ53">IF(BA53="","",IF(ABS((BA53-AVERAGE(BA$2:BA$1000))/_xlfn.STDEV.S(IF(BA$2:BA$1000&lt;&gt;"",BA$2:BA$1000)))&lt;3,"","OUTLIER"))</f>
        <v/>
      </c>
      <c r="AK53" s="55" t="str" cm="1">
        <f t="array" ref="AK53">IF(BB53="","",IF(ABS((BB53-AVERAGE(BB$2:BB$1000))/_xlfn.STDEV.S(IF(BB$2:BB$1000&lt;&gt;"",BB$2:BB$1000)))&lt;3,"","OUTLIER"))</f>
        <v/>
      </c>
      <c r="AL53" s="26"/>
      <c r="AN53" s="27">
        <v>8.5820000000000007</v>
      </c>
      <c r="AO53" s="27">
        <v>8.6140000000000008</v>
      </c>
      <c r="AQ53" s="27">
        <v>8.7949999999999999</v>
      </c>
      <c r="AR53" s="27">
        <v>8.8339999999999996</v>
      </c>
      <c r="AS53" s="27">
        <v>9.0869999999999997</v>
      </c>
      <c r="AT53" s="27">
        <v>9.282</v>
      </c>
      <c r="AU53" s="27">
        <v>9.6</v>
      </c>
      <c r="AV53" s="27">
        <v>8.8970000000000002</v>
      </c>
      <c r="AW53" s="27">
        <v>9.2170000000000005</v>
      </c>
      <c r="AX53" s="27">
        <v>9.1560000000000006</v>
      </c>
      <c r="AY53" s="27">
        <v>8.5120000000000005</v>
      </c>
      <c r="AZ53" s="27">
        <v>8.7799999999999994</v>
      </c>
      <c r="BA53" s="27">
        <v>8.2490000000000006</v>
      </c>
      <c r="BB53" s="27">
        <v>8.5150000000000006</v>
      </c>
      <c r="BC53" s="26"/>
      <c r="BE53" s="27">
        <v>7.5190000000000007E-2</v>
      </c>
      <c r="BF53" s="27">
        <v>6.9769999999999999E-2</v>
      </c>
      <c r="BH53" s="27">
        <v>6.8269999999999997E-2</v>
      </c>
      <c r="BI53" s="27">
        <v>6.1210000000000001E-2</v>
      </c>
      <c r="BJ53" s="27">
        <v>6.8629999999999997E-2</v>
      </c>
      <c r="BK53" s="27">
        <v>0.1135</v>
      </c>
      <c r="BL53" s="27">
        <v>0.13159999999999999</v>
      </c>
      <c r="BM53" s="27">
        <v>4.1779999999999998E-2</v>
      </c>
      <c r="BN53" s="27">
        <v>8.4500000000000006E-2</v>
      </c>
      <c r="BO53" s="27">
        <v>9.5100000000000004E-2</v>
      </c>
      <c r="BP53" s="27">
        <v>7.8229999999999994E-2</v>
      </c>
      <c r="BQ53" s="27">
        <v>8.4110000000000004E-2</v>
      </c>
      <c r="BR53" s="27">
        <v>0.21129999999999999</v>
      </c>
      <c r="BS53" s="27">
        <v>8.1780000000000005E-2</v>
      </c>
    </row>
    <row r="54" spans="1:71" x14ac:dyDescent="0.2">
      <c r="A54" s="70" t="s">
        <v>445</v>
      </c>
      <c r="B54" s="73" t="str">
        <f>VLOOKUP(A54,RecNames!B:G,6,FALSE)</f>
        <v>GIPR</v>
      </c>
      <c r="D54" s="81" cm="1">
        <f t="array" ref="D54">_xlfn.IFS(U54="OUTLIER","na",AL54="","0",AL54&gt;0,AL54)</f>
        <v>10.47</v>
      </c>
      <c r="E54" s="82" t="str" cm="1">
        <f t="array" ref="E54">_xlfn.IFS(V54="OUTLIER","na",AM54="","0",AM54&gt;0,AM54)</f>
        <v>0</v>
      </c>
      <c r="F54" s="82" cm="1">
        <f t="array" ref="F54">_xlfn.IFS(W54="OUTLIER","na",AN54="","0",AN54&gt;0,AN54)</f>
        <v>8.8680000000000003</v>
      </c>
      <c r="G54" s="82" cm="1">
        <f t="array" ref="G54">_xlfn.IFS(X54="OUTLIER","na",AO54="","0",AO54&gt;0,AO54)</f>
        <v>9.0519999999999996</v>
      </c>
      <c r="H54" s="82" t="str" cm="1">
        <f t="array" ref="H54">_xlfn.IFS(Y54="OUTLIER","na",AP54="","0",AP54&gt;0,AP54)</f>
        <v>0</v>
      </c>
      <c r="I54" s="82" cm="1">
        <f t="array" ref="I54">_xlfn.IFS(Z54="OUTLIER","na",AQ54="","0",AQ54&gt;0,AQ54)</f>
        <v>9.0820000000000007</v>
      </c>
      <c r="J54" s="82" cm="1">
        <f t="array" ref="J54">_xlfn.IFS(AA54="OUTLIER","na",AR54="","0",AR54&gt;0,AR54)</f>
        <v>9.2170000000000005</v>
      </c>
      <c r="K54" s="82" cm="1">
        <f t="array" ref="K54">_xlfn.IFS(AB54="OUTLIER","na",AS54="","0",AS54&gt;0,AS54)</f>
        <v>9.2899999999999991</v>
      </c>
      <c r="L54" s="82" t="str" cm="1">
        <f t="array" ref="L54">_xlfn.IFS(AC54="OUTLIER","na",AT54="","0",AT54&gt;0,AT54)</f>
        <v>0</v>
      </c>
      <c r="M54" s="82" t="str" cm="1">
        <f t="array" ref="M54">_xlfn.IFS(AD54="OUTLIER","na",AU54="","0",AU54&gt;0,AU54)</f>
        <v>0</v>
      </c>
      <c r="N54" s="82" t="str" cm="1">
        <f t="array" ref="N54">_xlfn.IFS(AE54="OUTLIER","na",AV54="","0",AV54&gt;0,AV54)</f>
        <v>0</v>
      </c>
      <c r="O54" s="82" cm="1">
        <f t="array" ref="O54">_xlfn.IFS(AF54="OUTLIER","na",AW54="","0",AW54&gt;0,AW54)</f>
        <v>9.0860000000000003</v>
      </c>
      <c r="P54" s="82" t="str" cm="1">
        <f t="array" ref="P54">_xlfn.IFS(AG54="OUTLIER","na",AX54="","0",AX54&gt;0,AX54)</f>
        <v>0</v>
      </c>
      <c r="Q54" s="82" t="str" cm="1">
        <f t="array" ref="Q54">_xlfn.IFS(AH54="OUTLIER","na",AY54="","0",AY54&gt;0,AY54)</f>
        <v>0</v>
      </c>
      <c r="R54" s="82" cm="1">
        <f t="array" ref="R54">_xlfn.IFS(AI54="OUTLIER","na",AZ54="","0",AZ54&gt;0,AZ54)</f>
        <v>8.4369999999999994</v>
      </c>
      <c r="S54" s="82" cm="1">
        <f t="array" ref="S54">_xlfn.IFS(AJ54="OUTLIER","na",BA54="","0",BA54&gt;0,BA54)</f>
        <v>7.3849999999999998</v>
      </c>
      <c r="T54" s="82" cm="1">
        <f t="array" ref="T54">_xlfn.IFS(AK54="OUTLIER","na",BB54="","0",BB54&gt;0,BB54)</f>
        <v>8.3989999999999991</v>
      </c>
      <c r="U54" s="54" t="str" cm="1">
        <f t="array" ref="U54">IF(AL54="","",IF(ABS((AL54-AVERAGE(AL$2:AL$1000))/_xlfn.STDEV.S(IF(AL$2:AL$1000&lt;&gt;"",AL$2:AL$1000)))&lt;3,"","OUTLIER"))</f>
        <v/>
      </c>
      <c r="V54" s="55" t="str" cm="1">
        <f t="array" ref="V54">IF(AM54="","",IF(ABS((AM54-AVERAGE(AM$2:AM$1000))/_xlfn.STDEV.S(IF(AM$2:AM$1000&lt;&gt;"",AM$2:AM$1000)))&lt;3,"","OUTLIER"))</f>
        <v/>
      </c>
      <c r="W54" s="55" t="str" cm="1">
        <f t="array" ref="W54">IF(AN54="","",IF(ABS((AN54-AVERAGE(AN$2:AN$1000))/_xlfn.STDEV.S(IF(AN$2:AN$1000&lt;&gt;"",AN$2:AN$1000)))&lt;3,"","OUTLIER"))</f>
        <v/>
      </c>
      <c r="X54" s="55" t="str" cm="1">
        <f t="array" ref="X54">IF(AO54="","",IF(ABS((AO54-AVERAGE(AO$2:AO$1000))/_xlfn.STDEV.S(IF(AO$2:AO$1000&lt;&gt;"",AO$2:AO$1000)))&lt;3,"","OUTLIER"))</f>
        <v/>
      </c>
      <c r="Y54" s="55" t="str" cm="1">
        <f t="array" ref="Y54">IF(AP54="","",IF(ABS((AP54-AVERAGE(AP$2:AP$1000))/_xlfn.STDEV.S(IF(AP$2:AP$1000&lt;&gt;"",AP$2:AP$1000)))&lt;3,"","OUTLIER"))</f>
        <v/>
      </c>
      <c r="Z54" s="55" t="str" cm="1">
        <f t="array" ref="Z54">IF(AQ54="","",IF(ABS((AQ54-AVERAGE(AQ$2:AQ$1000))/_xlfn.STDEV.S(IF(AQ$2:AQ$1000&lt;&gt;"",AQ$2:AQ$1000)))&lt;3,"","OUTLIER"))</f>
        <v/>
      </c>
      <c r="AA54" s="55" t="str" cm="1">
        <f t="array" ref="AA54">IF(AR54="","",IF(ABS((AR54-AVERAGE(AR$2:AR$1000))/_xlfn.STDEV.S(IF(AR$2:AR$1000&lt;&gt;"",AR$2:AR$1000)))&lt;3,"","OUTLIER"))</f>
        <v/>
      </c>
      <c r="AB54" s="55" t="str" cm="1">
        <f t="array" ref="AB54">IF(AS54="","",IF(ABS((AS54-AVERAGE(AS$2:AS$1000))/_xlfn.STDEV.S(IF(AS$2:AS$1000&lt;&gt;"",AS$2:AS$1000)))&lt;3,"","OUTLIER"))</f>
        <v/>
      </c>
      <c r="AC54" s="55" t="str" cm="1">
        <f t="array" ref="AC54">IF(AT54="","",IF(ABS((AT54-AVERAGE(AT$2:AT$1000))/_xlfn.STDEV.S(IF(AT$2:AT$1000&lt;&gt;"",AT$2:AT$1000)))&lt;3,"","OUTLIER"))</f>
        <v/>
      </c>
      <c r="AD54" s="55" t="str" cm="1">
        <f t="array" ref="AD54">IF(AU54="","",IF(ABS((AU54-AVERAGE(AU$2:AU$1000))/_xlfn.STDEV.S(IF(AU$2:AU$1000&lt;&gt;"",AU$2:AU$1000)))&lt;3,"","OUTLIER"))</f>
        <v/>
      </c>
      <c r="AE54" s="55" t="str" cm="1">
        <f t="array" ref="AE54">IF(AV54="","",IF(ABS((AV54-AVERAGE(AV$2:AV$1000))/_xlfn.STDEV.S(IF(AV$2:AV$1000&lt;&gt;"",AV$2:AV$1000)))&lt;3,"","OUTLIER"))</f>
        <v/>
      </c>
      <c r="AF54" s="55" t="str" cm="1">
        <f t="array" ref="AF54">IF(AW54="","",IF(ABS((AW54-AVERAGE(AW$2:AW$1000))/_xlfn.STDEV.S(IF(AW$2:AW$1000&lt;&gt;"",AW$2:AW$1000)))&lt;3,"","OUTLIER"))</f>
        <v/>
      </c>
      <c r="AG54" s="55" t="str" cm="1">
        <f t="array" ref="AG54">IF(AX54="","",IF(ABS((AX54-AVERAGE(AX$2:AX$1000))/_xlfn.STDEV.S(IF(AX$2:AX$1000&lt;&gt;"",AX$2:AX$1000)))&lt;3,"","OUTLIER"))</f>
        <v/>
      </c>
      <c r="AH54" s="55" t="str" cm="1">
        <f t="array" ref="AH54">IF(AY54="","",IF(ABS((AY54-AVERAGE(AY$2:AY$1000))/_xlfn.STDEV.S(IF(AY$2:AY$1000&lt;&gt;"",AY$2:AY$1000)))&lt;3,"","OUTLIER"))</f>
        <v/>
      </c>
      <c r="AI54" s="55" t="str" cm="1">
        <f t="array" ref="AI54">IF(AZ54="","",IF(ABS((AZ54-AVERAGE(AZ$2:AZ$1000))/_xlfn.STDEV.S(IF(AZ$2:AZ$1000&lt;&gt;"",AZ$2:AZ$1000)))&lt;3,"","OUTLIER"))</f>
        <v/>
      </c>
      <c r="AJ54" s="55" t="str" cm="1">
        <f t="array" ref="AJ54">IF(BA54="","",IF(ABS((BA54-AVERAGE(BA$2:BA$1000))/_xlfn.STDEV.S(IF(BA$2:BA$1000&lt;&gt;"",BA$2:BA$1000)))&lt;3,"","OUTLIER"))</f>
        <v/>
      </c>
      <c r="AK54" s="55" t="str" cm="1">
        <f t="array" ref="AK54">IF(BB54="","",IF(ABS((BB54-AVERAGE(BB$2:BB$1000))/_xlfn.STDEV.S(IF(BB$2:BB$1000&lt;&gt;"",BB$2:BB$1000)))&lt;3,"","OUTLIER"))</f>
        <v/>
      </c>
      <c r="AL54" s="26">
        <v>10.47</v>
      </c>
      <c r="AN54" s="27">
        <v>8.8680000000000003</v>
      </c>
      <c r="AO54" s="27">
        <v>9.0519999999999996</v>
      </c>
      <c r="AQ54" s="27">
        <v>9.0820000000000007</v>
      </c>
      <c r="AR54" s="27">
        <v>9.2170000000000005</v>
      </c>
      <c r="AS54" s="27">
        <v>9.2899999999999991</v>
      </c>
      <c r="AT54" s="27"/>
      <c r="AU54" s="27"/>
      <c r="AV54" s="27"/>
      <c r="AW54" s="27">
        <v>9.0860000000000003</v>
      </c>
      <c r="AX54" s="27"/>
      <c r="AY54" s="27"/>
      <c r="AZ54" s="27">
        <v>8.4369999999999994</v>
      </c>
      <c r="BA54" s="27">
        <v>7.3849999999999998</v>
      </c>
      <c r="BB54" s="27">
        <v>8.3989999999999991</v>
      </c>
      <c r="BC54" s="26">
        <v>0.127</v>
      </c>
      <c r="BE54" s="27">
        <v>9.0939999999999993E-2</v>
      </c>
      <c r="BF54" s="27">
        <v>5.9900000000000002E-2</v>
      </c>
      <c r="BH54" s="27">
        <v>0.1203</v>
      </c>
      <c r="BI54" s="27">
        <v>0.12540000000000001</v>
      </c>
      <c r="BJ54" s="27">
        <v>0.18859999999999999</v>
      </c>
      <c r="BK54" s="27"/>
      <c r="BL54" s="27"/>
      <c r="BM54" s="27"/>
      <c r="BN54" s="27">
        <v>0.1057</v>
      </c>
      <c r="BO54" s="27"/>
      <c r="BP54" s="27"/>
      <c r="BQ54" s="27">
        <v>0.30969999999999998</v>
      </c>
      <c r="BR54" s="27">
        <v>0.83389999999999997</v>
      </c>
      <c r="BS54" s="27">
        <v>9.3679999999999999E-2</v>
      </c>
    </row>
    <row r="55" spans="1:71" x14ac:dyDescent="0.2">
      <c r="A55" s="70" t="s">
        <v>447</v>
      </c>
      <c r="B55" s="73" t="str">
        <f>VLOOKUP(A55,RecNames!B:G,6,FALSE)</f>
        <v>GLP1R</v>
      </c>
      <c r="D55" s="81" cm="1">
        <f t="array" ref="D55">_xlfn.IFS(U55="OUTLIER","na",AL55="","0",AL55&gt;0,AL55)</f>
        <v>10.62</v>
      </c>
      <c r="E55" s="82" t="str" cm="1">
        <f t="array" ref="E55">_xlfn.IFS(V55="OUTLIER","na",AM55="","0",AM55&gt;0,AM55)</f>
        <v>0</v>
      </c>
      <c r="F55" s="82" cm="1">
        <f t="array" ref="F55">_xlfn.IFS(W55="OUTLIER","na",AN55="","0",AN55&gt;0,AN55)</f>
        <v>8.3450000000000006</v>
      </c>
      <c r="G55" s="82" cm="1">
        <f t="array" ref="G55">_xlfn.IFS(X55="OUTLIER","na",AO55="","0",AO55&gt;0,AO55)</f>
        <v>8.4260000000000002</v>
      </c>
      <c r="H55" s="82" t="str" cm="1">
        <f t="array" ref="H55">_xlfn.IFS(Y55="OUTLIER","na",AP55="","0",AP55&gt;0,AP55)</f>
        <v>0</v>
      </c>
      <c r="I55" s="82" cm="1">
        <f t="array" ref="I55">_xlfn.IFS(Z55="OUTLIER","na",AQ55="","0",AQ55&gt;0,AQ55)</f>
        <v>8.516</v>
      </c>
      <c r="J55" s="82" cm="1">
        <f t="array" ref="J55">_xlfn.IFS(AA55="OUTLIER","na",AR55="","0",AR55&gt;0,AR55)</f>
        <v>8.843</v>
      </c>
      <c r="K55" s="82" t="str" cm="1">
        <f t="array" ref="K55">_xlfn.IFS(AB55="OUTLIER","na",AS55="","0",AS55&gt;0,AS55)</f>
        <v>0</v>
      </c>
      <c r="L55" s="82" t="str" cm="1">
        <f t="array" ref="L55">_xlfn.IFS(AC55="OUTLIER","na",AT55="","0",AT55&gt;0,AT55)</f>
        <v>0</v>
      </c>
      <c r="M55" s="82" t="str" cm="1">
        <f t="array" ref="M55">_xlfn.IFS(AD55="OUTLIER","na",AU55="","0",AU55&gt;0,AU55)</f>
        <v>0</v>
      </c>
      <c r="N55" s="82" t="str" cm="1">
        <f t="array" ref="N55">_xlfn.IFS(AE55="OUTLIER","na",AV55="","0",AV55&gt;0,AV55)</f>
        <v>0</v>
      </c>
      <c r="O55" s="82" cm="1">
        <f t="array" ref="O55">_xlfn.IFS(AF55="OUTLIER","na",AW55="","0",AW55&gt;0,AW55)</f>
        <v>8.577</v>
      </c>
      <c r="P55" s="82" t="str" cm="1">
        <f t="array" ref="P55">_xlfn.IFS(AG55="OUTLIER","na",AX55="","0",AX55&gt;0,AX55)</f>
        <v>0</v>
      </c>
      <c r="Q55" s="82" t="str" cm="1">
        <f t="array" ref="Q55">_xlfn.IFS(AH55="OUTLIER","na",AY55="","0",AY55&gt;0,AY55)</f>
        <v>0</v>
      </c>
      <c r="R55" s="82" cm="1">
        <f t="array" ref="R55">_xlfn.IFS(AI55="OUTLIER","na",AZ55="","0",AZ55&gt;0,AZ55)</f>
        <v>8.1229999999999993</v>
      </c>
      <c r="S55" s="82" cm="1">
        <f t="array" ref="S55">_xlfn.IFS(AJ55="OUTLIER","na",BA55="","0",BA55&gt;0,BA55)</f>
        <v>8.3290000000000006</v>
      </c>
      <c r="T55" s="82" cm="1">
        <f t="array" ref="T55">_xlfn.IFS(AK55="OUTLIER","na",BB55="","0",BB55&gt;0,BB55)</f>
        <v>8.4559999999999995</v>
      </c>
      <c r="U55" s="54" t="str" cm="1">
        <f t="array" ref="U55">IF(AL55="","",IF(ABS((AL55-AVERAGE(AL$2:AL$1000))/_xlfn.STDEV.S(IF(AL$2:AL$1000&lt;&gt;"",AL$2:AL$1000)))&lt;3,"","OUTLIER"))</f>
        <v/>
      </c>
      <c r="V55" s="55" t="str" cm="1">
        <f t="array" ref="V55">IF(AM55="","",IF(ABS((AM55-AVERAGE(AM$2:AM$1000))/_xlfn.STDEV.S(IF(AM$2:AM$1000&lt;&gt;"",AM$2:AM$1000)))&lt;3,"","OUTLIER"))</f>
        <v/>
      </c>
      <c r="W55" s="55" t="str" cm="1">
        <f t="array" ref="W55">IF(AN55="","",IF(ABS((AN55-AVERAGE(AN$2:AN$1000))/_xlfn.STDEV.S(IF(AN$2:AN$1000&lt;&gt;"",AN$2:AN$1000)))&lt;3,"","OUTLIER"))</f>
        <v/>
      </c>
      <c r="X55" s="55" t="str" cm="1">
        <f t="array" ref="X55">IF(AO55="","",IF(ABS((AO55-AVERAGE(AO$2:AO$1000))/_xlfn.STDEV.S(IF(AO$2:AO$1000&lt;&gt;"",AO$2:AO$1000)))&lt;3,"","OUTLIER"))</f>
        <v/>
      </c>
      <c r="Y55" s="55" t="str" cm="1">
        <f t="array" ref="Y55">IF(AP55="","",IF(ABS((AP55-AVERAGE(AP$2:AP$1000))/_xlfn.STDEV.S(IF(AP$2:AP$1000&lt;&gt;"",AP$2:AP$1000)))&lt;3,"","OUTLIER"))</f>
        <v/>
      </c>
      <c r="Z55" s="55" t="str" cm="1">
        <f t="array" ref="Z55">IF(AQ55="","",IF(ABS((AQ55-AVERAGE(AQ$2:AQ$1000))/_xlfn.STDEV.S(IF(AQ$2:AQ$1000&lt;&gt;"",AQ$2:AQ$1000)))&lt;3,"","OUTLIER"))</f>
        <v/>
      </c>
      <c r="AA55" s="55" t="str" cm="1">
        <f t="array" ref="AA55">IF(AR55="","",IF(ABS((AR55-AVERAGE(AR$2:AR$1000))/_xlfn.STDEV.S(IF(AR$2:AR$1000&lt;&gt;"",AR$2:AR$1000)))&lt;3,"","OUTLIER"))</f>
        <v/>
      </c>
      <c r="AB55" s="55" t="str" cm="1">
        <f t="array" ref="AB55">IF(AS55="","",IF(ABS((AS55-AVERAGE(AS$2:AS$1000))/_xlfn.STDEV.S(IF(AS$2:AS$1000&lt;&gt;"",AS$2:AS$1000)))&lt;3,"","OUTLIER"))</f>
        <v/>
      </c>
      <c r="AC55" s="55" t="str" cm="1">
        <f t="array" ref="AC55">IF(AT55="","",IF(ABS((AT55-AVERAGE(AT$2:AT$1000))/_xlfn.STDEV.S(IF(AT$2:AT$1000&lt;&gt;"",AT$2:AT$1000)))&lt;3,"","OUTLIER"))</f>
        <v/>
      </c>
      <c r="AD55" s="55" t="str" cm="1">
        <f t="array" ref="AD55">IF(AU55="","",IF(ABS((AU55-AVERAGE(AU$2:AU$1000))/_xlfn.STDEV.S(IF(AU$2:AU$1000&lt;&gt;"",AU$2:AU$1000)))&lt;3,"","OUTLIER"))</f>
        <v/>
      </c>
      <c r="AE55" s="55" t="str" cm="1">
        <f t="array" ref="AE55">IF(AV55="","",IF(ABS((AV55-AVERAGE(AV$2:AV$1000))/_xlfn.STDEV.S(IF(AV$2:AV$1000&lt;&gt;"",AV$2:AV$1000)))&lt;3,"","OUTLIER"))</f>
        <v/>
      </c>
      <c r="AF55" s="55" t="str" cm="1">
        <f t="array" ref="AF55">IF(AW55="","",IF(ABS((AW55-AVERAGE(AW$2:AW$1000))/_xlfn.STDEV.S(IF(AW$2:AW$1000&lt;&gt;"",AW$2:AW$1000)))&lt;3,"","OUTLIER"))</f>
        <v/>
      </c>
      <c r="AG55" s="55" t="str" cm="1">
        <f t="array" ref="AG55">IF(AX55="","",IF(ABS((AX55-AVERAGE(AX$2:AX$1000))/_xlfn.STDEV.S(IF(AX$2:AX$1000&lt;&gt;"",AX$2:AX$1000)))&lt;3,"","OUTLIER"))</f>
        <v/>
      </c>
      <c r="AH55" s="55" t="str" cm="1">
        <f t="array" ref="AH55">IF(AY55="","",IF(ABS((AY55-AVERAGE(AY$2:AY$1000))/_xlfn.STDEV.S(IF(AY$2:AY$1000&lt;&gt;"",AY$2:AY$1000)))&lt;3,"","OUTLIER"))</f>
        <v/>
      </c>
      <c r="AI55" s="55" t="str" cm="1">
        <f t="array" ref="AI55">IF(AZ55="","",IF(ABS((AZ55-AVERAGE(AZ$2:AZ$1000))/_xlfn.STDEV.S(IF(AZ$2:AZ$1000&lt;&gt;"",AZ$2:AZ$1000)))&lt;3,"","OUTLIER"))</f>
        <v/>
      </c>
      <c r="AJ55" s="55" t="str" cm="1">
        <f t="array" ref="AJ55">IF(BA55="","",IF(ABS((BA55-AVERAGE(BA$2:BA$1000))/_xlfn.STDEV.S(IF(BA$2:BA$1000&lt;&gt;"",BA$2:BA$1000)))&lt;3,"","OUTLIER"))</f>
        <v/>
      </c>
      <c r="AK55" s="55" t="str" cm="1">
        <f t="array" ref="AK55">IF(BB55="","",IF(ABS((BB55-AVERAGE(BB$2:BB$1000))/_xlfn.STDEV.S(IF(BB$2:BB$1000&lt;&gt;"",BB$2:BB$1000)))&lt;3,"","OUTLIER"))</f>
        <v/>
      </c>
      <c r="AL55" s="26">
        <v>10.62</v>
      </c>
      <c r="AN55" s="27">
        <v>8.3450000000000006</v>
      </c>
      <c r="AO55" s="27">
        <v>8.4260000000000002</v>
      </c>
      <c r="AQ55" s="27">
        <v>8.516</v>
      </c>
      <c r="AR55" s="27">
        <v>8.843</v>
      </c>
      <c r="AS55" s="27"/>
      <c r="AT55" s="27"/>
      <c r="AU55" s="27"/>
      <c r="AV55" s="27"/>
      <c r="AW55" s="27">
        <v>8.577</v>
      </c>
      <c r="AX55" s="27"/>
      <c r="AY55" s="27"/>
      <c r="AZ55" s="27">
        <v>8.1229999999999993</v>
      </c>
      <c r="BA55" s="27">
        <v>8.3290000000000006</v>
      </c>
      <c r="BB55" s="27">
        <v>8.4559999999999995</v>
      </c>
      <c r="BC55" s="26">
        <v>0.12230000000000001</v>
      </c>
      <c r="BE55" s="27">
        <v>0.17910000000000001</v>
      </c>
      <c r="BF55" s="27">
        <v>0.2147</v>
      </c>
      <c r="BH55" s="27">
        <v>0.19819999999999999</v>
      </c>
      <c r="BI55" s="27">
        <v>6.8959999999999994E-2</v>
      </c>
      <c r="BJ55" s="27"/>
      <c r="BK55" s="27"/>
      <c r="BL55" s="27"/>
      <c r="BM55" s="27"/>
      <c r="BN55" s="27">
        <v>5.1860000000000003E-2</v>
      </c>
      <c r="BO55" s="27"/>
      <c r="BP55" s="27"/>
      <c r="BQ55" s="27">
        <v>7.4819999999999998E-2</v>
      </c>
      <c r="BR55" s="27">
        <v>6.5579999999999999E-2</v>
      </c>
      <c r="BS55" s="27">
        <v>6.5850000000000006E-2</v>
      </c>
    </row>
    <row r="56" spans="1:71" x14ac:dyDescent="0.2">
      <c r="A56" s="70" t="s">
        <v>449</v>
      </c>
      <c r="B56" s="73" t="str">
        <f>VLOOKUP(A56,RecNames!B:G,6,FALSE)</f>
        <v>GLP2R</v>
      </c>
      <c r="D56" s="81" cm="1">
        <f t="array" ref="D56">_xlfn.IFS(U56="OUTLIER","na",AL56="","0",AL56&gt;0,AL56)</f>
        <v>10.1</v>
      </c>
      <c r="E56" s="82" t="str" cm="1">
        <f t="array" ref="E56">_xlfn.IFS(V56="OUTLIER","na",AM56="","0",AM56&gt;0,AM56)</f>
        <v>0</v>
      </c>
      <c r="F56" s="82" cm="1">
        <f t="array" ref="F56">_xlfn.IFS(W56="OUTLIER","na",AN56="","0",AN56&gt;0,AN56)</f>
        <v>8.6859999999999999</v>
      </c>
      <c r="G56" s="82" cm="1">
        <f t="array" ref="G56">_xlfn.IFS(X56="OUTLIER","na",AO56="","0",AO56&gt;0,AO56)</f>
        <v>8.6219999999999999</v>
      </c>
      <c r="H56" s="82" t="str" cm="1">
        <f t="array" ref="H56">_xlfn.IFS(Y56="OUTLIER","na",AP56="","0",AP56&gt;0,AP56)</f>
        <v>0</v>
      </c>
      <c r="I56" s="82" cm="1">
        <f t="array" ref="I56">_xlfn.IFS(Z56="OUTLIER","na",AQ56="","0",AQ56&gt;0,AQ56)</f>
        <v>9.2349999999999994</v>
      </c>
      <c r="J56" s="82" cm="1">
        <f t="array" ref="J56">_xlfn.IFS(AA56="OUTLIER","na",AR56="","0",AR56&gt;0,AR56)</f>
        <v>9.1980000000000004</v>
      </c>
      <c r="K56" s="82" cm="1">
        <f t="array" ref="K56">_xlfn.IFS(AB56="OUTLIER","na",AS56="","0",AS56&gt;0,AS56)</f>
        <v>9.0329999999999995</v>
      </c>
      <c r="L56" s="82" t="str" cm="1">
        <f t="array" ref="L56">_xlfn.IFS(AC56="OUTLIER","na",AT56="","0",AT56&gt;0,AT56)</f>
        <v>0</v>
      </c>
      <c r="M56" s="82" t="str" cm="1">
        <f t="array" ref="M56">_xlfn.IFS(AD56="OUTLIER","na",AU56="","0",AU56&gt;0,AU56)</f>
        <v>0</v>
      </c>
      <c r="N56" s="82" t="str" cm="1">
        <f t="array" ref="N56">_xlfn.IFS(AE56="OUTLIER","na",AV56="","0",AV56&gt;0,AV56)</f>
        <v>0</v>
      </c>
      <c r="O56" s="82" cm="1">
        <f t="array" ref="O56">_xlfn.IFS(AF56="OUTLIER","na",AW56="","0",AW56&gt;0,AW56)</f>
        <v>8.24</v>
      </c>
      <c r="P56" s="82" t="str" cm="1">
        <f t="array" ref="P56">_xlfn.IFS(AG56="OUTLIER","na",AX56="","0",AX56&gt;0,AX56)</f>
        <v>0</v>
      </c>
      <c r="Q56" s="82" t="str" cm="1">
        <f t="array" ref="Q56">_xlfn.IFS(AH56="OUTLIER","na",AY56="","0",AY56&gt;0,AY56)</f>
        <v>0</v>
      </c>
      <c r="R56" s="82" cm="1">
        <f t="array" ref="R56">_xlfn.IFS(AI56="OUTLIER","na",AZ56="","0",AZ56&gt;0,AZ56)</f>
        <v>8.2439999999999998</v>
      </c>
      <c r="S56" s="82" cm="1">
        <f t="array" ref="S56">_xlfn.IFS(AJ56="OUTLIER","na",BA56="","0",BA56&gt;0,BA56)</f>
        <v>8.7720000000000002</v>
      </c>
      <c r="T56" s="82" cm="1">
        <f t="array" ref="T56">_xlfn.IFS(AK56="OUTLIER","na",BB56="","0",BB56&gt;0,BB56)</f>
        <v>8.6029999999999998</v>
      </c>
      <c r="U56" s="54" t="str" cm="1">
        <f t="array" ref="U56">IF(AL56="","",IF(ABS((AL56-AVERAGE(AL$2:AL$1000))/_xlfn.STDEV.S(IF(AL$2:AL$1000&lt;&gt;"",AL$2:AL$1000)))&lt;3,"","OUTLIER"))</f>
        <v/>
      </c>
      <c r="V56" s="55" t="str" cm="1">
        <f t="array" ref="V56">IF(AM56="","",IF(ABS((AM56-AVERAGE(AM$2:AM$1000))/_xlfn.STDEV.S(IF(AM$2:AM$1000&lt;&gt;"",AM$2:AM$1000)))&lt;3,"","OUTLIER"))</f>
        <v/>
      </c>
      <c r="W56" s="55" t="str" cm="1">
        <f t="array" ref="W56">IF(AN56="","",IF(ABS((AN56-AVERAGE(AN$2:AN$1000))/_xlfn.STDEV.S(IF(AN$2:AN$1000&lt;&gt;"",AN$2:AN$1000)))&lt;3,"","OUTLIER"))</f>
        <v/>
      </c>
      <c r="X56" s="55" t="str" cm="1">
        <f t="array" ref="X56">IF(AO56="","",IF(ABS((AO56-AVERAGE(AO$2:AO$1000))/_xlfn.STDEV.S(IF(AO$2:AO$1000&lt;&gt;"",AO$2:AO$1000)))&lt;3,"","OUTLIER"))</f>
        <v/>
      </c>
      <c r="Y56" s="55" t="str" cm="1">
        <f t="array" ref="Y56">IF(AP56="","",IF(ABS((AP56-AVERAGE(AP$2:AP$1000))/_xlfn.STDEV.S(IF(AP$2:AP$1000&lt;&gt;"",AP$2:AP$1000)))&lt;3,"","OUTLIER"))</f>
        <v/>
      </c>
      <c r="Z56" s="55" t="str" cm="1">
        <f t="array" ref="Z56">IF(AQ56="","",IF(ABS((AQ56-AVERAGE(AQ$2:AQ$1000))/_xlfn.STDEV.S(IF(AQ$2:AQ$1000&lt;&gt;"",AQ$2:AQ$1000)))&lt;3,"","OUTLIER"))</f>
        <v/>
      </c>
      <c r="AA56" s="55" t="str" cm="1">
        <f t="array" ref="AA56">IF(AR56="","",IF(ABS((AR56-AVERAGE(AR$2:AR$1000))/_xlfn.STDEV.S(IF(AR$2:AR$1000&lt;&gt;"",AR$2:AR$1000)))&lt;3,"","OUTLIER"))</f>
        <v/>
      </c>
      <c r="AB56" s="55" t="str" cm="1">
        <f t="array" ref="AB56">IF(AS56="","",IF(ABS((AS56-AVERAGE(AS$2:AS$1000))/_xlfn.STDEV.S(IF(AS$2:AS$1000&lt;&gt;"",AS$2:AS$1000)))&lt;3,"","OUTLIER"))</f>
        <v/>
      </c>
      <c r="AC56" s="55" t="str" cm="1">
        <f t="array" ref="AC56">IF(AT56="","",IF(ABS((AT56-AVERAGE(AT$2:AT$1000))/_xlfn.STDEV.S(IF(AT$2:AT$1000&lt;&gt;"",AT$2:AT$1000)))&lt;3,"","OUTLIER"))</f>
        <v/>
      </c>
      <c r="AD56" s="55" t="str" cm="1">
        <f t="array" ref="AD56">IF(AU56="","",IF(ABS((AU56-AVERAGE(AU$2:AU$1000))/_xlfn.STDEV.S(IF(AU$2:AU$1000&lt;&gt;"",AU$2:AU$1000)))&lt;3,"","OUTLIER"))</f>
        <v/>
      </c>
      <c r="AE56" s="55" t="str" cm="1">
        <f t="array" ref="AE56">IF(AV56="","",IF(ABS((AV56-AVERAGE(AV$2:AV$1000))/_xlfn.STDEV.S(IF(AV$2:AV$1000&lt;&gt;"",AV$2:AV$1000)))&lt;3,"","OUTLIER"))</f>
        <v/>
      </c>
      <c r="AF56" s="55" t="str" cm="1">
        <f t="array" ref="AF56">IF(AW56="","",IF(ABS((AW56-AVERAGE(AW$2:AW$1000))/_xlfn.STDEV.S(IF(AW$2:AW$1000&lt;&gt;"",AW$2:AW$1000)))&lt;3,"","OUTLIER"))</f>
        <v/>
      </c>
      <c r="AG56" s="55" t="str" cm="1">
        <f t="array" ref="AG56">IF(AX56="","",IF(ABS((AX56-AVERAGE(AX$2:AX$1000))/_xlfn.STDEV.S(IF(AX$2:AX$1000&lt;&gt;"",AX$2:AX$1000)))&lt;3,"","OUTLIER"))</f>
        <v/>
      </c>
      <c r="AH56" s="55" t="str" cm="1">
        <f t="array" ref="AH56">IF(AY56="","",IF(ABS((AY56-AVERAGE(AY$2:AY$1000))/_xlfn.STDEV.S(IF(AY$2:AY$1000&lt;&gt;"",AY$2:AY$1000)))&lt;3,"","OUTLIER"))</f>
        <v/>
      </c>
      <c r="AI56" s="55" t="str" cm="1">
        <f t="array" ref="AI56">IF(AZ56="","",IF(ABS((AZ56-AVERAGE(AZ$2:AZ$1000))/_xlfn.STDEV.S(IF(AZ$2:AZ$1000&lt;&gt;"",AZ$2:AZ$1000)))&lt;3,"","OUTLIER"))</f>
        <v/>
      </c>
      <c r="AJ56" s="55" t="str" cm="1">
        <f t="array" ref="AJ56">IF(BA56="","",IF(ABS((BA56-AVERAGE(BA$2:BA$1000))/_xlfn.STDEV.S(IF(BA$2:BA$1000&lt;&gt;"",BA$2:BA$1000)))&lt;3,"","OUTLIER"))</f>
        <v/>
      </c>
      <c r="AK56" s="55" t="str" cm="1">
        <f t="array" ref="AK56">IF(BB56="","",IF(ABS((BB56-AVERAGE(BB$2:BB$1000))/_xlfn.STDEV.S(IF(BB$2:BB$1000&lt;&gt;"",BB$2:BB$1000)))&lt;3,"","OUTLIER"))</f>
        <v/>
      </c>
      <c r="AL56" s="26">
        <v>10.1</v>
      </c>
      <c r="AN56" s="27">
        <v>8.6859999999999999</v>
      </c>
      <c r="AO56" s="27">
        <v>8.6219999999999999</v>
      </c>
      <c r="AQ56" s="27">
        <v>9.2349999999999994</v>
      </c>
      <c r="AR56" s="27">
        <v>9.1980000000000004</v>
      </c>
      <c r="AS56" s="27">
        <v>9.0329999999999995</v>
      </c>
      <c r="AT56" s="27"/>
      <c r="AU56" s="27"/>
      <c r="AV56" s="27"/>
      <c r="AW56" s="27">
        <v>8.24</v>
      </c>
      <c r="AX56" s="27"/>
      <c r="AY56" s="27"/>
      <c r="AZ56" s="27">
        <v>8.2439999999999998</v>
      </c>
      <c r="BA56" s="27">
        <v>8.7720000000000002</v>
      </c>
      <c r="BB56" s="27">
        <v>8.6029999999999998</v>
      </c>
      <c r="BC56" s="26">
        <v>0.12509999999999999</v>
      </c>
      <c r="BE56" s="27">
        <v>0.16950000000000001</v>
      </c>
      <c r="BF56" s="27">
        <v>0.1188</v>
      </c>
      <c r="BH56" s="27">
        <v>0.10150000000000001</v>
      </c>
      <c r="BI56" s="27">
        <v>9.3969999999999998E-2</v>
      </c>
      <c r="BJ56" s="27">
        <v>0.25559999999999999</v>
      </c>
      <c r="BK56" s="27"/>
      <c r="BL56" s="27"/>
      <c r="BM56" s="27"/>
      <c r="BN56" s="27">
        <v>7.7410000000000007E-2</v>
      </c>
      <c r="BO56" s="27"/>
      <c r="BP56" s="27"/>
      <c r="BQ56" s="27">
        <v>0.19</v>
      </c>
      <c r="BR56" s="27">
        <v>9.1889999999999999E-2</v>
      </c>
      <c r="BS56" s="27">
        <v>8.7010000000000004E-2</v>
      </c>
    </row>
    <row r="57" spans="1:71" x14ac:dyDescent="0.2">
      <c r="A57" s="70" t="s">
        <v>458</v>
      </c>
      <c r="B57" s="73" t="str">
        <f>VLOOKUP(A57,RecNames!B:G,6,FALSE)</f>
        <v>GNRHR</v>
      </c>
      <c r="D57" s="81" t="str" cm="1">
        <f t="array" ref="D57">_xlfn.IFS(U57="OUTLIER","na",AL57="","0",AL57&gt;0,AL57)</f>
        <v>0</v>
      </c>
      <c r="E57" s="82" t="str" cm="1">
        <f t="array" ref="E57">_xlfn.IFS(V57="OUTLIER","na",AM57="","0",AM57&gt;0,AM57)</f>
        <v>0</v>
      </c>
      <c r="F57" s="82" t="str" cm="1">
        <f t="array" ref="F57">_xlfn.IFS(W57="OUTLIER","na",AN57="","0",AN57&gt;0,AN57)</f>
        <v>0</v>
      </c>
      <c r="G57" s="82" t="str" cm="1">
        <f t="array" ref="G57">_xlfn.IFS(X57="OUTLIER","na",AO57="","0",AO57&gt;0,AO57)</f>
        <v>0</v>
      </c>
      <c r="H57" s="82" t="str" cm="1">
        <f t="array" ref="H57">_xlfn.IFS(Y57="OUTLIER","na",AP57="","0",AP57&gt;0,AP57)</f>
        <v>0</v>
      </c>
      <c r="I57" s="82" t="str" cm="1">
        <f t="array" ref="I57">_xlfn.IFS(Z57="OUTLIER","na",AQ57="","0",AQ57&gt;0,AQ57)</f>
        <v>0</v>
      </c>
      <c r="J57" s="82" t="str" cm="1">
        <f t="array" ref="J57">_xlfn.IFS(AA57="OUTLIER","na",AR57="","0",AR57&gt;0,AR57)</f>
        <v>0</v>
      </c>
      <c r="K57" s="82" t="str" cm="1">
        <f t="array" ref="K57">_xlfn.IFS(AB57="OUTLIER","na",AS57="","0",AS57&gt;0,AS57)</f>
        <v>0</v>
      </c>
      <c r="L57" s="82" cm="1">
        <f t="array" ref="L57">_xlfn.IFS(AC57="OUTLIER","na",AT57="","0",AT57&gt;0,AT57)</f>
        <v>9.4740000000000002</v>
      </c>
      <c r="M57" s="82" cm="1">
        <f t="array" ref="M57">_xlfn.IFS(AD57="OUTLIER","na",AU57="","0",AU57&gt;0,AU57)</f>
        <v>9.2959999999999994</v>
      </c>
      <c r="N57" s="82" cm="1">
        <f t="array" ref="N57">_xlfn.IFS(AE57="OUTLIER","na",AV57="","0",AV57&gt;0,AV57)</f>
        <v>8.9600000000000009</v>
      </c>
      <c r="O57" s="82" cm="1">
        <f t="array" ref="O57">_xlfn.IFS(AF57="OUTLIER","na",AW57="","0",AW57&gt;0,AW57)</f>
        <v>8.9390000000000001</v>
      </c>
      <c r="P57" s="82" t="str" cm="1">
        <f t="array" ref="P57">_xlfn.IFS(AG57="OUTLIER","na",AX57="","0",AX57&gt;0,AX57)</f>
        <v>0</v>
      </c>
      <c r="Q57" s="82" t="str" cm="1">
        <f t="array" ref="Q57">_xlfn.IFS(AH57="OUTLIER","na",AY57="","0",AY57&gt;0,AY57)</f>
        <v>0</v>
      </c>
      <c r="R57" s="82" t="str" cm="1">
        <f t="array" ref="R57">_xlfn.IFS(AI57="OUTLIER","na",AZ57="","0",AZ57&gt;0,AZ57)</f>
        <v>0</v>
      </c>
      <c r="S57" s="82" t="str" cm="1">
        <f t="array" ref="S57">_xlfn.IFS(AJ57="OUTLIER","na",BA57="","0",BA57&gt;0,BA57)</f>
        <v>0</v>
      </c>
      <c r="T57" s="82" t="str" cm="1">
        <f t="array" ref="T57">_xlfn.IFS(AK57="OUTLIER","na",BB57="","0",BB57&gt;0,BB57)</f>
        <v>0</v>
      </c>
      <c r="U57" s="54" t="str" cm="1">
        <f t="array" ref="U57">IF(AL57="","",IF(ABS((AL57-AVERAGE(AL$2:AL$1000))/_xlfn.STDEV.S(IF(AL$2:AL$1000&lt;&gt;"",AL$2:AL$1000)))&lt;3,"","OUTLIER"))</f>
        <v/>
      </c>
      <c r="V57" s="55" t="str" cm="1">
        <f t="array" ref="V57">IF(AM57="","",IF(ABS((AM57-AVERAGE(AM$2:AM$1000))/_xlfn.STDEV.S(IF(AM$2:AM$1000&lt;&gt;"",AM$2:AM$1000)))&lt;3,"","OUTLIER"))</f>
        <v/>
      </c>
      <c r="W57" s="55" t="str" cm="1">
        <f t="array" ref="W57">IF(AN57="","",IF(ABS((AN57-AVERAGE(AN$2:AN$1000))/_xlfn.STDEV.S(IF(AN$2:AN$1000&lt;&gt;"",AN$2:AN$1000)))&lt;3,"","OUTLIER"))</f>
        <v/>
      </c>
      <c r="X57" s="55" t="str" cm="1">
        <f t="array" ref="X57">IF(AO57="","",IF(ABS((AO57-AVERAGE(AO$2:AO$1000))/_xlfn.STDEV.S(IF(AO$2:AO$1000&lt;&gt;"",AO$2:AO$1000)))&lt;3,"","OUTLIER"))</f>
        <v/>
      </c>
      <c r="Y57" s="55" t="str" cm="1">
        <f t="array" ref="Y57">IF(AP57="","",IF(ABS((AP57-AVERAGE(AP$2:AP$1000))/_xlfn.STDEV.S(IF(AP$2:AP$1000&lt;&gt;"",AP$2:AP$1000)))&lt;3,"","OUTLIER"))</f>
        <v/>
      </c>
      <c r="Z57" s="55" t="str" cm="1">
        <f t="array" ref="Z57">IF(AQ57="","",IF(ABS((AQ57-AVERAGE(AQ$2:AQ$1000))/_xlfn.STDEV.S(IF(AQ$2:AQ$1000&lt;&gt;"",AQ$2:AQ$1000)))&lt;3,"","OUTLIER"))</f>
        <v/>
      </c>
      <c r="AA57" s="55" t="str" cm="1">
        <f t="array" ref="AA57">IF(AR57="","",IF(ABS((AR57-AVERAGE(AR$2:AR$1000))/_xlfn.STDEV.S(IF(AR$2:AR$1000&lt;&gt;"",AR$2:AR$1000)))&lt;3,"","OUTLIER"))</f>
        <v/>
      </c>
      <c r="AB57" s="55" t="str" cm="1">
        <f t="array" ref="AB57">IF(AS57="","",IF(ABS((AS57-AVERAGE(AS$2:AS$1000))/_xlfn.STDEV.S(IF(AS$2:AS$1000&lt;&gt;"",AS$2:AS$1000)))&lt;3,"","OUTLIER"))</f>
        <v/>
      </c>
      <c r="AC57" s="55" t="str" cm="1">
        <f t="array" ref="AC57">IF(AT57="","",IF(ABS((AT57-AVERAGE(AT$2:AT$1000))/_xlfn.STDEV.S(IF(AT$2:AT$1000&lt;&gt;"",AT$2:AT$1000)))&lt;3,"","OUTLIER"))</f>
        <v/>
      </c>
      <c r="AD57" s="55" t="str" cm="1">
        <f t="array" ref="AD57">IF(AU57="","",IF(ABS((AU57-AVERAGE(AU$2:AU$1000))/_xlfn.STDEV.S(IF(AU$2:AU$1000&lt;&gt;"",AU$2:AU$1000)))&lt;3,"","OUTLIER"))</f>
        <v/>
      </c>
      <c r="AE57" s="55" t="str" cm="1">
        <f t="array" ref="AE57">IF(AV57="","",IF(ABS((AV57-AVERAGE(AV$2:AV$1000))/_xlfn.STDEV.S(IF(AV$2:AV$1000&lt;&gt;"",AV$2:AV$1000)))&lt;3,"","OUTLIER"))</f>
        <v/>
      </c>
      <c r="AF57" s="55" t="str" cm="1">
        <f t="array" ref="AF57">IF(AW57="","",IF(ABS((AW57-AVERAGE(AW$2:AW$1000))/_xlfn.STDEV.S(IF(AW$2:AW$1000&lt;&gt;"",AW$2:AW$1000)))&lt;3,"","OUTLIER"))</f>
        <v/>
      </c>
      <c r="AG57" s="55" t="str" cm="1">
        <f t="array" ref="AG57">IF(AX57="","",IF(ABS((AX57-AVERAGE(AX$2:AX$1000))/_xlfn.STDEV.S(IF(AX$2:AX$1000&lt;&gt;"",AX$2:AX$1000)))&lt;3,"","OUTLIER"))</f>
        <v/>
      </c>
      <c r="AH57" s="55" t="str" cm="1">
        <f t="array" ref="AH57">IF(AY57="","",IF(ABS((AY57-AVERAGE(AY$2:AY$1000))/_xlfn.STDEV.S(IF(AY$2:AY$1000&lt;&gt;"",AY$2:AY$1000)))&lt;3,"","OUTLIER"))</f>
        <v/>
      </c>
      <c r="AI57" s="55" t="str" cm="1">
        <f t="array" ref="AI57">IF(AZ57="","",IF(ABS((AZ57-AVERAGE(AZ$2:AZ$1000))/_xlfn.STDEV.S(IF(AZ$2:AZ$1000&lt;&gt;"",AZ$2:AZ$1000)))&lt;3,"","OUTLIER"))</f>
        <v/>
      </c>
      <c r="AJ57" s="55" t="str" cm="1">
        <f t="array" ref="AJ57">IF(BA57="","",IF(ABS((BA57-AVERAGE(BA$2:BA$1000))/_xlfn.STDEV.S(IF(BA$2:BA$1000&lt;&gt;"",BA$2:BA$1000)))&lt;3,"","OUTLIER"))</f>
        <v/>
      </c>
      <c r="AK57" s="55" t="str" cm="1">
        <f t="array" ref="AK57">IF(BB57="","",IF(ABS((BB57-AVERAGE(BB$2:BB$1000))/_xlfn.STDEV.S(IF(BB$2:BB$1000&lt;&gt;"",BB$2:BB$1000)))&lt;3,"","OUTLIER"))</f>
        <v/>
      </c>
      <c r="AL57" s="26"/>
      <c r="AN57" s="27"/>
      <c r="AO57" s="27"/>
      <c r="AQ57" s="27"/>
      <c r="AR57" s="27"/>
      <c r="AS57" s="27"/>
      <c r="AT57" s="27">
        <v>9.4740000000000002</v>
      </c>
      <c r="AU57" s="27">
        <v>9.2959999999999994</v>
      </c>
      <c r="AV57" s="27">
        <v>8.9600000000000009</v>
      </c>
      <c r="AW57" s="27">
        <v>8.9390000000000001</v>
      </c>
      <c r="AX57" s="27"/>
      <c r="AY57" s="27"/>
      <c r="AZ57" s="27"/>
      <c r="BA57" s="27"/>
      <c r="BB57" s="27"/>
      <c r="BC57" s="26"/>
      <c r="BE57" s="27"/>
      <c r="BF57" s="27"/>
      <c r="BH57" s="27"/>
      <c r="BI57" s="27"/>
      <c r="BJ57" s="27"/>
      <c r="BK57" s="27">
        <v>5.2769999999999997E-2</v>
      </c>
      <c r="BL57" s="27">
        <v>6.8339999999999998E-2</v>
      </c>
      <c r="BM57" s="27">
        <v>6.6449999999999995E-2</v>
      </c>
      <c r="BN57" s="27">
        <v>6.0560000000000003E-2</v>
      </c>
      <c r="BO57" s="27"/>
      <c r="BP57" s="27"/>
      <c r="BQ57" s="27"/>
      <c r="BR57" s="27"/>
      <c r="BS57" s="27"/>
    </row>
    <row r="58" spans="1:71" x14ac:dyDescent="0.2">
      <c r="A58" s="70" t="s">
        <v>418</v>
      </c>
      <c r="B58" s="73" t="str">
        <f>VLOOKUP(A58,RecNames!B:G,6,FALSE)</f>
        <v>FFAR4</v>
      </c>
      <c r="D58" s="81" t="str" cm="1">
        <f t="array" ref="D58">_xlfn.IFS(U58="OUTLIER","na",AL58="","0",AL58&gt;0,AL58)</f>
        <v>0</v>
      </c>
      <c r="E58" s="82" t="str" cm="1">
        <f t="array" ref="E58">_xlfn.IFS(V58="OUTLIER","na",AM58="","0",AM58&gt;0,AM58)</f>
        <v>0</v>
      </c>
      <c r="F58" s="82" cm="1">
        <f t="array" ref="F58">_xlfn.IFS(W58="OUTLIER","na",AN58="","0",AN58&gt;0,AN58)</f>
        <v>6.1219999999999999</v>
      </c>
      <c r="G58" s="82" cm="1">
        <f t="array" ref="G58">_xlfn.IFS(X58="OUTLIER","na",AO58="","0",AO58&gt;0,AO58)</f>
        <v>6.3109999999999999</v>
      </c>
      <c r="H58" s="82" t="str" cm="1">
        <f t="array" ref="H58">_xlfn.IFS(Y58="OUTLIER","na",AP58="","0",AP58&gt;0,AP58)</f>
        <v>0</v>
      </c>
      <c r="I58" s="82" cm="1">
        <f t="array" ref="I58">_xlfn.IFS(Z58="OUTLIER","na",AQ58="","0",AQ58&gt;0,AQ58)</f>
        <v>5.5979999999999999</v>
      </c>
      <c r="J58" s="82" cm="1">
        <f t="array" ref="J58">_xlfn.IFS(AA58="OUTLIER","na",AR58="","0",AR58&gt;0,AR58)</f>
        <v>6.266</v>
      </c>
      <c r="K58" s="82" t="str" cm="1">
        <f t="array" ref="K58">_xlfn.IFS(AB58="OUTLIER","na",AS58="","0",AS58&gt;0,AS58)</f>
        <v>0</v>
      </c>
      <c r="L58" s="82" cm="1">
        <f t="array" ref="L58">_xlfn.IFS(AC58="OUTLIER","na",AT58="","0",AT58&gt;0,AT58)</f>
        <v>5.0970000000000004</v>
      </c>
      <c r="M58" s="82" cm="1">
        <f t="array" ref="M58">_xlfn.IFS(AD58="OUTLIER","na",AU58="","0",AU58&gt;0,AU58)</f>
        <v>5.0750000000000002</v>
      </c>
      <c r="N58" s="82" cm="1">
        <f t="array" ref="N58">_xlfn.IFS(AE58="OUTLIER","na",AV58="","0",AV58&gt;0,AV58)</f>
        <v>5.5049999999999999</v>
      </c>
      <c r="O58" s="82" cm="1">
        <f t="array" ref="O58">_xlfn.IFS(AF58="OUTLIER","na",AW58="","0",AW58&gt;0,AW58)</f>
        <v>5.5330000000000004</v>
      </c>
      <c r="P58" s="82" t="str" cm="1">
        <f t="array" ref="P58">_xlfn.IFS(AG58="OUTLIER","na",AX58="","0",AX58&gt;0,AX58)</f>
        <v>0</v>
      </c>
      <c r="Q58" s="82" t="str" cm="1">
        <f t="array" ref="Q58">_xlfn.IFS(AH58="OUTLIER","na",AY58="","0",AY58&gt;0,AY58)</f>
        <v>0</v>
      </c>
      <c r="R58" s="82" cm="1">
        <f t="array" ref="R58">_xlfn.IFS(AI58="OUTLIER","na",AZ58="","0",AZ58&gt;0,AZ58)</f>
        <v>4.9429999999999996</v>
      </c>
      <c r="S58" s="82" cm="1">
        <f t="array" ref="S58">_xlfn.IFS(AJ58="OUTLIER","na",BA58="","0",BA58&gt;0,BA58)</f>
        <v>4.6970000000000001</v>
      </c>
      <c r="T58" s="82" cm="1">
        <f t="array" ref="T58">_xlfn.IFS(AK58="OUTLIER","na",BB58="","0",BB58&gt;0,BB58)</f>
        <v>4.8680000000000003</v>
      </c>
      <c r="U58" s="54" t="str" cm="1">
        <f t="array" ref="U58">IF(AL58="","",IF(ABS((AL58-AVERAGE(AL$2:AL$1000))/_xlfn.STDEV.S(IF(AL$2:AL$1000&lt;&gt;"",AL$2:AL$1000)))&lt;3,"","OUTLIER"))</f>
        <v/>
      </c>
      <c r="V58" s="55" t="str" cm="1">
        <f t="array" ref="V58">IF(AM58="","",IF(ABS((AM58-AVERAGE(AM$2:AM$1000))/_xlfn.STDEV.S(IF(AM$2:AM$1000&lt;&gt;"",AM$2:AM$1000)))&lt;3,"","OUTLIER"))</f>
        <v/>
      </c>
      <c r="W58" s="55" t="str" cm="1">
        <f t="array" ref="W58">IF(AN58="","",IF(ABS((AN58-AVERAGE(AN$2:AN$1000))/_xlfn.STDEV.S(IF(AN$2:AN$1000&lt;&gt;"",AN$2:AN$1000)))&lt;3,"","OUTLIER"))</f>
        <v/>
      </c>
      <c r="X58" s="55" t="str" cm="1">
        <f t="array" ref="X58">IF(AO58="","",IF(ABS((AO58-AVERAGE(AO$2:AO$1000))/_xlfn.STDEV.S(IF(AO$2:AO$1000&lt;&gt;"",AO$2:AO$1000)))&lt;3,"","OUTLIER"))</f>
        <v/>
      </c>
      <c r="Y58" s="55" t="str" cm="1">
        <f t="array" ref="Y58">IF(AP58="","",IF(ABS((AP58-AVERAGE(AP$2:AP$1000))/_xlfn.STDEV.S(IF(AP$2:AP$1000&lt;&gt;"",AP$2:AP$1000)))&lt;3,"","OUTLIER"))</f>
        <v/>
      </c>
      <c r="Z58" s="55" t="str" cm="1">
        <f t="array" ref="Z58">IF(AQ58="","",IF(ABS((AQ58-AVERAGE(AQ$2:AQ$1000))/_xlfn.STDEV.S(IF(AQ$2:AQ$1000&lt;&gt;"",AQ$2:AQ$1000)))&lt;3,"","OUTLIER"))</f>
        <v/>
      </c>
      <c r="AA58" s="55" t="str" cm="1">
        <f t="array" ref="AA58">IF(AR58="","",IF(ABS((AR58-AVERAGE(AR$2:AR$1000))/_xlfn.STDEV.S(IF(AR$2:AR$1000&lt;&gt;"",AR$2:AR$1000)))&lt;3,"","OUTLIER"))</f>
        <v/>
      </c>
      <c r="AB58" s="55" t="str" cm="1">
        <f t="array" ref="AB58">IF(AS58="","",IF(ABS((AS58-AVERAGE(AS$2:AS$1000))/_xlfn.STDEV.S(IF(AS$2:AS$1000&lt;&gt;"",AS$2:AS$1000)))&lt;3,"","OUTLIER"))</f>
        <v/>
      </c>
      <c r="AC58" s="55" t="str" cm="1">
        <f t="array" ref="AC58">IF(AT58="","",IF(ABS((AT58-AVERAGE(AT$2:AT$1000))/_xlfn.STDEV.S(IF(AT$2:AT$1000&lt;&gt;"",AT$2:AT$1000)))&lt;3,"","OUTLIER"))</f>
        <v/>
      </c>
      <c r="AD58" s="55" t="str" cm="1">
        <f t="array" ref="AD58">IF(AU58="","",IF(ABS((AU58-AVERAGE(AU$2:AU$1000))/_xlfn.STDEV.S(IF(AU$2:AU$1000&lt;&gt;"",AU$2:AU$1000)))&lt;3,"","OUTLIER"))</f>
        <v/>
      </c>
      <c r="AE58" s="55" t="str" cm="1">
        <f t="array" ref="AE58">IF(AV58="","",IF(ABS((AV58-AVERAGE(AV$2:AV$1000))/_xlfn.STDEV.S(IF(AV$2:AV$1000&lt;&gt;"",AV$2:AV$1000)))&lt;3,"","OUTLIER"))</f>
        <v/>
      </c>
      <c r="AF58" s="55" t="str" cm="1">
        <f t="array" ref="AF58">IF(AW58="","",IF(ABS((AW58-AVERAGE(AW$2:AW$1000))/_xlfn.STDEV.S(IF(AW$2:AW$1000&lt;&gt;"",AW$2:AW$1000)))&lt;3,"","OUTLIER"))</f>
        <v/>
      </c>
      <c r="AG58" s="55" t="str" cm="1">
        <f t="array" ref="AG58">IF(AX58="","",IF(ABS((AX58-AVERAGE(AX$2:AX$1000))/_xlfn.STDEV.S(IF(AX$2:AX$1000&lt;&gt;"",AX$2:AX$1000)))&lt;3,"","OUTLIER"))</f>
        <v/>
      </c>
      <c r="AH58" s="55" t="str" cm="1">
        <f t="array" ref="AH58">IF(AY58="","",IF(ABS((AY58-AVERAGE(AY$2:AY$1000))/_xlfn.STDEV.S(IF(AY$2:AY$1000&lt;&gt;"",AY$2:AY$1000)))&lt;3,"","OUTLIER"))</f>
        <v/>
      </c>
      <c r="AI58" s="55" t="str" cm="1">
        <f t="array" ref="AI58">IF(AZ58="","",IF(ABS((AZ58-AVERAGE(AZ$2:AZ$1000))/_xlfn.STDEV.S(IF(AZ$2:AZ$1000&lt;&gt;"",AZ$2:AZ$1000)))&lt;3,"","OUTLIER"))</f>
        <v/>
      </c>
      <c r="AJ58" s="55" t="str" cm="1">
        <f t="array" ref="AJ58">IF(BA58="","",IF(ABS((BA58-AVERAGE(BA$2:BA$1000))/_xlfn.STDEV.S(IF(BA$2:BA$1000&lt;&gt;"",BA$2:BA$1000)))&lt;3,"","OUTLIER"))</f>
        <v/>
      </c>
      <c r="AK58" s="55" t="str" cm="1">
        <f t="array" ref="AK58">IF(BB58="","",IF(ABS((BB58-AVERAGE(BB$2:BB$1000))/_xlfn.STDEV.S(IF(BB$2:BB$1000&lt;&gt;"",BB$2:BB$1000)))&lt;3,"","OUTLIER"))</f>
        <v/>
      </c>
      <c r="AL58" s="26"/>
      <c r="AN58" s="27">
        <v>6.1219999999999999</v>
      </c>
      <c r="AO58" s="27">
        <v>6.3109999999999999</v>
      </c>
      <c r="AQ58" s="27">
        <v>5.5979999999999999</v>
      </c>
      <c r="AR58" s="27">
        <v>6.266</v>
      </c>
      <c r="AS58" s="27"/>
      <c r="AT58" s="27">
        <v>5.0970000000000004</v>
      </c>
      <c r="AU58" s="27">
        <v>5.0750000000000002</v>
      </c>
      <c r="AV58" s="27">
        <v>5.5049999999999999</v>
      </c>
      <c r="AW58" s="27">
        <v>5.5330000000000004</v>
      </c>
      <c r="AX58" s="27"/>
      <c r="AY58" s="27"/>
      <c r="AZ58" s="27">
        <v>4.9429999999999996</v>
      </c>
      <c r="BA58" s="27">
        <v>4.6970000000000001</v>
      </c>
      <c r="BB58" s="27">
        <v>4.8680000000000003</v>
      </c>
      <c r="BC58" s="26"/>
      <c r="BE58" s="27">
        <v>0.2213</v>
      </c>
      <c r="BF58" s="27">
        <v>0.123</v>
      </c>
      <c r="BH58" s="27">
        <v>0.2611</v>
      </c>
      <c r="BI58" s="27">
        <v>0.1434</v>
      </c>
      <c r="BJ58" s="27"/>
      <c r="BK58" s="27">
        <v>3.3390000000000003E-2</v>
      </c>
      <c r="BL58" s="27">
        <v>3.2250000000000001E-2</v>
      </c>
      <c r="BM58" s="27" t="s">
        <v>776</v>
      </c>
      <c r="BN58" s="27" t="s">
        <v>777</v>
      </c>
      <c r="BO58" s="27"/>
      <c r="BP58" s="27"/>
      <c r="BQ58" s="27">
        <v>7.2309999999999999E-2</v>
      </c>
      <c r="BR58" s="27">
        <v>0.16980000000000001</v>
      </c>
      <c r="BS58" s="27">
        <v>6.3880000000000006E-2</v>
      </c>
    </row>
    <row r="59" spans="1:71" x14ac:dyDescent="0.2">
      <c r="A59" s="70" t="s">
        <v>331</v>
      </c>
      <c r="B59" s="73" t="str">
        <f>VLOOKUP(A59,RecNames!B:G,6,FALSE)</f>
        <v>GPR39</v>
      </c>
      <c r="D59" s="81" t="str" cm="1">
        <f t="array" ref="D59">_xlfn.IFS(U59="OUTLIER","na",AL59="","0",AL59&gt;0,AL59)</f>
        <v>0</v>
      </c>
      <c r="E59" s="82" t="str" cm="1">
        <f t="array" ref="E59">_xlfn.IFS(V59="OUTLIER","na",AM59="","0",AM59&gt;0,AM59)</f>
        <v>0</v>
      </c>
      <c r="F59" s="82" cm="1">
        <f t="array" ref="F59">_xlfn.IFS(W59="OUTLIER","na",AN59="","0",AN59&gt;0,AN59)</f>
        <v>4.0970000000000004</v>
      </c>
      <c r="G59" s="82" cm="1">
        <f t="array" ref="G59">_xlfn.IFS(X59="OUTLIER","na",AO59="","0",AO59&gt;0,AO59)</f>
        <v>4.194</v>
      </c>
      <c r="H59" s="82" t="str" cm="1">
        <f t="array" ref="H59">_xlfn.IFS(Y59="OUTLIER","na",AP59="","0",AP59&gt;0,AP59)</f>
        <v>0</v>
      </c>
      <c r="I59" s="82" cm="1">
        <f t="array" ref="I59">_xlfn.IFS(Z59="OUTLIER","na",AQ59="","0",AQ59&gt;0,AQ59)</f>
        <v>4.1580000000000004</v>
      </c>
      <c r="J59" s="82" cm="1">
        <f t="array" ref="J59">_xlfn.IFS(AA59="OUTLIER","na",AR59="","0",AR59&gt;0,AR59)</f>
        <v>4.2469999999999999</v>
      </c>
      <c r="K59" s="82" t="str" cm="1">
        <f t="array" ref="K59">_xlfn.IFS(AB59="OUTLIER","na",AS59="","0",AS59&gt;0,AS59)</f>
        <v>0</v>
      </c>
      <c r="L59" s="82" cm="1">
        <f t="array" ref="L59">_xlfn.IFS(AC59="OUTLIER","na",AT59="","0",AT59&gt;0,AT59)</f>
        <v>4.476</v>
      </c>
      <c r="M59" s="82" cm="1">
        <f t="array" ref="M59">_xlfn.IFS(AD59="OUTLIER","na",AU59="","0",AU59&gt;0,AU59)</f>
        <v>4.2149999999999999</v>
      </c>
      <c r="N59" s="82" cm="1">
        <f t="array" ref="N59">_xlfn.IFS(AE59="OUTLIER","na",AV59="","0",AV59&gt;0,AV59)</f>
        <v>4.2549999999999999</v>
      </c>
      <c r="O59" s="82" cm="1">
        <f t="array" ref="O59">_xlfn.IFS(AF59="OUTLIER","na",AW59="","0",AW59&gt;0,AW59)</f>
        <v>4.38</v>
      </c>
      <c r="P59" s="82" cm="1">
        <f t="array" ref="P59">_xlfn.IFS(AG59="OUTLIER","na",AX59="","0",AX59&gt;0,AX59)</f>
        <v>4.8840000000000003</v>
      </c>
      <c r="Q59" s="82" cm="1">
        <f t="array" ref="Q59">_xlfn.IFS(AH59="OUTLIER","na",AY59="","0",AY59&gt;0,AY59)</f>
        <v>4.4909999999999997</v>
      </c>
      <c r="R59" s="82" cm="1">
        <f t="array" ref="R59">_xlfn.IFS(AI59="OUTLIER","na",AZ59="","0",AZ59&gt;0,AZ59)</f>
        <v>4.0270000000000001</v>
      </c>
      <c r="S59" s="82" t="str" cm="1">
        <f t="array" ref="S59">_xlfn.IFS(AJ59="OUTLIER","na",BA59="","0",BA59&gt;0,BA59)</f>
        <v>0</v>
      </c>
      <c r="T59" s="82" cm="1">
        <f t="array" ref="T59">_xlfn.IFS(AK59="OUTLIER","na",BB59="","0",BB59&gt;0,BB59)</f>
        <v>4.0220000000000002</v>
      </c>
      <c r="U59" s="54" t="str" cm="1">
        <f t="array" ref="U59">IF(AL59="","",IF(ABS((AL59-AVERAGE(AL$2:AL$1000))/_xlfn.STDEV.S(IF(AL$2:AL$1000&lt;&gt;"",AL$2:AL$1000)))&lt;3,"","OUTLIER"))</f>
        <v/>
      </c>
      <c r="V59" s="55" t="str" cm="1">
        <f t="array" ref="V59">IF(AM59="","",IF(ABS((AM59-AVERAGE(AM$2:AM$1000))/_xlfn.STDEV.S(IF(AM$2:AM$1000&lt;&gt;"",AM$2:AM$1000)))&lt;3,"","OUTLIER"))</f>
        <v/>
      </c>
      <c r="W59" s="55" t="str" cm="1">
        <f t="array" ref="W59">IF(AN59="","",IF(ABS((AN59-AVERAGE(AN$2:AN$1000))/_xlfn.STDEV.S(IF(AN$2:AN$1000&lt;&gt;"",AN$2:AN$1000)))&lt;3,"","OUTLIER"))</f>
        <v/>
      </c>
      <c r="X59" s="55" t="str" cm="1">
        <f t="array" ref="X59">IF(AO59="","",IF(ABS((AO59-AVERAGE(AO$2:AO$1000))/_xlfn.STDEV.S(IF(AO$2:AO$1000&lt;&gt;"",AO$2:AO$1000)))&lt;3,"","OUTLIER"))</f>
        <v/>
      </c>
      <c r="Y59" s="55" t="str" cm="1">
        <f t="array" ref="Y59">IF(AP59="","",IF(ABS((AP59-AVERAGE(AP$2:AP$1000))/_xlfn.STDEV.S(IF(AP$2:AP$1000&lt;&gt;"",AP$2:AP$1000)))&lt;3,"","OUTLIER"))</f>
        <v/>
      </c>
      <c r="Z59" s="55" t="str" cm="1">
        <f t="array" ref="Z59">IF(AQ59="","",IF(ABS((AQ59-AVERAGE(AQ$2:AQ$1000))/_xlfn.STDEV.S(IF(AQ$2:AQ$1000&lt;&gt;"",AQ$2:AQ$1000)))&lt;3,"","OUTLIER"))</f>
        <v/>
      </c>
      <c r="AA59" s="55" t="str" cm="1">
        <f t="array" ref="AA59">IF(AR59="","",IF(ABS((AR59-AVERAGE(AR$2:AR$1000))/_xlfn.STDEV.S(IF(AR$2:AR$1000&lt;&gt;"",AR$2:AR$1000)))&lt;3,"","OUTLIER"))</f>
        <v/>
      </c>
      <c r="AB59" s="55" t="str" cm="1">
        <f t="array" ref="AB59">IF(AS59="","",IF(ABS((AS59-AVERAGE(AS$2:AS$1000))/_xlfn.STDEV.S(IF(AS$2:AS$1000&lt;&gt;"",AS$2:AS$1000)))&lt;3,"","OUTLIER"))</f>
        <v/>
      </c>
      <c r="AC59" s="55" t="str" cm="1">
        <f t="array" ref="AC59">IF(AT59="","",IF(ABS((AT59-AVERAGE(AT$2:AT$1000))/_xlfn.STDEV.S(IF(AT$2:AT$1000&lt;&gt;"",AT$2:AT$1000)))&lt;3,"","OUTLIER"))</f>
        <v/>
      </c>
      <c r="AD59" s="55" t="str" cm="1">
        <f t="array" ref="AD59">IF(AU59="","",IF(ABS((AU59-AVERAGE(AU$2:AU$1000))/_xlfn.STDEV.S(IF(AU$2:AU$1000&lt;&gt;"",AU$2:AU$1000)))&lt;3,"","OUTLIER"))</f>
        <v/>
      </c>
      <c r="AE59" s="55" t="str" cm="1">
        <f t="array" ref="AE59">IF(AV59="","",IF(ABS((AV59-AVERAGE(AV$2:AV$1000))/_xlfn.STDEV.S(IF(AV$2:AV$1000&lt;&gt;"",AV$2:AV$1000)))&lt;3,"","OUTLIER"))</f>
        <v/>
      </c>
      <c r="AF59" s="55" t="str" cm="1">
        <f t="array" ref="AF59">IF(AW59="","",IF(ABS((AW59-AVERAGE(AW$2:AW$1000))/_xlfn.STDEV.S(IF(AW$2:AW$1000&lt;&gt;"",AW$2:AW$1000)))&lt;3,"","OUTLIER"))</f>
        <v/>
      </c>
      <c r="AG59" s="55" t="str" cm="1">
        <f t="array" ref="AG59">IF(AX59="","",IF(ABS((AX59-AVERAGE(AX$2:AX$1000))/_xlfn.STDEV.S(IF(AX$2:AX$1000&lt;&gt;"",AX$2:AX$1000)))&lt;3,"","OUTLIER"))</f>
        <v/>
      </c>
      <c r="AH59" s="55" t="str" cm="1">
        <f t="array" ref="AH59">IF(AY59="","",IF(ABS((AY59-AVERAGE(AY$2:AY$1000))/_xlfn.STDEV.S(IF(AY$2:AY$1000&lt;&gt;"",AY$2:AY$1000)))&lt;3,"","OUTLIER"))</f>
        <v/>
      </c>
      <c r="AI59" s="55" t="str" cm="1">
        <f t="array" ref="AI59">IF(AZ59="","",IF(ABS((AZ59-AVERAGE(AZ$2:AZ$1000))/_xlfn.STDEV.S(IF(AZ$2:AZ$1000&lt;&gt;"",AZ$2:AZ$1000)))&lt;3,"","OUTLIER"))</f>
        <v/>
      </c>
      <c r="AJ59" s="55" t="str" cm="1">
        <f t="array" ref="AJ59">IF(BA59="","",IF(ABS((BA59-AVERAGE(BA$2:BA$1000))/_xlfn.STDEV.S(IF(BA$2:BA$1000&lt;&gt;"",BA$2:BA$1000)))&lt;3,"","OUTLIER"))</f>
        <v/>
      </c>
      <c r="AK59" s="55" t="str" cm="1">
        <f t="array" ref="AK59">IF(BB59="","",IF(ABS((BB59-AVERAGE(BB$2:BB$1000))/_xlfn.STDEV.S(IF(BB$2:BB$1000&lt;&gt;"",BB$2:BB$1000)))&lt;3,"","OUTLIER"))</f>
        <v/>
      </c>
      <c r="AL59" s="26"/>
      <c r="AN59" s="27">
        <v>4.0970000000000004</v>
      </c>
      <c r="AO59" s="27">
        <v>4.194</v>
      </c>
      <c r="AQ59" s="27">
        <v>4.1580000000000004</v>
      </c>
      <c r="AR59" s="27">
        <v>4.2469999999999999</v>
      </c>
      <c r="AS59" s="27"/>
      <c r="AT59" s="27">
        <v>4.476</v>
      </c>
      <c r="AU59" s="27">
        <v>4.2149999999999999</v>
      </c>
      <c r="AV59" s="27">
        <v>4.2549999999999999</v>
      </c>
      <c r="AW59" s="27">
        <v>4.38</v>
      </c>
      <c r="AX59" s="27">
        <v>4.8840000000000003</v>
      </c>
      <c r="AY59" s="27">
        <v>4.4909999999999997</v>
      </c>
      <c r="AZ59" s="27">
        <v>4.0270000000000001</v>
      </c>
      <c r="BA59" s="27"/>
      <c r="BB59" s="27">
        <v>4.0220000000000002</v>
      </c>
      <c r="BC59" s="26"/>
      <c r="BE59" s="27">
        <v>0.13950000000000001</v>
      </c>
      <c r="BF59" s="27">
        <v>0.12139999999999999</v>
      </c>
      <c r="BH59" s="27">
        <v>0.4546</v>
      </c>
      <c r="BI59" s="27">
        <v>0.15740000000000001</v>
      </c>
      <c r="BJ59" s="27"/>
      <c r="BK59" s="27">
        <v>0.1075</v>
      </c>
      <c r="BL59" s="27">
        <v>0.17780000000000001</v>
      </c>
      <c r="BM59" s="27">
        <v>0.1477</v>
      </c>
      <c r="BN59" s="27">
        <v>0.35289999999999999</v>
      </c>
      <c r="BO59" s="27">
        <v>0.36170000000000002</v>
      </c>
      <c r="BP59" s="27">
        <v>0.33239999999999997</v>
      </c>
      <c r="BQ59" s="27">
        <v>0.70620000000000005</v>
      </c>
      <c r="BR59" s="27"/>
      <c r="BS59" s="27">
        <v>0.52749999999999997</v>
      </c>
    </row>
    <row r="60" spans="1:71" x14ac:dyDescent="0.2">
      <c r="A60" s="70" t="s">
        <v>332</v>
      </c>
      <c r="B60" s="73" t="str">
        <f>VLOOKUP(A60,RecNames!B:G,6,FALSE)</f>
        <v>GPR4</v>
      </c>
      <c r="D60" s="81" cm="1">
        <f t="array" ref="D60">_xlfn.IFS(U60="OUTLIER","na",AL60="","0",AL60&gt;0,AL60)</f>
        <v>7.9130000000000003</v>
      </c>
      <c r="E60" s="82" t="str" cm="1">
        <f t="array" ref="E60">_xlfn.IFS(V60="OUTLIER","na",AM60="","0",AM60&gt;0,AM60)</f>
        <v>0</v>
      </c>
      <c r="F60" s="82" t="str" cm="1">
        <f t="array" ref="F60">_xlfn.IFS(W60="OUTLIER","na",AN60="","0",AN60&gt;0,AN60)</f>
        <v>0</v>
      </c>
      <c r="G60" s="82" t="str" cm="1">
        <f t="array" ref="G60">_xlfn.IFS(X60="OUTLIER","na",AO60="","0",AO60&gt;0,AO60)</f>
        <v>0</v>
      </c>
      <c r="H60" s="82" t="str" cm="1">
        <f t="array" ref="H60">_xlfn.IFS(Y60="OUTLIER","na",AP60="","0",AP60&gt;0,AP60)</f>
        <v>0</v>
      </c>
      <c r="I60" s="82" t="str" cm="1">
        <f t="array" ref="I60">_xlfn.IFS(Z60="OUTLIER","na",AQ60="","0",AQ60&gt;0,AQ60)</f>
        <v>0</v>
      </c>
      <c r="J60" s="82" t="str" cm="1">
        <f t="array" ref="J60">_xlfn.IFS(AA60="OUTLIER","na",AR60="","0",AR60&gt;0,AR60)</f>
        <v>0</v>
      </c>
      <c r="K60" s="82" t="str" cm="1">
        <f t="array" ref="K60">_xlfn.IFS(AB60="OUTLIER","na",AS60="","0",AS60&gt;0,AS60)</f>
        <v>0</v>
      </c>
      <c r="L60" s="82" cm="1">
        <f t="array" ref="L60">_xlfn.IFS(AC60="OUTLIER","na",AT60="","0",AT60&gt;0,AT60)</f>
        <v>6.7279999999999998</v>
      </c>
      <c r="M60" s="82" cm="1">
        <f t="array" ref="M60">_xlfn.IFS(AD60="OUTLIER","na",AU60="","0",AU60&gt;0,AU60)</f>
        <v>6.6420000000000003</v>
      </c>
      <c r="N60" s="82" cm="1">
        <f t="array" ref="N60">_xlfn.IFS(AE60="OUTLIER","na",AV60="","0",AV60&gt;0,AV60)</f>
        <v>6.2590000000000003</v>
      </c>
      <c r="O60" s="82" cm="1">
        <f t="array" ref="O60">_xlfn.IFS(AF60="OUTLIER","na",AW60="","0",AW60&gt;0,AW60)</f>
        <v>6.5910000000000002</v>
      </c>
      <c r="P60" s="82" cm="1">
        <f t="array" ref="P60">_xlfn.IFS(AG60="OUTLIER","na",AX60="","0",AX60&gt;0,AX60)</f>
        <v>7.7389999999999999</v>
      </c>
      <c r="Q60" s="82" cm="1">
        <f t="array" ref="Q60">_xlfn.IFS(AH60="OUTLIER","na",AY60="","0",AY60&gt;0,AY60)</f>
        <v>7.1749999999999998</v>
      </c>
      <c r="R60" s="82" cm="1">
        <f t="array" ref="R60">_xlfn.IFS(AI60="OUTLIER","na",AZ60="","0",AZ60&gt;0,AZ60)</f>
        <v>6.9859999999999998</v>
      </c>
      <c r="S60" s="82" cm="1">
        <f t="array" ref="S60">_xlfn.IFS(AJ60="OUTLIER","na",BA60="","0",BA60&gt;0,BA60)</f>
        <v>7.657</v>
      </c>
      <c r="T60" s="82" t="str" cm="1">
        <f t="array" ref="T60">_xlfn.IFS(AK60="OUTLIER","na",BB60="","0",BB60&gt;0,BB60)</f>
        <v>0</v>
      </c>
      <c r="U60" s="54" t="str" cm="1">
        <f t="array" ref="U60">IF(AL60="","",IF(ABS((AL60-AVERAGE(AL$2:AL$1000))/_xlfn.STDEV.S(IF(AL$2:AL$1000&lt;&gt;"",AL$2:AL$1000)))&lt;3,"","OUTLIER"))</f>
        <v/>
      </c>
      <c r="V60" s="55" t="str" cm="1">
        <f t="array" ref="V60">IF(AM60="","",IF(ABS((AM60-AVERAGE(AM$2:AM$1000))/_xlfn.STDEV.S(IF(AM$2:AM$1000&lt;&gt;"",AM$2:AM$1000)))&lt;3,"","OUTLIER"))</f>
        <v/>
      </c>
      <c r="W60" s="55" t="str" cm="1">
        <f t="array" ref="W60">IF(AN60="","",IF(ABS((AN60-AVERAGE(AN$2:AN$1000))/_xlfn.STDEV.S(IF(AN$2:AN$1000&lt;&gt;"",AN$2:AN$1000)))&lt;3,"","OUTLIER"))</f>
        <v/>
      </c>
      <c r="X60" s="55" t="str" cm="1">
        <f t="array" ref="X60">IF(AO60="","",IF(ABS((AO60-AVERAGE(AO$2:AO$1000))/_xlfn.STDEV.S(IF(AO$2:AO$1000&lt;&gt;"",AO$2:AO$1000)))&lt;3,"","OUTLIER"))</f>
        <v/>
      </c>
      <c r="Y60" s="55" t="str" cm="1">
        <f t="array" ref="Y60">IF(AP60="","",IF(ABS((AP60-AVERAGE(AP$2:AP$1000))/_xlfn.STDEV.S(IF(AP$2:AP$1000&lt;&gt;"",AP$2:AP$1000)))&lt;3,"","OUTLIER"))</f>
        <v/>
      </c>
      <c r="Z60" s="55" t="str" cm="1">
        <f t="array" ref="Z60">IF(AQ60="","",IF(ABS((AQ60-AVERAGE(AQ$2:AQ$1000))/_xlfn.STDEV.S(IF(AQ$2:AQ$1000&lt;&gt;"",AQ$2:AQ$1000)))&lt;3,"","OUTLIER"))</f>
        <v/>
      </c>
      <c r="AA60" s="55" t="str" cm="1">
        <f t="array" ref="AA60">IF(AR60="","",IF(ABS((AR60-AVERAGE(AR$2:AR$1000))/_xlfn.STDEV.S(IF(AR$2:AR$1000&lt;&gt;"",AR$2:AR$1000)))&lt;3,"","OUTLIER"))</f>
        <v/>
      </c>
      <c r="AB60" s="55" t="str" cm="1">
        <f t="array" ref="AB60">IF(AS60="","",IF(ABS((AS60-AVERAGE(AS$2:AS$1000))/_xlfn.STDEV.S(IF(AS$2:AS$1000&lt;&gt;"",AS$2:AS$1000)))&lt;3,"","OUTLIER"))</f>
        <v/>
      </c>
      <c r="AC60" s="55" t="str" cm="1">
        <f t="array" ref="AC60">IF(AT60="","",IF(ABS((AT60-AVERAGE(AT$2:AT$1000))/_xlfn.STDEV.S(IF(AT$2:AT$1000&lt;&gt;"",AT$2:AT$1000)))&lt;3,"","OUTLIER"))</f>
        <v/>
      </c>
      <c r="AD60" s="55" t="str" cm="1">
        <f t="array" ref="AD60">IF(AU60="","",IF(ABS((AU60-AVERAGE(AU$2:AU$1000))/_xlfn.STDEV.S(IF(AU$2:AU$1000&lt;&gt;"",AU$2:AU$1000)))&lt;3,"","OUTLIER"))</f>
        <v/>
      </c>
      <c r="AE60" s="55" t="str" cm="1">
        <f t="array" ref="AE60">IF(AV60="","",IF(ABS((AV60-AVERAGE(AV$2:AV$1000))/_xlfn.STDEV.S(IF(AV$2:AV$1000&lt;&gt;"",AV$2:AV$1000)))&lt;3,"","OUTLIER"))</f>
        <v/>
      </c>
      <c r="AF60" s="55" t="str" cm="1">
        <f t="array" ref="AF60">IF(AW60="","",IF(ABS((AW60-AVERAGE(AW$2:AW$1000))/_xlfn.STDEV.S(IF(AW$2:AW$1000&lt;&gt;"",AW$2:AW$1000)))&lt;3,"","OUTLIER"))</f>
        <v/>
      </c>
      <c r="AG60" s="55" t="str" cm="1">
        <f t="array" ref="AG60">IF(AX60="","",IF(ABS((AX60-AVERAGE(AX$2:AX$1000))/_xlfn.STDEV.S(IF(AX$2:AX$1000&lt;&gt;"",AX$2:AX$1000)))&lt;3,"","OUTLIER"))</f>
        <v/>
      </c>
      <c r="AH60" s="55" t="str" cm="1">
        <f t="array" ref="AH60">IF(AY60="","",IF(ABS((AY60-AVERAGE(AY$2:AY$1000))/_xlfn.STDEV.S(IF(AY$2:AY$1000&lt;&gt;"",AY$2:AY$1000)))&lt;3,"","OUTLIER"))</f>
        <v/>
      </c>
      <c r="AI60" s="55" t="str" cm="1">
        <f t="array" ref="AI60">IF(AZ60="","",IF(ABS((AZ60-AVERAGE(AZ$2:AZ$1000))/_xlfn.STDEV.S(IF(AZ$2:AZ$1000&lt;&gt;"",AZ$2:AZ$1000)))&lt;3,"","OUTLIER"))</f>
        <v/>
      </c>
      <c r="AJ60" s="55" t="str" cm="1">
        <f t="array" ref="AJ60">IF(BA60="","",IF(ABS((BA60-AVERAGE(BA$2:BA$1000))/_xlfn.STDEV.S(IF(BA$2:BA$1000&lt;&gt;"",BA$2:BA$1000)))&lt;3,"","OUTLIER"))</f>
        <v/>
      </c>
      <c r="AK60" s="55" t="str" cm="1">
        <f t="array" ref="AK60">IF(BB60="","",IF(ABS((BB60-AVERAGE(BB$2:BB$1000))/_xlfn.STDEV.S(IF(BB$2:BB$1000&lt;&gt;"",BB$2:BB$1000)))&lt;3,"","OUTLIER"))</f>
        <v/>
      </c>
      <c r="AL60" s="26">
        <v>7.9130000000000003</v>
      </c>
      <c r="AN60" s="27"/>
      <c r="AO60" s="27"/>
      <c r="AQ60" s="27"/>
      <c r="AR60" s="27"/>
      <c r="AS60" s="27"/>
      <c r="AT60" s="27">
        <v>6.7279999999999998</v>
      </c>
      <c r="AU60" s="27">
        <v>6.6420000000000003</v>
      </c>
      <c r="AV60" s="27">
        <v>6.2590000000000003</v>
      </c>
      <c r="AW60" s="27">
        <v>6.5910000000000002</v>
      </c>
      <c r="AX60" s="27">
        <v>7.7389999999999999</v>
      </c>
      <c r="AY60" s="27">
        <v>7.1749999999999998</v>
      </c>
      <c r="AZ60" s="27">
        <v>6.9859999999999998</v>
      </c>
      <c r="BA60" s="27">
        <v>7.657</v>
      </c>
      <c r="BB60" s="27"/>
      <c r="BC60" s="26">
        <v>6.633E-2</v>
      </c>
      <c r="BE60" s="27"/>
      <c r="BF60" s="27"/>
      <c r="BH60" s="27"/>
      <c r="BI60" s="27"/>
      <c r="BJ60" s="27"/>
      <c r="BK60" s="27">
        <v>0.112</v>
      </c>
      <c r="BL60" s="27">
        <v>0.1124</v>
      </c>
      <c r="BM60" s="27">
        <v>0.69750000000000001</v>
      </c>
      <c r="BN60" s="27">
        <v>0.1222</v>
      </c>
      <c r="BO60" s="27">
        <v>0.35310000000000002</v>
      </c>
      <c r="BP60" s="27">
        <v>0.18970000000000001</v>
      </c>
      <c r="BQ60" s="27">
        <v>0.42559999999999998</v>
      </c>
      <c r="BR60" s="27" t="s">
        <v>778</v>
      </c>
      <c r="BS60" s="27"/>
    </row>
    <row r="61" spans="1:71" x14ac:dyDescent="0.2">
      <c r="A61" s="70" t="s">
        <v>416</v>
      </c>
      <c r="B61" s="73" t="str">
        <f>VLOOKUP(A61,RecNames!B:G,6,FALSE)</f>
        <v>FFAR3</v>
      </c>
      <c r="D61" s="81" t="str" cm="1">
        <f t="array" ref="D61">_xlfn.IFS(U61="OUTLIER","na",AL61="","0",AL61&gt;0,AL61)</f>
        <v>0</v>
      </c>
      <c r="E61" s="82" t="str" cm="1">
        <f t="array" ref="E61">_xlfn.IFS(V61="OUTLIER","na",AM61="","0",AM61&gt;0,AM61)</f>
        <v>0</v>
      </c>
      <c r="F61" s="82" cm="1">
        <f t="array" ref="F61">_xlfn.IFS(W61="OUTLIER","na",AN61="","0",AN61&gt;0,AN61)</f>
        <v>5.25</v>
      </c>
      <c r="G61" s="82" cm="1">
        <f t="array" ref="G61">_xlfn.IFS(X61="OUTLIER","na",AO61="","0",AO61&gt;0,AO61)</f>
        <v>5.5229999999999997</v>
      </c>
      <c r="H61" s="82" t="str" cm="1">
        <f t="array" ref="H61">_xlfn.IFS(Y61="OUTLIER","na",AP61="","0",AP61&gt;0,AP61)</f>
        <v>0</v>
      </c>
      <c r="I61" s="82" cm="1">
        <f t="array" ref="I61">_xlfn.IFS(Z61="OUTLIER","na",AQ61="","0",AQ61&gt;0,AQ61)</f>
        <v>5.6550000000000002</v>
      </c>
      <c r="J61" s="82" cm="1">
        <f t="array" ref="J61">_xlfn.IFS(AA61="OUTLIER","na",AR61="","0",AR61&gt;0,AR61)</f>
        <v>5.6289999999999996</v>
      </c>
      <c r="K61" s="82" cm="1">
        <f t="array" ref="K61">_xlfn.IFS(AB61="OUTLIER","na",AS61="","0",AS61&gt;0,AS61)</f>
        <v>5.173</v>
      </c>
      <c r="L61" s="82" t="str" cm="1">
        <f t="array" ref="L61">_xlfn.IFS(AC61="OUTLIER","na",AT61="","0",AT61&gt;0,AT61)</f>
        <v>0</v>
      </c>
      <c r="M61" s="82" t="str" cm="1">
        <f t="array" ref="M61">_xlfn.IFS(AD61="OUTLIER","na",AU61="","0",AU61&gt;0,AU61)</f>
        <v>0</v>
      </c>
      <c r="N61" s="82" t="str" cm="1">
        <f t="array" ref="N61">_xlfn.IFS(AE61="OUTLIER","na",AV61="","0",AV61&gt;0,AV61)</f>
        <v>0</v>
      </c>
      <c r="O61" s="82" t="str" cm="1">
        <f t="array" ref="O61">_xlfn.IFS(AF61="OUTLIER","na",AW61="","0",AW61&gt;0,AW61)</f>
        <v>0</v>
      </c>
      <c r="P61" s="82" t="str" cm="1">
        <f t="array" ref="P61">_xlfn.IFS(AG61="OUTLIER","na",AX61="","0",AX61&gt;0,AX61)</f>
        <v>0</v>
      </c>
      <c r="Q61" s="82" t="str" cm="1">
        <f t="array" ref="Q61">_xlfn.IFS(AH61="OUTLIER","na",AY61="","0",AY61&gt;0,AY61)</f>
        <v>0</v>
      </c>
      <c r="R61" s="82" t="str" cm="1">
        <f t="array" ref="R61">_xlfn.IFS(AI61="OUTLIER","na",AZ61="","0",AZ61&gt;0,AZ61)</f>
        <v>0</v>
      </c>
      <c r="S61" s="82" t="str" cm="1">
        <f t="array" ref="S61">_xlfn.IFS(AJ61="OUTLIER","na",BA61="","0",BA61&gt;0,BA61)</f>
        <v>0</v>
      </c>
      <c r="T61" s="82" t="str" cm="1">
        <f t="array" ref="T61">_xlfn.IFS(AK61="OUTLIER","na",BB61="","0",BB61&gt;0,BB61)</f>
        <v>0</v>
      </c>
      <c r="U61" s="54" t="str" cm="1">
        <f t="array" ref="U61">IF(AL61="","",IF(ABS((AL61-AVERAGE(AL$2:AL$1000))/_xlfn.STDEV.S(IF(AL$2:AL$1000&lt;&gt;"",AL$2:AL$1000)))&lt;3,"","OUTLIER"))</f>
        <v/>
      </c>
      <c r="V61" s="55" t="str" cm="1">
        <f t="array" ref="V61">IF(AM61="","",IF(ABS((AM61-AVERAGE(AM$2:AM$1000))/_xlfn.STDEV.S(IF(AM$2:AM$1000&lt;&gt;"",AM$2:AM$1000)))&lt;3,"","OUTLIER"))</f>
        <v/>
      </c>
      <c r="W61" s="55" t="str" cm="1">
        <f t="array" ref="W61">IF(AN61="","",IF(ABS((AN61-AVERAGE(AN$2:AN$1000))/_xlfn.STDEV.S(IF(AN$2:AN$1000&lt;&gt;"",AN$2:AN$1000)))&lt;3,"","OUTLIER"))</f>
        <v/>
      </c>
      <c r="X61" s="55" t="str" cm="1">
        <f t="array" ref="X61">IF(AO61="","",IF(ABS((AO61-AVERAGE(AO$2:AO$1000))/_xlfn.STDEV.S(IF(AO$2:AO$1000&lt;&gt;"",AO$2:AO$1000)))&lt;3,"","OUTLIER"))</f>
        <v/>
      </c>
      <c r="Y61" s="55" t="str" cm="1">
        <f t="array" ref="Y61">IF(AP61="","",IF(ABS((AP61-AVERAGE(AP$2:AP$1000))/_xlfn.STDEV.S(IF(AP$2:AP$1000&lt;&gt;"",AP$2:AP$1000)))&lt;3,"","OUTLIER"))</f>
        <v/>
      </c>
      <c r="Z61" s="55" t="str" cm="1">
        <f t="array" ref="Z61">IF(AQ61="","",IF(ABS((AQ61-AVERAGE(AQ$2:AQ$1000))/_xlfn.STDEV.S(IF(AQ$2:AQ$1000&lt;&gt;"",AQ$2:AQ$1000)))&lt;3,"","OUTLIER"))</f>
        <v/>
      </c>
      <c r="AA61" s="55" t="str" cm="1">
        <f t="array" ref="AA61">IF(AR61="","",IF(ABS((AR61-AVERAGE(AR$2:AR$1000))/_xlfn.STDEV.S(IF(AR$2:AR$1000&lt;&gt;"",AR$2:AR$1000)))&lt;3,"","OUTLIER"))</f>
        <v/>
      </c>
      <c r="AB61" s="55" t="str" cm="1">
        <f t="array" ref="AB61">IF(AS61="","",IF(ABS((AS61-AVERAGE(AS$2:AS$1000))/_xlfn.STDEV.S(IF(AS$2:AS$1000&lt;&gt;"",AS$2:AS$1000)))&lt;3,"","OUTLIER"))</f>
        <v/>
      </c>
      <c r="AC61" s="55" t="str" cm="1">
        <f t="array" ref="AC61">IF(AT61="","",IF(ABS((AT61-AVERAGE(AT$2:AT$1000))/_xlfn.STDEV.S(IF(AT$2:AT$1000&lt;&gt;"",AT$2:AT$1000)))&lt;3,"","OUTLIER"))</f>
        <v/>
      </c>
      <c r="AD61" s="55" t="str" cm="1">
        <f t="array" ref="AD61">IF(AU61="","",IF(ABS((AU61-AVERAGE(AU$2:AU$1000))/_xlfn.STDEV.S(IF(AU$2:AU$1000&lt;&gt;"",AU$2:AU$1000)))&lt;3,"","OUTLIER"))</f>
        <v/>
      </c>
      <c r="AE61" s="55" t="str" cm="1">
        <f t="array" ref="AE61">IF(AV61="","",IF(ABS((AV61-AVERAGE(AV$2:AV$1000))/_xlfn.STDEV.S(IF(AV$2:AV$1000&lt;&gt;"",AV$2:AV$1000)))&lt;3,"","OUTLIER"))</f>
        <v/>
      </c>
      <c r="AF61" s="55" t="str" cm="1">
        <f t="array" ref="AF61">IF(AW61="","",IF(ABS((AW61-AVERAGE(AW$2:AW$1000))/_xlfn.STDEV.S(IF(AW$2:AW$1000&lt;&gt;"",AW$2:AW$1000)))&lt;3,"","OUTLIER"))</f>
        <v/>
      </c>
      <c r="AG61" s="55" t="str" cm="1">
        <f t="array" ref="AG61">IF(AX61="","",IF(ABS((AX61-AVERAGE(AX$2:AX$1000))/_xlfn.STDEV.S(IF(AX$2:AX$1000&lt;&gt;"",AX$2:AX$1000)))&lt;3,"","OUTLIER"))</f>
        <v/>
      </c>
      <c r="AH61" s="55" t="str" cm="1">
        <f t="array" ref="AH61">IF(AY61="","",IF(ABS((AY61-AVERAGE(AY$2:AY$1000))/_xlfn.STDEV.S(IF(AY$2:AY$1000&lt;&gt;"",AY$2:AY$1000)))&lt;3,"","OUTLIER"))</f>
        <v/>
      </c>
      <c r="AI61" s="55" t="str" cm="1">
        <f t="array" ref="AI61">IF(AZ61="","",IF(ABS((AZ61-AVERAGE(AZ$2:AZ$1000))/_xlfn.STDEV.S(IF(AZ$2:AZ$1000&lt;&gt;"",AZ$2:AZ$1000)))&lt;3,"","OUTLIER"))</f>
        <v/>
      </c>
      <c r="AJ61" s="55" t="str" cm="1">
        <f t="array" ref="AJ61">IF(BA61="","",IF(ABS((BA61-AVERAGE(BA$2:BA$1000))/_xlfn.STDEV.S(IF(BA$2:BA$1000&lt;&gt;"",BA$2:BA$1000)))&lt;3,"","OUTLIER"))</f>
        <v/>
      </c>
      <c r="AK61" s="55" t="str" cm="1">
        <f t="array" ref="AK61">IF(BB61="","",IF(ABS((BB61-AVERAGE(BB$2:BB$1000))/_xlfn.STDEV.S(IF(BB$2:BB$1000&lt;&gt;"",BB$2:BB$1000)))&lt;3,"","OUTLIER"))</f>
        <v/>
      </c>
      <c r="AL61" s="26"/>
      <c r="AN61" s="27">
        <v>5.25</v>
      </c>
      <c r="AO61" s="27">
        <v>5.5229999999999997</v>
      </c>
      <c r="AQ61" s="27">
        <v>5.6550000000000002</v>
      </c>
      <c r="AR61" s="27">
        <v>5.6289999999999996</v>
      </c>
      <c r="AS61" s="27">
        <v>5.173</v>
      </c>
      <c r="AT61" s="27"/>
      <c r="AU61" s="27"/>
      <c r="AV61" s="27"/>
      <c r="AW61" s="27"/>
      <c r="AX61" s="27"/>
      <c r="AY61" s="27"/>
      <c r="AZ61" s="27"/>
      <c r="BA61" s="27"/>
      <c r="BB61" s="27"/>
      <c r="BC61" s="26"/>
      <c r="BE61" s="27">
        <v>8.1240000000000007E-2</v>
      </c>
      <c r="BF61" s="27">
        <v>8.1019999999999995E-2</v>
      </c>
      <c r="BH61" s="27">
        <v>3.9289999999999999E-2</v>
      </c>
      <c r="BI61" s="27">
        <v>6.4899999999999999E-2</v>
      </c>
      <c r="BJ61" s="27">
        <v>0.41149999999999998</v>
      </c>
      <c r="BK61" s="27"/>
      <c r="BL61" s="27"/>
      <c r="BM61" s="27"/>
      <c r="BN61" s="27"/>
      <c r="BO61" s="27"/>
      <c r="BP61" s="27"/>
      <c r="BQ61" s="27"/>
      <c r="BR61" s="27"/>
      <c r="BS61" s="27"/>
    </row>
    <row r="62" spans="1:71" x14ac:dyDescent="0.2">
      <c r="A62" s="70" t="s">
        <v>414</v>
      </c>
      <c r="B62" s="73" t="str">
        <f>VLOOKUP(A62,RecNames!B:G,6,FALSE)</f>
        <v>FFAR2</v>
      </c>
      <c r="D62" s="81" t="str" cm="1">
        <f t="array" ref="D62">_xlfn.IFS(U62="OUTLIER","na",AL62="","0",AL62&gt;0,AL62)</f>
        <v>0</v>
      </c>
      <c r="E62" s="82" t="str" cm="1">
        <f t="array" ref="E62">_xlfn.IFS(V62="OUTLIER","na",AM62="","0",AM62&gt;0,AM62)</f>
        <v>0</v>
      </c>
      <c r="F62" s="82" cm="1">
        <f t="array" ref="F62">_xlfn.IFS(W62="OUTLIER","na",AN62="","0",AN62&gt;0,AN62)</f>
        <v>4.5830000000000002</v>
      </c>
      <c r="G62" s="82" cm="1">
        <f t="array" ref="G62">_xlfn.IFS(X62="OUTLIER","na",AO62="","0",AO62&gt;0,AO62)</f>
        <v>4.6500000000000004</v>
      </c>
      <c r="H62" s="82" t="str" cm="1">
        <f t="array" ref="H62">_xlfn.IFS(Y62="OUTLIER","na",AP62="","0",AP62&gt;0,AP62)</f>
        <v>0</v>
      </c>
      <c r="I62" s="82" t="str" cm="1">
        <f t="array" ref="I62">_xlfn.IFS(Z62="OUTLIER","na",AQ62="","0",AQ62&gt;0,AQ62)</f>
        <v>0</v>
      </c>
      <c r="J62" s="82" t="str" cm="1">
        <f t="array" ref="J62">_xlfn.IFS(AA62="OUTLIER","na",AR62="","0",AR62&gt;0,AR62)</f>
        <v>0</v>
      </c>
      <c r="K62" s="82" t="str" cm="1">
        <f t="array" ref="K62">_xlfn.IFS(AB62="OUTLIER","na",AS62="","0",AS62&gt;0,AS62)</f>
        <v>0</v>
      </c>
      <c r="L62" s="82" cm="1">
        <f t="array" ref="L62">_xlfn.IFS(AC62="OUTLIER","na",AT62="","0",AT62&gt;0,AT62)</f>
        <v>4.0949999999999998</v>
      </c>
      <c r="M62" s="82" cm="1">
        <f t="array" ref="M62">_xlfn.IFS(AD62="OUTLIER","na",AU62="","0",AU62&gt;0,AU62)</f>
        <v>4.4729999999999999</v>
      </c>
      <c r="N62" s="82" cm="1">
        <f t="array" ref="N62">_xlfn.IFS(AE62="OUTLIER","na",AV62="","0",AV62&gt;0,AV62)</f>
        <v>5.2009999999999996</v>
      </c>
      <c r="O62" s="82" t="str" cm="1">
        <f t="array" ref="O62">_xlfn.IFS(AF62="OUTLIER","na",AW62="","0",AW62&gt;0,AW62)</f>
        <v>0</v>
      </c>
      <c r="P62" s="82" t="str" cm="1">
        <f t="array" ref="P62">_xlfn.IFS(AG62="OUTLIER","na",AX62="","0",AX62&gt;0,AX62)</f>
        <v>0</v>
      </c>
      <c r="Q62" s="82" t="str" cm="1">
        <f t="array" ref="Q62">_xlfn.IFS(AH62="OUTLIER","na",AY62="","0",AY62&gt;0,AY62)</f>
        <v>0</v>
      </c>
      <c r="R62" s="82" t="str" cm="1">
        <f t="array" ref="R62">_xlfn.IFS(AI62="OUTLIER","na",AZ62="","0",AZ62&gt;0,AZ62)</f>
        <v>0</v>
      </c>
      <c r="S62" s="82" t="str" cm="1">
        <f t="array" ref="S62">_xlfn.IFS(AJ62="OUTLIER","na",BA62="","0",BA62&gt;0,BA62)</f>
        <v>0</v>
      </c>
      <c r="T62" s="82" t="str" cm="1">
        <f t="array" ref="T62">_xlfn.IFS(AK62="OUTLIER","na",BB62="","0",BB62&gt;0,BB62)</f>
        <v>0</v>
      </c>
      <c r="U62" s="54" t="str" cm="1">
        <f t="array" ref="U62">IF(AL62="","",IF(ABS((AL62-AVERAGE(AL$2:AL$1000))/_xlfn.STDEV.S(IF(AL$2:AL$1000&lt;&gt;"",AL$2:AL$1000)))&lt;3,"","OUTLIER"))</f>
        <v/>
      </c>
      <c r="V62" s="55" t="str" cm="1">
        <f t="array" ref="V62">IF(AM62="","",IF(ABS((AM62-AVERAGE(AM$2:AM$1000))/_xlfn.STDEV.S(IF(AM$2:AM$1000&lt;&gt;"",AM$2:AM$1000)))&lt;3,"","OUTLIER"))</f>
        <v/>
      </c>
      <c r="W62" s="55" t="str" cm="1">
        <f t="array" ref="W62">IF(AN62="","",IF(ABS((AN62-AVERAGE(AN$2:AN$1000))/_xlfn.STDEV.S(IF(AN$2:AN$1000&lt;&gt;"",AN$2:AN$1000)))&lt;3,"","OUTLIER"))</f>
        <v/>
      </c>
      <c r="X62" s="55" t="str" cm="1">
        <f t="array" ref="X62">IF(AO62="","",IF(ABS((AO62-AVERAGE(AO$2:AO$1000))/_xlfn.STDEV.S(IF(AO$2:AO$1000&lt;&gt;"",AO$2:AO$1000)))&lt;3,"","OUTLIER"))</f>
        <v/>
      </c>
      <c r="Y62" s="55" t="str" cm="1">
        <f t="array" ref="Y62">IF(AP62="","",IF(ABS((AP62-AVERAGE(AP$2:AP$1000))/_xlfn.STDEV.S(IF(AP$2:AP$1000&lt;&gt;"",AP$2:AP$1000)))&lt;3,"","OUTLIER"))</f>
        <v/>
      </c>
      <c r="Z62" s="55" t="str" cm="1">
        <f t="array" ref="Z62">IF(AQ62="","",IF(ABS((AQ62-AVERAGE(AQ$2:AQ$1000))/_xlfn.STDEV.S(IF(AQ$2:AQ$1000&lt;&gt;"",AQ$2:AQ$1000)))&lt;3,"","OUTLIER"))</f>
        <v/>
      </c>
      <c r="AA62" s="55" t="str" cm="1">
        <f t="array" ref="AA62">IF(AR62="","",IF(ABS((AR62-AVERAGE(AR$2:AR$1000))/_xlfn.STDEV.S(IF(AR$2:AR$1000&lt;&gt;"",AR$2:AR$1000)))&lt;3,"","OUTLIER"))</f>
        <v/>
      </c>
      <c r="AB62" s="55" t="str" cm="1">
        <f t="array" ref="AB62">IF(AS62="","",IF(ABS((AS62-AVERAGE(AS$2:AS$1000))/_xlfn.STDEV.S(IF(AS$2:AS$1000&lt;&gt;"",AS$2:AS$1000)))&lt;3,"","OUTLIER"))</f>
        <v/>
      </c>
      <c r="AC62" s="55" t="str" cm="1">
        <f t="array" ref="AC62">IF(AT62="","",IF(ABS((AT62-AVERAGE(AT$2:AT$1000))/_xlfn.STDEV.S(IF(AT$2:AT$1000&lt;&gt;"",AT$2:AT$1000)))&lt;3,"","OUTLIER"))</f>
        <v/>
      </c>
      <c r="AD62" s="55" t="str" cm="1">
        <f t="array" ref="AD62">IF(AU62="","",IF(ABS((AU62-AVERAGE(AU$2:AU$1000))/_xlfn.STDEV.S(IF(AU$2:AU$1000&lt;&gt;"",AU$2:AU$1000)))&lt;3,"","OUTLIER"))</f>
        <v/>
      </c>
      <c r="AE62" s="55" t="str" cm="1">
        <f t="array" ref="AE62">IF(AV62="","",IF(ABS((AV62-AVERAGE(AV$2:AV$1000))/_xlfn.STDEV.S(IF(AV$2:AV$1000&lt;&gt;"",AV$2:AV$1000)))&lt;3,"","OUTLIER"))</f>
        <v/>
      </c>
      <c r="AF62" s="55" t="str" cm="1">
        <f t="array" ref="AF62">IF(AW62="","",IF(ABS((AW62-AVERAGE(AW$2:AW$1000))/_xlfn.STDEV.S(IF(AW$2:AW$1000&lt;&gt;"",AW$2:AW$1000)))&lt;3,"","OUTLIER"))</f>
        <v/>
      </c>
      <c r="AG62" s="55" t="str" cm="1">
        <f t="array" ref="AG62">IF(AX62="","",IF(ABS((AX62-AVERAGE(AX$2:AX$1000))/_xlfn.STDEV.S(IF(AX$2:AX$1000&lt;&gt;"",AX$2:AX$1000)))&lt;3,"","OUTLIER"))</f>
        <v/>
      </c>
      <c r="AH62" s="55" t="str" cm="1">
        <f t="array" ref="AH62">IF(AY62="","",IF(ABS((AY62-AVERAGE(AY$2:AY$1000))/_xlfn.STDEV.S(IF(AY$2:AY$1000&lt;&gt;"",AY$2:AY$1000)))&lt;3,"","OUTLIER"))</f>
        <v/>
      </c>
      <c r="AI62" s="55" t="str" cm="1">
        <f t="array" ref="AI62">IF(AZ62="","",IF(ABS((AZ62-AVERAGE(AZ$2:AZ$1000))/_xlfn.STDEV.S(IF(AZ$2:AZ$1000&lt;&gt;"",AZ$2:AZ$1000)))&lt;3,"","OUTLIER"))</f>
        <v/>
      </c>
      <c r="AJ62" s="55" t="str" cm="1">
        <f t="array" ref="AJ62">IF(BA62="","",IF(ABS((BA62-AVERAGE(BA$2:BA$1000))/_xlfn.STDEV.S(IF(BA$2:BA$1000&lt;&gt;"",BA$2:BA$1000)))&lt;3,"","OUTLIER"))</f>
        <v/>
      </c>
      <c r="AK62" s="55" t="str" cm="1">
        <f t="array" ref="AK62">IF(BB62="","",IF(ABS((BB62-AVERAGE(BB$2:BB$1000))/_xlfn.STDEV.S(IF(BB$2:BB$1000&lt;&gt;"",BB$2:BB$1000)))&lt;3,"","OUTLIER"))</f>
        <v/>
      </c>
      <c r="AL62" s="26"/>
      <c r="AN62" s="27">
        <v>4.5830000000000002</v>
      </c>
      <c r="AO62" s="27">
        <v>4.6500000000000004</v>
      </c>
      <c r="AQ62" s="27"/>
      <c r="AR62" s="27"/>
      <c r="AS62" s="27"/>
      <c r="AT62" s="27">
        <v>4.0949999999999998</v>
      </c>
      <c r="AU62" s="27">
        <v>4.4729999999999999</v>
      </c>
      <c r="AV62" s="27">
        <v>5.2009999999999996</v>
      </c>
      <c r="AW62" s="27"/>
      <c r="AX62" s="27"/>
      <c r="AY62" s="27"/>
      <c r="AZ62" s="27"/>
      <c r="BA62" s="27"/>
      <c r="BB62" s="27"/>
      <c r="BC62" s="26"/>
      <c r="BE62" s="27">
        <v>0.1711</v>
      </c>
      <c r="BF62" s="27">
        <v>0.15049999999999999</v>
      </c>
      <c r="BH62" s="27"/>
      <c r="BI62" s="27"/>
      <c r="BJ62" s="27"/>
      <c r="BK62" s="27">
        <v>0.71919999999999995</v>
      </c>
      <c r="BL62" s="27">
        <v>0.26400000000000001</v>
      </c>
      <c r="BM62" s="27">
        <v>0.20860000000000001</v>
      </c>
      <c r="BN62" s="27"/>
      <c r="BO62" s="27"/>
      <c r="BP62" s="27"/>
      <c r="BQ62" s="27"/>
      <c r="BR62" s="27"/>
      <c r="BS62" s="27"/>
    </row>
    <row r="63" spans="1:71" x14ac:dyDescent="0.2">
      <c r="A63" s="70" t="s">
        <v>369</v>
      </c>
      <c r="B63" s="73" t="str">
        <f>VLOOKUP(A63,RecNames!B:G,6,FALSE)</f>
        <v>PSYR</v>
      </c>
      <c r="D63" s="81" cm="1">
        <f t="array" ref="D63">_xlfn.IFS(U63="OUTLIER","na",AL63="","0",AL63&gt;0,AL63)</f>
        <v>6.9980000000000002</v>
      </c>
      <c r="E63" s="82" t="str" cm="1">
        <f t="array" ref="E63">_xlfn.IFS(V63="OUTLIER","na",AM63="","0",AM63&gt;0,AM63)</f>
        <v>0</v>
      </c>
      <c r="F63" s="82" t="str" cm="1">
        <f t="array" ref="F63">_xlfn.IFS(W63="OUTLIER","na",AN63="","0",AN63&gt;0,AN63)</f>
        <v>0</v>
      </c>
      <c r="G63" s="82" t="str" cm="1">
        <f t="array" ref="G63">_xlfn.IFS(X63="OUTLIER","na",AO63="","0",AO63&gt;0,AO63)</f>
        <v>0</v>
      </c>
      <c r="H63" s="82" t="str" cm="1">
        <f t="array" ref="H63">_xlfn.IFS(Y63="OUTLIER","na",AP63="","0",AP63&gt;0,AP63)</f>
        <v>0</v>
      </c>
      <c r="I63" s="82" t="str" cm="1">
        <f t="array" ref="I63">_xlfn.IFS(Z63="OUTLIER","na",AQ63="","0",AQ63&gt;0,AQ63)</f>
        <v>0</v>
      </c>
      <c r="J63" s="82" cm="1">
        <f t="array" ref="J63">_xlfn.IFS(AA63="OUTLIER","na",AR63="","0",AR63&gt;0,AR63)</f>
        <v>6.3049999999999997</v>
      </c>
      <c r="K63" s="82" t="str" cm="1">
        <f t="array" ref="K63">_xlfn.IFS(AB63="OUTLIER","na",AS63="","0",AS63&gt;0,AS63)</f>
        <v>0</v>
      </c>
      <c r="L63" s="82" t="str" cm="1">
        <f t="array" ref="L63">_xlfn.IFS(AC63="OUTLIER","na",AT63="","0",AT63&gt;0,AT63)</f>
        <v>0</v>
      </c>
      <c r="M63" s="82" t="str" cm="1">
        <f t="array" ref="M63">_xlfn.IFS(AD63="OUTLIER","na",AU63="","0",AU63&gt;0,AU63)</f>
        <v>0</v>
      </c>
      <c r="N63" s="82" t="str" cm="1">
        <f t="array" ref="N63">_xlfn.IFS(AE63="OUTLIER","na",AV63="","0",AV63&gt;0,AV63)</f>
        <v>0</v>
      </c>
      <c r="O63" s="82" t="str" cm="1">
        <f t="array" ref="O63">_xlfn.IFS(AF63="OUTLIER","na",AW63="","0",AW63&gt;0,AW63)</f>
        <v>0</v>
      </c>
      <c r="P63" s="82" t="str" cm="1">
        <f t="array" ref="P63">_xlfn.IFS(AG63="OUTLIER","na",AX63="","0",AX63&gt;0,AX63)</f>
        <v>0</v>
      </c>
      <c r="Q63" s="82" cm="1">
        <f t="array" ref="Q63">_xlfn.IFS(AH63="OUTLIER","na",AY63="","0",AY63&gt;0,AY63)</f>
        <v>7.0650000000000004</v>
      </c>
      <c r="R63" s="82" cm="1">
        <f t="array" ref="R63">_xlfn.IFS(AI63="OUTLIER","na",AZ63="","0",AZ63&gt;0,AZ63)</f>
        <v>6.306</v>
      </c>
      <c r="S63" s="82" cm="1">
        <f t="array" ref="S63">_xlfn.IFS(AJ63="OUTLIER","na",BA63="","0",BA63&gt;0,BA63)</f>
        <v>5.976</v>
      </c>
      <c r="T63" s="82" t="str" cm="1">
        <f t="array" ref="T63">_xlfn.IFS(AK63="OUTLIER","na",BB63="","0",BB63&gt;0,BB63)</f>
        <v>0</v>
      </c>
      <c r="U63" s="54" t="str" cm="1">
        <f t="array" ref="U63">IF(AL63="","",IF(ABS((AL63-AVERAGE(AL$2:AL$1000))/_xlfn.STDEV.S(IF(AL$2:AL$1000&lt;&gt;"",AL$2:AL$1000)))&lt;3,"","OUTLIER"))</f>
        <v/>
      </c>
      <c r="V63" s="55" t="str" cm="1">
        <f t="array" ref="V63">IF(AM63="","",IF(ABS((AM63-AVERAGE(AM$2:AM$1000))/_xlfn.STDEV.S(IF(AM$2:AM$1000&lt;&gt;"",AM$2:AM$1000)))&lt;3,"","OUTLIER"))</f>
        <v/>
      </c>
      <c r="W63" s="55" t="str" cm="1">
        <f t="array" ref="W63">IF(AN63="","",IF(ABS((AN63-AVERAGE(AN$2:AN$1000))/_xlfn.STDEV.S(IF(AN$2:AN$1000&lt;&gt;"",AN$2:AN$1000)))&lt;3,"","OUTLIER"))</f>
        <v/>
      </c>
      <c r="X63" s="55" t="str" cm="1">
        <f t="array" ref="X63">IF(AO63="","",IF(ABS((AO63-AVERAGE(AO$2:AO$1000))/_xlfn.STDEV.S(IF(AO$2:AO$1000&lt;&gt;"",AO$2:AO$1000)))&lt;3,"","OUTLIER"))</f>
        <v/>
      </c>
      <c r="Y63" s="55" t="str" cm="1">
        <f t="array" ref="Y63">IF(AP63="","",IF(ABS((AP63-AVERAGE(AP$2:AP$1000))/_xlfn.STDEV.S(IF(AP$2:AP$1000&lt;&gt;"",AP$2:AP$1000)))&lt;3,"","OUTLIER"))</f>
        <v/>
      </c>
      <c r="Z63" s="55" t="str" cm="1">
        <f t="array" ref="Z63">IF(AQ63="","",IF(ABS((AQ63-AVERAGE(AQ$2:AQ$1000))/_xlfn.STDEV.S(IF(AQ$2:AQ$1000&lt;&gt;"",AQ$2:AQ$1000)))&lt;3,"","OUTLIER"))</f>
        <v/>
      </c>
      <c r="AA63" s="55" t="str" cm="1">
        <f t="array" ref="AA63">IF(AR63="","",IF(ABS((AR63-AVERAGE(AR$2:AR$1000))/_xlfn.STDEV.S(IF(AR$2:AR$1000&lt;&gt;"",AR$2:AR$1000)))&lt;3,"","OUTLIER"))</f>
        <v/>
      </c>
      <c r="AB63" s="55" t="str" cm="1">
        <f t="array" ref="AB63">IF(AS63="","",IF(ABS((AS63-AVERAGE(AS$2:AS$1000))/_xlfn.STDEV.S(IF(AS$2:AS$1000&lt;&gt;"",AS$2:AS$1000)))&lt;3,"","OUTLIER"))</f>
        <v/>
      </c>
      <c r="AC63" s="55" t="str" cm="1">
        <f t="array" ref="AC63">IF(AT63="","",IF(ABS((AT63-AVERAGE(AT$2:AT$1000))/_xlfn.STDEV.S(IF(AT$2:AT$1000&lt;&gt;"",AT$2:AT$1000)))&lt;3,"","OUTLIER"))</f>
        <v/>
      </c>
      <c r="AD63" s="55" t="str" cm="1">
        <f t="array" ref="AD63">IF(AU63="","",IF(ABS((AU63-AVERAGE(AU$2:AU$1000))/_xlfn.STDEV.S(IF(AU$2:AU$1000&lt;&gt;"",AU$2:AU$1000)))&lt;3,"","OUTLIER"))</f>
        <v/>
      </c>
      <c r="AE63" s="55" t="str" cm="1">
        <f t="array" ref="AE63">IF(AV63="","",IF(ABS((AV63-AVERAGE(AV$2:AV$1000))/_xlfn.STDEV.S(IF(AV$2:AV$1000&lt;&gt;"",AV$2:AV$1000)))&lt;3,"","OUTLIER"))</f>
        <v/>
      </c>
      <c r="AF63" s="55" t="str" cm="1">
        <f t="array" ref="AF63">IF(AW63="","",IF(ABS((AW63-AVERAGE(AW$2:AW$1000))/_xlfn.STDEV.S(IF(AW$2:AW$1000&lt;&gt;"",AW$2:AW$1000)))&lt;3,"","OUTLIER"))</f>
        <v/>
      </c>
      <c r="AG63" s="55" t="str" cm="1">
        <f t="array" ref="AG63">IF(AX63="","",IF(ABS((AX63-AVERAGE(AX$2:AX$1000))/_xlfn.STDEV.S(IF(AX$2:AX$1000&lt;&gt;"",AX$2:AX$1000)))&lt;3,"","OUTLIER"))</f>
        <v/>
      </c>
      <c r="AH63" s="55" t="str" cm="1">
        <f t="array" ref="AH63">IF(AY63="","",IF(ABS((AY63-AVERAGE(AY$2:AY$1000))/_xlfn.STDEV.S(IF(AY$2:AY$1000&lt;&gt;"",AY$2:AY$1000)))&lt;3,"","OUTLIER"))</f>
        <v/>
      </c>
      <c r="AI63" s="55" t="str" cm="1">
        <f t="array" ref="AI63">IF(AZ63="","",IF(ABS((AZ63-AVERAGE(AZ$2:AZ$1000))/_xlfn.STDEV.S(IF(AZ$2:AZ$1000&lt;&gt;"",AZ$2:AZ$1000)))&lt;3,"","OUTLIER"))</f>
        <v/>
      </c>
      <c r="AJ63" s="55" t="str" cm="1">
        <f t="array" ref="AJ63">IF(BA63="","",IF(ABS((BA63-AVERAGE(BA$2:BA$1000))/_xlfn.STDEV.S(IF(BA$2:BA$1000&lt;&gt;"",BA$2:BA$1000)))&lt;3,"","OUTLIER"))</f>
        <v/>
      </c>
      <c r="AK63" s="55" t="str" cm="1">
        <f t="array" ref="AK63">IF(BB63="","",IF(ABS((BB63-AVERAGE(BB$2:BB$1000))/_xlfn.STDEV.S(IF(BB$2:BB$1000&lt;&gt;"",BB$2:BB$1000)))&lt;3,"","OUTLIER"))</f>
        <v/>
      </c>
      <c r="AL63" s="28">
        <v>6.9980000000000002</v>
      </c>
      <c r="AN63" s="29"/>
      <c r="AO63" s="29"/>
      <c r="AQ63" s="29"/>
      <c r="AR63" s="29">
        <v>6.3049999999999997</v>
      </c>
      <c r="AS63" s="29"/>
      <c r="AT63" s="29"/>
      <c r="AU63" s="29"/>
      <c r="AV63" s="29"/>
      <c r="AW63" s="29"/>
      <c r="AX63" s="29"/>
      <c r="AY63" s="29">
        <v>7.0650000000000004</v>
      </c>
      <c r="AZ63" s="29">
        <v>6.306</v>
      </c>
      <c r="BA63" s="29">
        <v>5.976</v>
      </c>
      <c r="BB63" s="27"/>
      <c r="BC63" s="28">
        <v>0.1154</v>
      </c>
      <c r="BE63" s="29"/>
      <c r="BF63" s="29"/>
      <c r="BH63" s="29"/>
      <c r="BI63" s="29">
        <v>0.1633</v>
      </c>
      <c r="BJ63" s="29"/>
      <c r="BK63" s="29"/>
      <c r="BL63" s="29"/>
      <c r="BM63" s="29"/>
      <c r="BN63" s="29"/>
      <c r="BO63" s="29"/>
      <c r="BP63" s="29">
        <v>7.1279999999999996E-2</v>
      </c>
      <c r="BQ63" s="29">
        <v>0.25800000000000001</v>
      </c>
      <c r="BR63" s="29">
        <v>0.35859999999999997</v>
      </c>
      <c r="BS63" s="27"/>
    </row>
    <row r="64" spans="1:71" x14ac:dyDescent="0.2">
      <c r="A64" s="70" t="s">
        <v>364</v>
      </c>
      <c r="B64" s="73" t="str">
        <f>VLOOKUP(A64,RecNames!B:G,6,FALSE)</f>
        <v>OGR1</v>
      </c>
      <c r="D64" s="81" cm="1">
        <f t="array" ref="D64">_xlfn.IFS(U64="OUTLIER","na",AL64="","0",AL64&gt;0,AL64)</f>
        <v>6.508</v>
      </c>
      <c r="E64" s="82" t="str" cm="1">
        <f t="array" ref="E64">_xlfn.IFS(V64="OUTLIER","na",AM64="","0",AM64&gt;0,AM64)</f>
        <v>0</v>
      </c>
      <c r="F64" s="82" cm="1">
        <f t="array" ref="F64">_xlfn.IFS(W64="OUTLIER","na",AN64="","0",AN64&gt;0,AN64)</f>
        <v>6.5629999999999997</v>
      </c>
      <c r="G64" s="82" cm="1">
        <f t="array" ref="G64">_xlfn.IFS(X64="OUTLIER","na",AO64="","0",AO64&gt;0,AO64)</f>
        <v>6.633</v>
      </c>
      <c r="H64" s="82" t="str" cm="1">
        <f t="array" ref="H64">_xlfn.IFS(Y64="OUTLIER","na",AP64="","0",AP64&gt;0,AP64)</f>
        <v>0</v>
      </c>
      <c r="I64" s="82" cm="1">
        <f t="array" ref="I64">_xlfn.IFS(Z64="OUTLIER","na",AQ64="","0",AQ64&gt;0,AQ64)</f>
        <v>7.173</v>
      </c>
      <c r="J64" s="82" cm="1">
        <f t="array" ref="J64">_xlfn.IFS(AA64="OUTLIER","na",AR64="","0",AR64&gt;0,AR64)</f>
        <v>7.41</v>
      </c>
      <c r="K64" s="82" t="str" cm="1">
        <f t="array" ref="K64">_xlfn.IFS(AB64="OUTLIER","na",AS64="","0",AS64&gt;0,AS64)</f>
        <v>0</v>
      </c>
      <c r="L64" s="82" cm="1">
        <f t="array" ref="L64">_xlfn.IFS(AC64="OUTLIER","na",AT64="","0",AT64&gt;0,AT64)</f>
        <v>7.4009999999999998</v>
      </c>
      <c r="M64" s="82" cm="1">
        <f t="array" ref="M64">_xlfn.IFS(AD64="OUTLIER","na",AU64="","0",AU64&gt;0,AU64)</f>
        <v>7.3460000000000001</v>
      </c>
      <c r="N64" s="82" cm="1">
        <f t="array" ref="N64">_xlfn.IFS(AE64="OUTLIER","na",AV64="","0",AV64&gt;0,AV64)</f>
        <v>7.1989999999999998</v>
      </c>
      <c r="O64" s="82" cm="1">
        <f t="array" ref="O64">_xlfn.IFS(AF64="OUTLIER","na",AW64="","0",AW64&gt;0,AW64)</f>
        <v>6.4930000000000003</v>
      </c>
      <c r="P64" s="82" cm="1">
        <f t="array" ref="P64">_xlfn.IFS(AG64="OUTLIER","na",AX64="","0",AX64&gt;0,AX64)</f>
        <v>7.14</v>
      </c>
      <c r="Q64" s="82" cm="1">
        <f t="array" ref="Q64">_xlfn.IFS(AH64="OUTLIER","na",AY64="","0",AY64&gt;0,AY64)</f>
        <v>7.556</v>
      </c>
      <c r="R64" s="82" cm="1">
        <f t="array" ref="R64">_xlfn.IFS(AI64="OUTLIER","na",AZ64="","0",AZ64&gt;0,AZ64)</f>
        <v>5.9989999999999997</v>
      </c>
      <c r="S64" s="82" cm="1">
        <f t="array" ref="S64">_xlfn.IFS(AJ64="OUTLIER","na",BA64="","0",BA64&gt;0,BA64)</f>
        <v>6.2510000000000003</v>
      </c>
      <c r="T64" s="82" cm="1">
        <f t="array" ref="T64">_xlfn.IFS(AK64="OUTLIER","na",BB64="","0",BB64&gt;0,BB64)</f>
        <v>6.069</v>
      </c>
      <c r="U64" s="54" t="str" cm="1">
        <f t="array" ref="U64">IF(AL64="","",IF(ABS((AL64-AVERAGE(AL$2:AL$1000))/_xlfn.STDEV.S(IF(AL$2:AL$1000&lt;&gt;"",AL$2:AL$1000)))&lt;3,"","OUTLIER"))</f>
        <v/>
      </c>
      <c r="V64" s="55" t="str" cm="1">
        <f t="array" ref="V64">IF(AM64="","",IF(ABS((AM64-AVERAGE(AM$2:AM$1000))/_xlfn.STDEV.S(IF(AM$2:AM$1000&lt;&gt;"",AM$2:AM$1000)))&lt;3,"","OUTLIER"))</f>
        <v/>
      </c>
      <c r="W64" s="55" t="str" cm="1">
        <f t="array" ref="W64">IF(AN64="","",IF(ABS((AN64-AVERAGE(AN$2:AN$1000))/_xlfn.STDEV.S(IF(AN$2:AN$1000&lt;&gt;"",AN$2:AN$1000)))&lt;3,"","OUTLIER"))</f>
        <v/>
      </c>
      <c r="X64" s="55" t="str" cm="1">
        <f t="array" ref="X64">IF(AO64="","",IF(ABS((AO64-AVERAGE(AO$2:AO$1000))/_xlfn.STDEV.S(IF(AO$2:AO$1000&lt;&gt;"",AO$2:AO$1000)))&lt;3,"","OUTLIER"))</f>
        <v/>
      </c>
      <c r="Y64" s="55" t="str" cm="1">
        <f t="array" ref="Y64">IF(AP64="","",IF(ABS((AP64-AVERAGE(AP$2:AP$1000))/_xlfn.STDEV.S(IF(AP$2:AP$1000&lt;&gt;"",AP$2:AP$1000)))&lt;3,"","OUTLIER"))</f>
        <v/>
      </c>
      <c r="Z64" s="55" t="str" cm="1">
        <f t="array" ref="Z64">IF(AQ64="","",IF(ABS((AQ64-AVERAGE(AQ$2:AQ$1000))/_xlfn.STDEV.S(IF(AQ$2:AQ$1000&lt;&gt;"",AQ$2:AQ$1000)))&lt;3,"","OUTLIER"))</f>
        <v/>
      </c>
      <c r="AA64" s="55" t="str" cm="1">
        <f t="array" ref="AA64">IF(AR64="","",IF(ABS((AR64-AVERAGE(AR$2:AR$1000))/_xlfn.STDEV.S(IF(AR$2:AR$1000&lt;&gt;"",AR$2:AR$1000)))&lt;3,"","OUTLIER"))</f>
        <v/>
      </c>
      <c r="AB64" s="55" t="str" cm="1">
        <f t="array" ref="AB64">IF(AS64="","",IF(ABS((AS64-AVERAGE(AS$2:AS$1000))/_xlfn.STDEV.S(IF(AS$2:AS$1000&lt;&gt;"",AS$2:AS$1000)))&lt;3,"","OUTLIER"))</f>
        <v/>
      </c>
      <c r="AC64" s="55" t="str" cm="1">
        <f t="array" ref="AC64">IF(AT64="","",IF(ABS((AT64-AVERAGE(AT$2:AT$1000))/_xlfn.STDEV.S(IF(AT$2:AT$1000&lt;&gt;"",AT$2:AT$1000)))&lt;3,"","OUTLIER"))</f>
        <v/>
      </c>
      <c r="AD64" s="55" t="str" cm="1">
        <f t="array" ref="AD64">IF(AU64="","",IF(ABS((AU64-AVERAGE(AU$2:AU$1000))/_xlfn.STDEV.S(IF(AU$2:AU$1000&lt;&gt;"",AU$2:AU$1000)))&lt;3,"","OUTLIER"))</f>
        <v/>
      </c>
      <c r="AE64" s="55" t="str" cm="1">
        <f t="array" ref="AE64">IF(AV64="","",IF(ABS((AV64-AVERAGE(AV$2:AV$1000))/_xlfn.STDEV.S(IF(AV$2:AV$1000&lt;&gt;"",AV$2:AV$1000)))&lt;3,"","OUTLIER"))</f>
        <v/>
      </c>
      <c r="AF64" s="55" t="str" cm="1">
        <f t="array" ref="AF64">IF(AW64="","",IF(ABS((AW64-AVERAGE(AW$2:AW$1000))/_xlfn.STDEV.S(IF(AW$2:AW$1000&lt;&gt;"",AW$2:AW$1000)))&lt;3,"","OUTLIER"))</f>
        <v/>
      </c>
      <c r="AG64" s="55" t="str" cm="1">
        <f t="array" ref="AG64">IF(AX64="","",IF(ABS((AX64-AVERAGE(AX$2:AX$1000))/_xlfn.STDEV.S(IF(AX$2:AX$1000&lt;&gt;"",AX$2:AX$1000)))&lt;3,"","OUTLIER"))</f>
        <v/>
      </c>
      <c r="AH64" s="55" t="str" cm="1">
        <f t="array" ref="AH64">IF(AY64="","",IF(ABS((AY64-AVERAGE(AY$2:AY$1000))/_xlfn.STDEV.S(IF(AY$2:AY$1000&lt;&gt;"",AY$2:AY$1000)))&lt;3,"","OUTLIER"))</f>
        <v/>
      </c>
      <c r="AI64" s="55" t="str" cm="1">
        <f t="array" ref="AI64">IF(AZ64="","",IF(ABS((AZ64-AVERAGE(AZ$2:AZ$1000))/_xlfn.STDEV.S(IF(AZ$2:AZ$1000&lt;&gt;"",AZ$2:AZ$1000)))&lt;3,"","OUTLIER"))</f>
        <v/>
      </c>
      <c r="AJ64" s="55" t="str" cm="1">
        <f t="array" ref="AJ64">IF(BA64="","",IF(ABS((BA64-AVERAGE(BA$2:BA$1000))/_xlfn.STDEV.S(IF(BA$2:BA$1000&lt;&gt;"",BA$2:BA$1000)))&lt;3,"","OUTLIER"))</f>
        <v/>
      </c>
      <c r="AK64" s="55" t="str" cm="1">
        <f t="array" ref="AK64">IF(BB64="","",IF(ABS((BB64-AVERAGE(BB$2:BB$1000))/_xlfn.STDEV.S(IF(BB$2:BB$1000&lt;&gt;"",BB$2:BB$1000)))&lt;3,"","OUTLIER"))</f>
        <v/>
      </c>
      <c r="AL64" s="26">
        <v>6.508</v>
      </c>
      <c r="AN64" s="27">
        <v>6.5629999999999997</v>
      </c>
      <c r="AO64" s="27">
        <v>6.633</v>
      </c>
      <c r="AQ64" s="27">
        <v>7.173</v>
      </c>
      <c r="AR64" s="27">
        <v>7.41</v>
      </c>
      <c r="AS64" s="27"/>
      <c r="AT64" s="27">
        <v>7.4009999999999998</v>
      </c>
      <c r="AU64" s="27">
        <v>7.3460000000000001</v>
      </c>
      <c r="AV64" s="27">
        <v>7.1989999999999998</v>
      </c>
      <c r="AW64" s="27">
        <v>6.4930000000000003</v>
      </c>
      <c r="AX64" s="27">
        <v>7.14</v>
      </c>
      <c r="AY64" s="27">
        <v>7.556</v>
      </c>
      <c r="AZ64" s="27">
        <v>5.9989999999999997</v>
      </c>
      <c r="BA64" s="27">
        <v>6.2510000000000003</v>
      </c>
      <c r="BB64" s="27">
        <v>6.069</v>
      </c>
      <c r="BC64" s="26">
        <v>0.46310000000000001</v>
      </c>
      <c r="BE64" s="27">
        <v>6.2560000000000004E-2</v>
      </c>
      <c r="BF64" s="27">
        <v>9.0719999999999995E-2</v>
      </c>
      <c r="BH64" s="27">
        <v>2.537E-2</v>
      </c>
      <c r="BI64" s="27">
        <v>6.2420000000000003E-2</v>
      </c>
      <c r="BJ64" s="27"/>
      <c r="BK64" s="27">
        <v>6.658E-2</v>
      </c>
      <c r="BL64" s="27">
        <v>5.7979999999999997E-2</v>
      </c>
      <c r="BM64" s="27">
        <v>4.7739999999999998E-2</v>
      </c>
      <c r="BN64" s="27">
        <v>9.7640000000000005E-2</v>
      </c>
      <c r="BO64" s="27">
        <v>0.1042</v>
      </c>
      <c r="BP64" s="27">
        <v>0.1166</v>
      </c>
      <c r="BQ64" s="27">
        <v>0.35670000000000002</v>
      </c>
      <c r="BR64" s="27">
        <v>0.254</v>
      </c>
      <c r="BS64" s="27">
        <v>0.1411</v>
      </c>
    </row>
    <row r="65" spans="1:71" x14ac:dyDescent="0.2">
      <c r="A65" s="70" t="s">
        <v>343</v>
      </c>
      <c r="B65" s="73" t="str">
        <f>VLOOKUP(A65,RecNames!B:G,6,FALSE)</f>
        <v>GPR84</v>
      </c>
      <c r="D65" s="81" t="str" cm="1">
        <f t="array" ref="D65">_xlfn.IFS(U65="OUTLIER","na",AL65="","0",AL65&gt;0,AL65)</f>
        <v>0</v>
      </c>
      <c r="E65" s="82" t="str" cm="1">
        <f t="array" ref="E65">_xlfn.IFS(V65="OUTLIER","na",AM65="","0",AM65&gt;0,AM65)</f>
        <v>0</v>
      </c>
      <c r="F65" s="82" cm="1">
        <f t="array" ref="F65">_xlfn.IFS(W65="OUTLIER","na",AN65="","0",AN65&gt;0,AN65)</f>
        <v>4.1260000000000003</v>
      </c>
      <c r="G65" s="82" cm="1">
        <f t="array" ref="G65">_xlfn.IFS(X65="OUTLIER","na",AO65="","0",AO65&gt;0,AO65)</f>
        <v>4.0190000000000001</v>
      </c>
      <c r="H65" s="82" t="str" cm="1">
        <f t="array" ref="H65">_xlfn.IFS(Y65="OUTLIER","na",AP65="","0",AP65&gt;0,AP65)</f>
        <v>0</v>
      </c>
      <c r="I65" s="82" t="str" cm="1">
        <f t="array" ref="I65">_xlfn.IFS(Z65="OUTLIER","na",AQ65="","0",AQ65&gt;0,AQ65)</f>
        <v>0</v>
      </c>
      <c r="J65" s="82" t="str" cm="1">
        <f t="array" ref="J65">_xlfn.IFS(AA65="OUTLIER","na",AR65="","0",AR65&gt;0,AR65)</f>
        <v>0</v>
      </c>
      <c r="K65" s="82" cm="1">
        <f t="array" ref="K65">_xlfn.IFS(AB65="OUTLIER","na",AS65="","0",AS65&gt;0,AS65)</f>
        <v>5.1749999999999998</v>
      </c>
      <c r="L65" s="82" t="str" cm="1">
        <f t="array" ref="L65">_xlfn.IFS(AC65="OUTLIER","na",AT65="","0",AT65&gt;0,AT65)</f>
        <v>0</v>
      </c>
      <c r="M65" s="82" t="str" cm="1">
        <f t="array" ref="M65">_xlfn.IFS(AD65="OUTLIER","na",AU65="","0",AU65&gt;0,AU65)</f>
        <v>0</v>
      </c>
      <c r="N65" s="82" t="str" cm="1">
        <f t="array" ref="N65">_xlfn.IFS(AE65="OUTLIER","na",AV65="","0",AV65&gt;0,AV65)</f>
        <v>0</v>
      </c>
      <c r="O65" s="82" t="str" cm="1">
        <f t="array" ref="O65">_xlfn.IFS(AF65="OUTLIER","na",AW65="","0",AW65&gt;0,AW65)</f>
        <v>0</v>
      </c>
      <c r="P65" s="82" t="str" cm="1">
        <f t="array" ref="P65">_xlfn.IFS(AG65="OUTLIER","na",AX65="","0",AX65&gt;0,AX65)</f>
        <v>0</v>
      </c>
      <c r="Q65" s="82" cm="1">
        <f t="array" ref="Q65">_xlfn.IFS(AH65="OUTLIER","na",AY65="","0",AY65&gt;0,AY65)</f>
        <v>5.0490000000000004</v>
      </c>
      <c r="R65" s="82" t="str" cm="1">
        <f t="array" ref="R65">_xlfn.IFS(AI65="OUTLIER","na",AZ65="","0",AZ65&gt;0,AZ65)</f>
        <v>0</v>
      </c>
      <c r="S65" s="82" t="str" cm="1">
        <f t="array" ref="S65">_xlfn.IFS(AJ65="OUTLIER","na",BA65="","0",BA65&gt;0,BA65)</f>
        <v>0</v>
      </c>
      <c r="T65" s="82" t="str" cm="1">
        <f t="array" ref="T65">_xlfn.IFS(AK65="OUTLIER","na",BB65="","0",BB65&gt;0,BB65)</f>
        <v>0</v>
      </c>
      <c r="U65" s="54" t="str" cm="1">
        <f t="array" ref="U65">IF(AL65="","",IF(ABS((AL65-AVERAGE(AL$2:AL$1000))/_xlfn.STDEV.S(IF(AL$2:AL$1000&lt;&gt;"",AL$2:AL$1000)))&lt;3,"","OUTLIER"))</f>
        <v/>
      </c>
      <c r="V65" s="55" t="str" cm="1">
        <f t="array" ref="V65">IF(AM65="","",IF(ABS((AM65-AVERAGE(AM$2:AM$1000))/_xlfn.STDEV.S(IF(AM$2:AM$1000&lt;&gt;"",AM$2:AM$1000)))&lt;3,"","OUTLIER"))</f>
        <v/>
      </c>
      <c r="W65" s="55" t="str" cm="1">
        <f t="array" ref="W65">IF(AN65="","",IF(ABS((AN65-AVERAGE(AN$2:AN$1000))/_xlfn.STDEV.S(IF(AN$2:AN$1000&lt;&gt;"",AN$2:AN$1000)))&lt;3,"","OUTLIER"))</f>
        <v/>
      </c>
      <c r="X65" s="55" t="str" cm="1">
        <f t="array" ref="X65">IF(AO65="","",IF(ABS((AO65-AVERAGE(AO$2:AO$1000))/_xlfn.STDEV.S(IF(AO$2:AO$1000&lt;&gt;"",AO$2:AO$1000)))&lt;3,"","OUTLIER"))</f>
        <v/>
      </c>
      <c r="Y65" s="55" t="str" cm="1">
        <f t="array" ref="Y65">IF(AP65="","",IF(ABS((AP65-AVERAGE(AP$2:AP$1000))/_xlfn.STDEV.S(IF(AP$2:AP$1000&lt;&gt;"",AP$2:AP$1000)))&lt;3,"","OUTLIER"))</f>
        <v/>
      </c>
      <c r="Z65" s="55" t="str" cm="1">
        <f t="array" ref="Z65">IF(AQ65="","",IF(ABS((AQ65-AVERAGE(AQ$2:AQ$1000))/_xlfn.STDEV.S(IF(AQ$2:AQ$1000&lt;&gt;"",AQ$2:AQ$1000)))&lt;3,"","OUTLIER"))</f>
        <v/>
      </c>
      <c r="AA65" s="55" t="str" cm="1">
        <f t="array" ref="AA65">IF(AR65="","",IF(ABS((AR65-AVERAGE(AR$2:AR$1000))/_xlfn.STDEV.S(IF(AR$2:AR$1000&lt;&gt;"",AR$2:AR$1000)))&lt;3,"","OUTLIER"))</f>
        <v/>
      </c>
      <c r="AB65" s="55" t="str" cm="1">
        <f t="array" ref="AB65">IF(AS65="","",IF(ABS((AS65-AVERAGE(AS$2:AS$1000))/_xlfn.STDEV.S(IF(AS$2:AS$1000&lt;&gt;"",AS$2:AS$1000)))&lt;3,"","OUTLIER"))</f>
        <v/>
      </c>
      <c r="AC65" s="55" t="str" cm="1">
        <f t="array" ref="AC65">IF(AT65="","",IF(ABS((AT65-AVERAGE(AT$2:AT$1000))/_xlfn.STDEV.S(IF(AT$2:AT$1000&lt;&gt;"",AT$2:AT$1000)))&lt;3,"","OUTLIER"))</f>
        <v/>
      </c>
      <c r="AD65" s="55" t="str" cm="1">
        <f t="array" ref="AD65">IF(AU65="","",IF(ABS((AU65-AVERAGE(AU$2:AU$1000))/_xlfn.STDEV.S(IF(AU$2:AU$1000&lt;&gt;"",AU$2:AU$1000)))&lt;3,"","OUTLIER"))</f>
        <v/>
      </c>
      <c r="AE65" s="55" t="str" cm="1">
        <f t="array" ref="AE65">IF(AV65="","",IF(ABS((AV65-AVERAGE(AV$2:AV$1000))/_xlfn.STDEV.S(IF(AV$2:AV$1000&lt;&gt;"",AV$2:AV$1000)))&lt;3,"","OUTLIER"))</f>
        <v/>
      </c>
      <c r="AF65" s="55" t="str" cm="1">
        <f t="array" ref="AF65">IF(AW65="","",IF(ABS((AW65-AVERAGE(AW$2:AW$1000))/_xlfn.STDEV.S(IF(AW$2:AW$1000&lt;&gt;"",AW$2:AW$1000)))&lt;3,"","OUTLIER"))</f>
        <v/>
      </c>
      <c r="AG65" s="55" t="str" cm="1">
        <f t="array" ref="AG65">IF(AX65="","",IF(ABS((AX65-AVERAGE(AX$2:AX$1000))/_xlfn.STDEV.S(IF(AX$2:AX$1000&lt;&gt;"",AX$2:AX$1000)))&lt;3,"","OUTLIER"))</f>
        <v/>
      </c>
      <c r="AH65" s="55" t="str" cm="1">
        <f t="array" ref="AH65">IF(AY65="","",IF(ABS((AY65-AVERAGE(AY$2:AY$1000))/_xlfn.STDEV.S(IF(AY$2:AY$1000&lt;&gt;"",AY$2:AY$1000)))&lt;3,"","OUTLIER"))</f>
        <v/>
      </c>
      <c r="AI65" s="55" t="str" cm="1">
        <f t="array" ref="AI65">IF(AZ65="","",IF(ABS((AZ65-AVERAGE(AZ$2:AZ$1000))/_xlfn.STDEV.S(IF(AZ$2:AZ$1000&lt;&gt;"",AZ$2:AZ$1000)))&lt;3,"","OUTLIER"))</f>
        <v/>
      </c>
      <c r="AJ65" s="55" t="str" cm="1">
        <f t="array" ref="AJ65">IF(BA65="","",IF(ABS((BA65-AVERAGE(BA$2:BA$1000))/_xlfn.STDEV.S(IF(BA$2:BA$1000&lt;&gt;"",BA$2:BA$1000)))&lt;3,"","OUTLIER"))</f>
        <v/>
      </c>
      <c r="AK65" s="55" t="str" cm="1">
        <f t="array" ref="AK65">IF(BB65="","",IF(ABS((BB65-AVERAGE(BB$2:BB$1000))/_xlfn.STDEV.S(IF(BB$2:BB$1000&lt;&gt;"",BB$2:BB$1000)))&lt;3,"","OUTLIER"))</f>
        <v/>
      </c>
      <c r="AL65" s="26"/>
      <c r="AN65" s="27">
        <v>4.1260000000000003</v>
      </c>
      <c r="AO65" s="27">
        <v>4.0190000000000001</v>
      </c>
      <c r="AQ65" s="27"/>
      <c r="AR65" s="27"/>
      <c r="AS65" s="27">
        <v>5.1749999999999998</v>
      </c>
      <c r="AT65" s="27"/>
      <c r="AU65" s="27"/>
      <c r="AV65" s="27"/>
      <c r="AW65" s="27"/>
      <c r="AX65" s="27"/>
      <c r="AY65" s="27">
        <v>5.0490000000000004</v>
      </c>
      <c r="AZ65" s="27"/>
      <c r="BA65" s="27"/>
      <c r="BB65" s="27"/>
      <c r="BC65" s="26"/>
      <c r="BE65" s="27">
        <v>0.51300000000000001</v>
      </c>
      <c r="BF65" s="27">
        <v>0.59719999999999995</v>
      </c>
      <c r="BH65" s="27"/>
      <c r="BI65" s="27"/>
      <c r="BJ65" s="27">
        <v>0.753</v>
      </c>
      <c r="BK65" s="27"/>
      <c r="BL65" s="27"/>
      <c r="BM65" s="27"/>
      <c r="BN65" s="27"/>
      <c r="BO65" s="27"/>
      <c r="BP65" s="27">
        <v>0.44340000000000002</v>
      </c>
      <c r="BQ65" s="27"/>
      <c r="BR65" s="27"/>
      <c r="BS65" s="27"/>
    </row>
    <row r="66" spans="1:71" x14ac:dyDescent="0.2">
      <c r="A66" s="70" t="s">
        <v>312</v>
      </c>
      <c r="B66" s="73" t="str">
        <f>VLOOKUP(A66,RecNames!B:G,6,FALSE)</f>
        <v>GP183</v>
      </c>
      <c r="D66" s="81" t="str" cm="1">
        <f t="array" ref="D66">_xlfn.IFS(U66="OUTLIER","na",AL66="","0",AL66&gt;0,AL66)</f>
        <v>0</v>
      </c>
      <c r="E66" s="82" t="str" cm="1">
        <f t="array" ref="E66">_xlfn.IFS(V66="OUTLIER","na",AM66="","0",AM66&gt;0,AM66)</f>
        <v>0</v>
      </c>
      <c r="F66" s="82" cm="1">
        <f t="array" ref="F66">_xlfn.IFS(W66="OUTLIER","na",AN66="","0",AN66&gt;0,AN66)</f>
        <v>9.7449999999999992</v>
      </c>
      <c r="G66" s="82" cm="1">
        <f t="array" ref="G66">_xlfn.IFS(X66="OUTLIER","na",AO66="","0",AO66&gt;0,AO66)</f>
        <v>9.7539999999999996</v>
      </c>
      <c r="H66" s="82" t="str" cm="1">
        <f t="array" ref="H66">_xlfn.IFS(Y66="OUTLIER","na",AP66="","0",AP66&gt;0,AP66)</f>
        <v>0</v>
      </c>
      <c r="I66" s="82" cm="1">
        <f t="array" ref="I66">_xlfn.IFS(Z66="OUTLIER","na",AQ66="","0",AQ66&gt;0,AQ66)</f>
        <v>9.1590000000000007</v>
      </c>
      <c r="J66" s="82" cm="1">
        <f t="array" ref="J66">_xlfn.IFS(AA66="OUTLIER","na",AR66="","0",AR66&gt;0,AR66)</f>
        <v>9.7469999999999999</v>
      </c>
      <c r="K66" s="82" cm="1">
        <f t="array" ref="K66">_xlfn.IFS(AB66="OUTLIER","na",AS66="","0",AS66&gt;0,AS66)</f>
        <v>9.157</v>
      </c>
      <c r="L66" s="82" t="str" cm="1">
        <f t="array" ref="L66">_xlfn.IFS(AC66="OUTLIER","na",AT66="","0",AT66&gt;0,AT66)</f>
        <v>0</v>
      </c>
      <c r="M66" s="82" t="str" cm="1">
        <f t="array" ref="M66">_xlfn.IFS(AD66="OUTLIER","na",AU66="","0",AU66&gt;0,AU66)</f>
        <v>0</v>
      </c>
      <c r="N66" s="82" t="str" cm="1">
        <f t="array" ref="N66">_xlfn.IFS(AE66="OUTLIER","na",AV66="","0",AV66&gt;0,AV66)</f>
        <v>0</v>
      </c>
      <c r="O66" s="82" cm="1">
        <f t="array" ref="O66">_xlfn.IFS(AF66="OUTLIER","na",AW66="","0",AW66&gt;0,AW66)</f>
        <v>8.5079999999999991</v>
      </c>
      <c r="P66" s="82" t="str" cm="1">
        <f t="array" ref="P66">_xlfn.IFS(AG66="OUTLIER","na",AX66="","0",AX66&gt;0,AX66)</f>
        <v>0</v>
      </c>
      <c r="Q66" s="82" t="str" cm="1">
        <f t="array" ref="Q66">_xlfn.IFS(AH66="OUTLIER","na",AY66="","0",AY66&gt;0,AY66)</f>
        <v>0</v>
      </c>
      <c r="R66" s="82" cm="1">
        <f t="array" ref="R66">_xlfn.IFS(AI66="OUTLIER","na",AZ66="","0",AZ66&gt;0,AZ66)</f>
        <v>8.2309999999999999</v>
      </c>
      <c r="S66" s="82" cm="1">
        <f t="array" ref="S66">_xlfn.IFS(AJ66="OUTLIER","na",BA66="","0",BA66&gt;0,BA66)</f>
        <v>8.9450000000000003</v>
      </c>
      <c r="T66" s="82" cm="1">
        <f t="array" ref="T66">_xlfn.IFS(AK66="OUTLIER","na",BB66="","0",BB66&gt;0,BB66)</f>
        <v>8.7970000000000006</v>
      </c>
      <c r="U66" s="54" t="str" cm="1">
        <f t="array" ref="U66">IF(AL66="","",IF(ABS((AL66-AVERAGE(AL$2:AL$1000))/_xlfn.STDEV.S(IF(AL$2:AL$1000&lt;&gt;"",AL$2:AL$1000)))&lt;3,"","OUTLIER"))</f>
        <v/>
      </c>
      <c r="V66" s="55" t="str" cm="1">
        <f t="array" ref="V66">IF(AM66="","",IF(ABS((AM66-AVERAGE(AM$2:AM$1000))/_xlfn.STDEV.S(IF(AM$2:AM$1000&lt;&gt;"",AM$2:AM$1000)))&lt;3,"","OUTLIER"))</f>
        <v/>
      </c>
      <c r="W66" s="55" t="str" cm="1">
        <f t="array" ref="W66">IF(AN66="","",IF(ABS((AN66-AVERAGE(AN$2:AN$1000))/_xlfn.STDEV.S(IF(AN$2:AN$1000&lt;&gt;"",AN$2:AN$1000)))&lt;3,"","OUTLIER"))</f>
        <v/>
      </c>
      <c r="X66" s="55" t="str" cm="1">
        <f t="array" ref="X66">IF(AO66="","",IF(ABS((AO66-AVERAGE(AO$2:AO$1000))/_xlfn.STDEV.S(IF(AO$2:AO$1000&lt;&gt;"",AO$2:AO$1000)))&lt;3,"","OUTLIER"))</f>
        <v/>
      </c>
      <c r="Y66" s="55" t="str" cm="1">
        <f t="array" ref="Y66">IF(AP66="","",IF(ABS((AP66-AVERAGE(AP$2:AP$1000))/_xlfn.STDEV.S(IF(AP$2:AP$1000&lt;&gt;"",AP$2:AP$1000)))&lt;3,"","OUTLIER"))</f>
        <v/>
      </c>
      <c r="Z66" s="55" t="str" cm="1">
        <f t="array" ref="Z66">IF(AQ66="","",IF(ABS((AQ66-AVERAGE(AQ$2:AQ$1000))/_xlfn.STDEV.S(IF(AQ$2:AQ$1000&lt;&gt;"",AQ$2:AQ$1000)))&lt;3,"","OUTLIER"))</f>
        <v/>
      </c>
      <c r="AA66" s="55" t="str" cm="1">
        <f t="array" ref="AA66">IF(AR66="","",IF(ABS((AR66-AVERAGE(AR$2:AR$1000))/_xlfn.STDEV.S(IF(AR$2:AR$1000&lt;&gt;"",AR$2:AR$1000)))&lt;3,"","OUTLIER"))</f>
        <v/>
      </c>
      <c r="AB66" s="55" t="str" cm="1">
        <f t="array" ref="AB66">IF(AS66="","",IF(ABS((AS66-AVERAGE(AS$2:AS$1000))/_xlfn.STDEV.S(IF(AS$2:AS$1000&lt;&gt;"",AS$2:AS$1000)))&lt;3,"","OUTLIER"))</f>
        <v/>
      </c>
      <c r="AC66" s="55" t="str" cm="1">
        <f t="array" ref="AC66">IF(AT66="","",IF(ABS((AT66-AVERAGE(AT$2:AT$1000))/_xlfn.STDEV.S(IF(AT$2:AT$1000&lt;&gt;"",AT$2:AT$1000)))&lt;3,"","OUTLIER"))</f>
        <v/>
      </c>
      <c r="AD66" s="55" t="str" cm="1">
        <f t="array" ref="AD66">IF(AU66="","",IF(ABS((AU66-AVERAGE(AU$2:AU$1000))/_xlfn.STDEV.S(IF(AU$2:AU$1000&lt;&gt;"",AU$2:AU$1000)))&lt;3,"","OUTLIER"))</f>
        <v/>
      </c>
      <c r="AE66" s="55" t="str" cm="1">
        <f t="array" ref="AE66">IF(AV66="","",IF(ABS((AV66-AVERAGE(AV$2:AV$1000))/_xlfn.STDEV.S(IF(AV$2:AV$1000&lt;&gt;"",AV$2:AV$1000)))&lt;3,"","OUTLIER"))</f>
        <v/>
      </c>
      <c r="AF66" s="55" t="str" cm="1">
        <f t="array" ref="AF66">IF(AW66="","",IF(ABS((AW66-AVERAGE(AW$2:AW$1000))/_xlfn.STDEV.S(IF(AW$2:AW$1000&lt;&gt;"",AW$2:AW$1000)))&lt;3,"","OUTLIER"))</f>
        <v/>
      </c>
      <c r="AG66" s="55" t="str" cm="1">
        <f t="array" ref="AG66">IF(AX66="","",IF(ABS((AX66-AVERAGE(AX$2:AX$1000))/_xlfn.STDEV.S(IF(AX$2:AX$1000&lt;&gt;"",AX$2:AX$1000)))&lt;3,"","OUTLIER"))</f>
        <v/>
      </c>
      <c r="AH66" s="55" t="str" cm="1">
        <f t="array" ref="AH66">IF(AY66="","",IF(ABS((AY66-AVERAGE(AY$2:AY$1000))/_xlfn.STDEV.S(IF(AY$2:AY$1000&lt;&gt;"",AY$2:AY$1000)))&lt;3,"","OUTLIER"))</f>
        <v/>
      </c>
      <c r="AI66" s="55" t="str" cm="1">
        <f t="array" ref="AI66">IF(AZ66="","",IF(ABS((AZ66-AVERAGE(AZ$2:AZ$1000))/_xlfn.STDEV.S(IF(AZ$2:AZ$1000&lt;&gt;"",AZ$2:AZ$1000)))&lt;3,"","OUTLIER"))</f>
        <v/>
      </c>
      <c r="AJ66" s="55" t="str" cm="1">
        <f t="array" ref="AJ66">IF(BA66="","",IF(ABS((BA66-AVERAGE(BA$2:BA$1000))/_xlfn.STDEV.S(IF(BA$2:BA$1000&lt;&gt;"",BA$2:BA$1000)))&lt;3,"","OUTLIER"))</f>
        <v/>
      </c>
      <c r="AK66" s="55" t="str" cm="1">
        <f t="array" ref="AK66">IF(BB66="","",IF(ABS((BB66-AVERAGE(BB$2:BB$1000))/_xlfn.STDEV.S(IF(BB$2:BB$1000&lt;&gt;"",BB$2:BB$1000)))&lt;3,"","OUTLIER"))</f>
        <v/>
      </c>
      <c r="AL66" s="26"/>
      <c r="AN66" s="27">
        <v>9.7449999999999992</v>
      </c>
      <c r="AO66" s="27">
        <v>9.7539999999999996</v>
      </c>
      <c r="AQ66" s="27">
        <v>9.1590000000000007</v>
      </c>
      <c r="AR66" s="27">
        <v>9.7469999999999999</v>
      </c>
      <c r="AS66" s="27">
        <v>9.157</v>
      </c>
      <c r="AT66" s="27"/>
      <c r="AU66" s="27"/>
      <c r="AV66" s="27"/>
      <c r="AW66" s="27">
        <v>8.5079999999999991</v>
      </c>
      <c r="AX66" s="27"/>
      <c r="AY66" s="27"/>
      <c r="AZ66" s="27">
        <v>8.2309999999999999</v>
      </c>
      <c r="BA66" s="27">
        <v>8.9450000000000003</v>
      </c>
      <c r="BB66" s="27">
        <v>8.7970000000000006</v>
      </c>
      <c r="BC66" s="26"/>
      <c r="BE66" s="27">
        <v>4.743E-2</v>
      </c>
      <c r="BF66" s="27">
        <v>9.9290000000000003E-2</v>
      </c>
      <c r="BH66" s="27">
        <v>7.4819999999999998E-2</v>
      </c>
      <c r="BI66" s="27">
        <v>5.6329999999999998E-2</v>
      </c>
      <c r="BJ66" s="27">
        <v>0.1014</v>
      </c>
      <c r="BK66" s="27"/>
      <c r="BL66" s="27"/>
      <c r="BM66" s="27"/>
      <c r="BN66" s="27">
        <v>0.189</v>
      </c>
      <c r="BO66" s="27"/>
      <c r="BP66" s="27"/>
      <c r="BQ66" s="27">
        <v>6.8409999999999999E-2</v>
      </c>
      <c r="BR66" s="27">
        <v>5.1569999999999998E-2</v>
      </c>
      <c r="BS66" s="27">
        <v>2.7539999999999999E-2</v>
      </c>
    </row>
    <row r="67" spans="1:71" x14ac:dyDescent="0.2">
      <c r="A67" s="70" t="s">
        <v>527</v>
      </c>
      <c r="B67" s="73" t="str">
        <f>VLOOKUP(A67,RecNames!B:G,6,FALSE)</f>
        <v>GRM2</v>
      </c>
      <c r="D67" s="81" t="str" cm="1">
        <f t="array" ref="D67">_xlfn.IFS(U67="OUTLIER","na",AL67="","0",AL67&gt;0,AL67)</f>
        <v>0</v>
      </c>
      <c r="E67" s="82" t="str" cm="1">
        <f t="array" ref="E67">_xlfn.IFS(V67="OUTLIER","na",AM67="","0",AM67&gt;0,AM67)</f>
        <v>0</v>
      </c>
      <c r="F67" s="82" cm="1">
        <f t="array" ref="F67">_xlfn.IFS(W67="OUTLIER","na",AN67="","0",AN67&gt;0,AN67)</f>
        <v>5.4119999999999999</v>
      </c>
      <c r="G67" s="82" cm="1">
        <f t="array" ref="G67">_xlfn.IFS(X67="OUTLIER","na",AO67="","0",AO67&gt;0,AO67)</f>
        <v>5.3570000000000002</v>
      </c>
      <c r="H67" s="82" t="str" cm="1">
        <f t="array" ref="H67">_xlfn.IFS(Y67="OUTLIER","na",AP67="","0",AP67&gt;0,AP67)</f>
        <v>0</v>
      </c>
      <c r="I67" s="82" cm="1">
        <f t="array" ref="I67">_xlfn.IFS(Z67="OUTLIER","na",AQ67="","0",AQ67&gt;0,AQ67)</f>
        <v>5.9649999999999999</v>
      </c>
      <c r="J67" s="82" cm="1">
        <f t="array" ref="J67">_xlfn.IFS(AA67="OUTLIER","na",AR67="","0",AR67&gt;0,AR67)</f>
        <v>6.085</v>
      </c>
      <c r="K67" s="82" cm="1">
        <f t="array" ref="K67">_xlfn.IFS(AB67="OUTLIER","na",AS67="","0",AS67&gt;0,AS67)</f>
        <v>5.5</v>
      </c>
      <c r="L67" s="82" t="str" cm="1">
        <f t="array" ref="L67">_xlfn.IFS(AC67="OUTLIER","na",AT67="","0",AT67&gt;0,AT67)</f>
        <v>0</v>
      </c>
      <c r="M67" s="82" t="str" cm="1">
        <f t="array" ref="M67">_xlfn.IFS(AD67="OUTLIER","na",AU67="","0",AU67&gt;0,AU67)</f>
        <v>0</v>
      </c>
      <c r="N67" s="82" t="str" cm="1">
        <f t="array" ref="N67">_xlfn.IFS(AE67="OUTLIER","na",AV67="","0",AV67&gt;0,AV67)</f>
        <v>0</v>
      </c>
      <c r="O67" s="82" cm="1">
        <f t="array" ref="O67">_xlfn.IFS(AF67="OUTLIER","na",AW67="","0",AW67&gt;0,AW67)</f>
        <v>4.9850000000000003</v>
      </c>
      <c r="P67" s="82" t="str" cm="1">
        <f t="array" ref="P67">_xlfn.IFS(AG67="OUTLIER","na",AX67="","0",AX67&gt;0,AX67)</f>
        <v>0</v>
      </c>
      <c r="Q67" s="82" t="str" cm="1">
        <f t="array" ref="Q67">_xlfn.IFS(AH67="OUTLIER","na",AY67="","0",AY67&gt;0,AY67)</f>
        <v>0</v>
      </c>
      <c r="R67" s="82" t="str" cm="1">
        <f t="array" ref="R67">_xlfn.IFS(AI67="OUTLIER","na",AZ67="","0",AZ67&gt;0,AZ67)</f>
        <v>0</v>
      </c>
      <c r="S67" s="82" t="str" cm="1">
        <f t="array" ref="S67">_xlfn.IFS(AJ67="OUTLIER","na",BA67="","0",BA67&gt;0,BA67)</f>
        <v>0</v>
      </c>
      <c r="T67" s="82" t="str" cm="1">
        <f t="array" ref="T67">_xlfn.IFS(AK67="OUTLIER","na",BB67="","0",BB67&gt;0,BB67)</f>
        <v>0</v>
      </c>
      <c r="U67" s="54" t="str" cm="1">
        <f t="array" ref="U67">IF(AL67="","",IF(ABS((AL67-AVERAGE(AL$2:AL$1000))/_xlfn.STDEV.S(IF(AL$2:AL$1000&lt;&gt;"",AL$2:AL$1000)))&lt;3,"","OUTLIER"))</f>
        <v/>
      </c>
      <c r="V67" s="55" t="str" cm="1">
        <f t="array" ref="V67">IF(AM67="","",IF(ABS((AM67-AVERAGE(AM$2:AM$1000))/_xlfn.STDEV.S(IF(AM$2:AM$1000&lt;&gt;"",AM$2:AM$1000)))&lt;3,"","OUTLIER"))</f>
        <v/>
      </c>
      <c r="W67" s="55" t="str" cm="1">
        <f t="array" ref="W67">IF(AN67="","",IF(ABS((AN67-AVERAGE(AN$2:AN$1000))/_xlfn.STDEV.S(IF(AN$2:AN$1000&lt;&gt;"",AN$2:AN$1000)))&lt;3,"","OUTLIER"))</f>
        <v/>
      </c>
      <c r="X67" s="55" t="str" cm="1">
        <f t="array" ref="X67">IF(AO67="","",IF(ABS((AO67-AVERAGE(AO$2:AO$1000))/_xlfn.STDEV.S(IF(AO$2:AO$1000&lt;&gt;"",AO$2:AO$1000)))&lt;3,"","OUTLIER"))</f>
        <v/>
      </c>
      <c r="Y67" s="55" t="str" cm="1">
        <f t="array" ref="Y67">IF(AP67="","",IF(ABS((AP67-AVERAGE(AP$2:AP$1000))/_xlfn.STDEV.S(IF(AP$2:AP$1000&lt;&gt;"",AP$2:AP$1000)))&lt;3,"","OUTLIER"))</f>
        <v/>
      </c>
      <c r="Z67" s="55" t="str" cm="1">
        <f t="array" ref="Z67">IF(AQ67="","",IF(ABS((AQ67-AVERAGE(AQ$2:AQ$1000))/_xlfn.STDEV.S(IF(AQ$2:AQ$1000&lt;&gt;"",AQ$2:AQ$1000)))&lt;3,"","OUTLIER"))</f>
        <v/>
      </c>
      <c r="AA67" s="55" t="str" cm="1">
        <f t="array" ref="AA67">IF(AR67="","",IF(ABS((AR67-AVERAGE(AR$2:AR$1000))/_xlfn.STDEV.S(IF(AR$2:AR$1000&lt;&gt;"",AR$2:AR$1000)))&lt;3,"","OUTLIER"))</f>
        <v/>
      </c>
      <c r="AB67" s="55" t="str" cm="1">
        <f t="array" ref="AB67">IF(AS67="","",IF(ABS((AS67-AVERAGE(AS$2:AS$1000))/_xlfn.STDEV.S(IF(AS$2:AS$1000&lt;&gt;"",AS$2:AS$1000)))&lt;3,"","OUTLIER"))</f>
        <v/>
      </c>
      <c r="AC67" s="55" t="str" cm="1">
        <f t="array" ref="AC67">IF(AT67="","",IF(ABS((AT67-AVERAGE(AT$2:AT$1000))/_xlfn.STDEV.S(IF(AT$2:AT$1000&lt;&gt;"",AT$2:AT$1000)))&lt;3,"","OUTLIER"))</f>
        <v/>
      </c>
      <c r="AD67" s="55" t="str" cm="1">
        <f t="array" ref="AD67">IF(AU67="","",IF(ABS((AU67-AVERAGE(AU$2:AU$1000))/_xlfn.STDEV.S(IF(AU$2:AU$1000&lt;&gt;"",AU$2:AU$1000)))&lt;3,"","OUTLIER"))</f>
        <v/>
      </c>
      <c r="AE67" s="55" t="str" cm="1">
        <f t="array" ref="AE67">IF(AV67="","",IF(ABS((AV67-AVERAGE(AV$2:AV$1000))/_xlfn.STDEV.S(IF(AV$2:AV$1000&lt;&gt;"",AV$2:AV$1000)))&lt;3,"","OUTLIER"))</f>
        <v/>
      </c>
      <c r="AF67" s="55" t="str" cm="1">
        <f t="array" ref="AF67">IF(AW67="","",IF(ABS((AW67-AVERAGE(AW$2:AW$1000))/_xlfn.STDEV.S(IF(AW$2:AW$1000&lt;&gt;"",AW$2:AW$1000)))&lt;3,"","OUTLIER"))</f>
        <v/>
      </c>
      <c r="AG67" s="55" t="str" cm="1">
        <f t="array" ref="AG67">IF(AX67="","",IF(ABS((AX67-AVERAGE(AX$2:AX$1000))/_xlfn.STDEV.S(IF(AX$2:AX$1000&lt;&gt;"",AX$2:AX$1000)))&lt;3,"","OUTLIER"))</f>
        <v/>
      </c>
      <c r="AH67" s="55" t="str" cm="1">
        <f t="array" ref="AH67">IF(AY67="","",IF(ABS((AY67-AVERAGE(AY$2:AY$1000))/_xlfn.STDEV.S(IF(AY$2:AY$1000&lt;&gt;"",AY$2:AY$1000)))&lt;3,"","OUTLIER"))</f>
        <v/>
      </c>
      <c r="AI67" s="55" t="str" cm="1">
        <f t="array" ref="AI67">IF(AZ67="","",IF(ABS((AZ67-AVERAGE(AZ$2:AZ$1000))/_xlfn.STDEV.S(IF(AZ$2:AZ$1000&lt;&gt;"",AZ$2:AZ$1000)))&lt;3,"","OUTLIER"))</f>
        <v/>
      </c>
      <c r="AJ67" s="55" t="str" cm="1">
        <f t="array" ref="AJ67">IF(BA67="","",IF(ABS((BA67-AVERAGE(BA$2:BA$1000))/_xlfn.STDEV.S(IF(BA$2:BA$1000&lt;&gt;"",BA$2:BA$1000)))&lt;3,"","OUTLIER"))</f>
        <v/>
      </c>
      <c r="AK67" s="55" t="str" cm="1">
        <f t="array" ref="AK67">IF(BB67="","",IF(ABS((BB67-AVERAGE(BB$2:BB$1000))/_xlfn.STDEV.S(IF(BB$2:BB$1000&lt;&gt;"",BB$2:BB$1000)))&lt;3,"","OUTLIER"))</f>
        <v/>
      </c>
      <c r="AL67" s="26"/>
      <c r="AN67" s="27">
        <v>5.4119999999999999</v>
      </c>
      <c r="AO67" s="27">
        <v>5.3570000000000002</v>
      </c>
      <c r="AQ67" s="27">
        <v>5.9649999999999999</v>
      </c>
      <c r="AR67" s="27">
        <v>6.085</v>
      </c>
      <c r="AS67" s="27">
        <v>5.5</v>
      </c>
      <c r="AT67" s="27"/>
      <c r="AU67" s="27"/>
      <c r="AV67" s="27"/>
      <c r="AW67" s="27">
        <v>4.9850000000000003</v>
      </c>
      <c r="AX67" s="27"/>
      <c r="AY67" s="27"/>
      <c r="AZ67" s="27"/>
      <c r="BA67" s="27"/>
      <c r="BB67" s="27"/>
      <c r="BC67" s="26"/>
      <c r="BE67" s="27">
        <v>5.5129999999999998E-2</v>
      </c>
      <c r="BF67" s="27">
        <v>3.9170000000000003E-2</v>
      </c>
      <c r="BH67" s="27">
        <v>6.9470000000000004E-2</v>
      </c>
      <c r="BI67" s="27">
        <v>9.6320000000000003E-2</v>
      </c>
      <c r="BJ67" s="27">
        <v>0.17519999999999999</v>
      </c>
      <c r="BK67" s="27"/>
      <c r="BL67" s="27"/>
      <c r="BM67" s="27"/>
      <c r="BN67" s="27">
        <v>0.1077</v>
      </c>
      <c r="BO67" s="27"/>
      <c r="BP67" s="27"/>
      <c r="BQ67" s="27"/>
      <c r="BR67" s="27"/>
      <c r="BS67" s="27"/>
    </row>
    <row r="68" spans="1:71" x14ac:dyDescent="0.2">
      <c r="A68" s="70" t="s">
        <v>530</v>
      </c>
      <c r="B68" s="73" t="str">
        <f>VLOOKUP(A68,RecNames!B:G,6,FALSE)</f>
        <v>GRM4</v>
      </c>
      <c r="D68" s="81" t="str" cm="1">
        <f t="array" ref="D68">_xlfn.IFS(U68="OUTLIER","na",AL68="","0",AL68&gt;0,AL68)</f>
        <v>0</v>
      </c>
      <c r="E68" s="82" t="str" cm="1">
        <f t="array" ref="E68">_xlfn.IFS(V68="OUTLIER","na",AM68="","0",AM68&gt;0,AM68)</f>
        <v>0</v>
      </c>
      <c r="F68" s="82" cm="1">
        <f t="array" ref="F68">_xlfn.IFS(W68="OUTLIER","na",AN68="","0",AN68&gt;0,AN68)</f>
        <v>4.58</v>
      </c>
      <c r="G68" s="82" t="str" cm="1">
        <f t="array" ref="G68">_xlfn.IFS(X68="OUTLIER","na",AO68="","0",AO68&gt;0,AO68)</f>
        <v>0</v>
      </c>
      <c r="H68" s="82" t="str" cm="1">
        <f t="array" ref="H68">_xlfn.IFS(Y68="OUTLIER","na",AP68="","0",AP68&gt;0,AP68)</f>
        <v>0</v>
      </c>
      <c r="I68" s="82" cm="1">
        <f t="array" ref="I68">_xlfn.IFS(Z68="OUTLIER","na",AQ68="","0",AQ68&gt;0,AQ68)</f>
        <v>5.2519999999999998</v>
      </c>
      <c r="J68" s="82" cm="1">
        <f t="array" ref="J68">_xlfn.IFS(AA68="OUTLIER","na",AR68="","0",AR68&gt;0,AR68)</f>
        <v>4.843</v>
      </c>
      <c r="K68" s="82" t="str" cm="1">
        <f t="array" ref="K68">_xlfn.IFS(AB68="OUTLIER","na",AS68="","0",AS68&gt;0,AS68)</f>
        <v>0</v>
      </c>
      <c r="L68" s="82" t="str" cm="1">
        <f t="array" ref="L68">_xlfn.IFS(AC68="OUTLIER","na",AT68="","0",AT68&gt;0,AT68)</f>
        <v>0</v>
      </c>
      <c r="M68" s="82" t="str" cm="1">
        <f t="array" ref="M68">_xlfn.IFS(AD68="OUTLIER","na",AU68="","0",AU68&gt;0,AU68)</f>
        <v>0</v>
      </c>
      <c r="N68" s="82" t="str" cm="1">
        <f t="array" ref="N68">_xlfn.IFS(AE68="OUTLIER","na",AV68="","0",AV68&gt;0,AV68)</f>
        <v>0</v>
      </c>
      <c r="O68" s="82" t="str" cm="1">
        <f t="array" ref="O68">_xlfn.IFS(AF68="OUTLIER","na",AW68="","0",AW68&gt;0,AW68)</f>
        <v>0</v>
      </c>
      <c r="P68" s="82" t="str" cm="1">
        <f t="array" ref="P68">_xlfn.IFS(AG68="OUTLIER","na",AX68="","0",AX68&gt;0,AX68)</f>
        <v>0</v>
      </c>
      <c r="Q68" s="82" t="str" cm="1">
        <f t="array" ref="Q68">_xlfn.IFS(AH68="OUTLIER","na",AY68="","0",AY68&gt;0,AY68)</f>
        <v>0</v>
      </c>
      <c r="R68" s="82" t="str" cm="1">
        <f t="array" ref="R68">_xlfn.IFS(AI68="OUTLIER","na",AZ68="","0",AZ68&gt;0,AZ68)</f>
        <v>0</v>
      </c>
      <c r="S68" s="82" t="str" cm="1">
        <f t="array" ref="S68">_xlfn.IFS(AJ68="OUTLIER","na",BA68="","0",BA68&gt;0,BA68)</f>
        <v>0</v>
      </c>
      <c r="T68" s="82" t="str" cm="1">
        <f t="array" ref="T68">_xlfn.IFS(AK68="OUTLIER","na",BB68="","0",BB68&gt;0,BB68)</f>
        <v>0</v>
      </c>
      <c r="U68" s="54" t="str" cm="1">
        <f t="array" ref="U68">IF(AL68="","",IF(ABS((AL68-AVERAGE(AL$2:AL$1000))/_xlfn.STDEV.S(IF(AL$2:AL$1000&lt;&gt;"",AL$2:AL$1000)))&lt;3,"","OUTLIER"))</f>
        <v/>
      </c>
      <c r="V68" s="55" t="str" cm="1">
        <f t="array" ref="V68">IF(AM68="","",IF(ABS((AM68-AVERAGE(AM$2:AM$1000))/_xlfn.STDEV.S(IF(AM$2:AM$1000&lt;&gt;"",AM$2:AM$1000)))&lt;3,"","OUTLIER"))</f>
        <v/>
      </c>
      <c r="W68" s="55" t="str" cm="1">
        <f t="array" ref="W68">IF(AN68="","",IF(ABS((AN68-AVERAGE(AN$2:AN$1000))/_xlfn.STDEV.S(IF(AN$2:AN$1000&lt;&gt;"",AN$2:AN$1000)))&lt;3,"","OUTLIER"))</f>
        <v/>
      </c>
      <c r="X68" s="55" t="str" cm="1">
        <f t="array" ref="X68">IF(AO68="","",IF(ABS((AO68-AVERAGE(AO$2:AO$1000))/_xlfn.STDEV.S(IF(AO$2:AO$1000&lt;&gt;"",AO$2:AO$1000)))&lt;3,"","OUTLIER"))</f>
        <v/>
      </c>
      <c r="Y68" s="55" t="str" cm="1">
        <f t="array" ref="Y68">IF(AP68="","",IF(ABS((AP68-AVERAGE(AP$2:AP$1000))/_xlfn.STDEV.S(IF(AP$2:AP$1000&lt;&gt;"",AP$2:AP$1000)))&lt;3,"","OUTLIER"))</f>
        <v/>
      </c>
      <c r="Z68" s="55" t="str" cm="1">
        <f t="array" ref="Z68">IF(AQ68="","",IF(ABS((AQ68-AVERAGE(AQ$2:AQ$1000))/_xlfn.STDEV.S(IF(AQ$2:AQ$1000&lt;&gt;"",AQ$2:AQ$1000)))&lt;3,"","OUTLIER"))</f>
        <v/>
      </c>
      <c r="AA68" s="55" t="str" cm="1">
        <f t="array" ref="AA68">IF(AR68="","",IF(ABS((AR68-AVERAGE(AR$2:AR$1000))/_xlfn.STDEV.S(IF(AR$2:AR$1000&lt;&gt;"",AR$2:AR$1000)))&lt;3,"","OUTLIER"))</f>
        <v/>
      </c>
      <c r="AB68" s="55" t="str" cm="1">
        <f t="array" ref="AB68">IF(AS68="","",IF(ABS((AS68-AVERAGE(AS$2:AS$1000))/_xlfn.STDEV.S(IF(AS$2:AS$1000&lt;&gt;"",AS$2:AS$1000)))&lt;3,"","OUTLIER"))</f>
        <v/>
      </c>
      <c r="AC68" s="55" t="str" cm="1">
        <f t="array" ref="AC68">IF(AT68="","",IF(ABS((AT68-AVERAGE(AT$2:AT$1000))/_xlfn.STDEV.S(IF(AT$2:AT$1000&lt;&gt;"",AT$2:AT$1000)))&lt;3,"","OUTLIER"))</f>
        <v/>
      </c>
      <c r="AD68" s="55" t="str" cm="1">
        <f t="array" ref="AD68">IF(AU68="","",IF(ABS((AU68-AVERAGE(AU$2:AU$1000))/_xlfn.STDEV.S(IF(AU$2:AU$1000&lt;&gt;"",AU$2:AU$1000)))&lt;3,"","OUTLIER"))</f>
        <v/>
      </c>
      <c r="AE68" s="55" t="str" cm="1">
        <f t="array" ref="AE68">IF(AV68="","",IF(ABS((AV68-AVERAGE(AV$2:AV$1000))/_xlfn.STDEV.S(IF(AV$2:AV$1000&lt;&gt;"",AV$2:AV$1000)))&lt;3,"","OUTLIER"))</f>
        <v/>
      </c>
      <c r="AF68" s="55" t="str" cm="1">
        <f t="array" ref="AF68">IF(AW68="","",IF(ABS((AW68-AVERAGE(AW$2:AW$1000))/_xlfn.STDEV.S(IF(AW$2:AW$1000&lt;&gt;"",AW$2:AW$1000)))&lt;3,"","OUTLIER"))</f>
        <v/>
      </c>
      <c r="AG68" s="55" t="str" cm="1">
        <f t="array" ref="AG68">IF(AX68="","",IF(ABS((AX68-AVERAGE(AX$2:AX$1000))/_xlfn.STDEV.S(IF(AX$2:AX$1000&lt;&gt;"",AX$2:AX$1000)))&lt;3,"","OUTLIER"))</f>
        <v/>
      </c>
      <c r="AH68" s="55" t="str" cm="1">
        <f t="array" ref="AH68">IF(AY68="","",IF(ABS((AY68-AVERAGE(AY$2:AY$1000))/_xlfn.STDEV.S(IF(AY$2:AY$1000&lt;&gt;"",AY$2:AY$1000)))&lt;3,"","OUTLIER"))</f>
        <v/>
      </c>
      <c r="AI68" s="55" t="str" cm="1">
        <f t="array" ref="AI68">IF(AZ68="","",IF(ABS((AZ68-AVERAGE(AZ$2:AZ$1000))/_xlfn.STDEV.S(IF(AZ$2:AZ$1000&lt;&gt;"",AZ$2:AZ$1000)))&lt;3,"","OUTLIER"))</f>
        <v/>
      </c>
      <c r="AJ68" s="55" t="str" cm="1">
        <f t="array" ref="AJ68">IF(BA68="","",IF(ABS((BA68-AVERAGE(BA$2:BA$1000))/_xlfn.STDEV.S(IF(BA$2:BA$1000&lt;&gt;"",BA$2:BA$1000)))&lt;3,"","OUTLIER"))</f>
        <v/>
      </c>
      <c r="AK68" s="55" t="str" cm="1">
        <f t="array" ref="AK68">IF(BB68="","",IF(ABS((BB68-AVERAGE(BB$2:BB$1000))/_xlfn.STDEV.S(IF(BB$2:BB$1000&lt;&gt;"",BB$2:BB$1000)))&lt;3,"","OUTLIER"))</f>
        <v/>
      </c>
      <c r="AL68" s="26"/>
      <c r="AN68" s="27">
        <v>4.58</v>
      </c>
      <c r="AO68" s="27"/>
      <c r="AQ68" s="27">
        <v>5.2519999999999998</v>
      </c>
      <c r="AR68" s="27">
        <v>4.843</v>
      </c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6"/>
      <c r="BE68" s="27">
        <v>9.5560000000000006E-2</v>
      </c>
      <c r="BF68" s="27"/>
      <c r="BH68" s="27">
        <v>9.7780000000000006E-2</v>
      </c>
      <c r="BI68" s="27">
        <v>9.1420000000000001E-2</v>
      </c>
      <c r="BJ68" s="27"/>
      <c r="BK68" s="27"/>
      <c r="BL68" s="27"/>
      <c r="BM68" s="27"/>
      <c r="BN68" s="27"/>
      <c r="BO68" s="27"/>
      <c r="BP68" s="27"/>
      <c r="BQ68" s="27"/>
      <c r="BR68" s="27"/>
      <c r="BS68" s="27"/>
    </row>
    <row r="69" spans="1:71" x14ac:dyDescent="0.2">
      <c r="A69" s="70" t="s">
        <v>531</v>
      </c>
      <c r="B69" s="73" t="str">
        <f>VLOOKUP(A69,RecNames!B:G,6,FALSE)</f>
        <v>GRM5</v>
      </c>
      <c r="D69" s="81" t="str" cm="1">
        <f t="array" ref="D69">_xlfn.IFS(U69="OUTLIER","na",AL69="","0",AL69&gt;0,AL69)</f>
        <v>0</v>
      </c>
      <c r="E69" s="82" t="str" cm="1">
        <f t="array" ref="E69">_xlfn.IFS(V69="OUTLIER","na",AM69="","0",AM69&gt;0,AM69)</f>
        <v>0</v>
      </c>
      <c r="F69" s="82" cm="1">
        <f t="array" ref="F69">_xlfn.IFS(W69="OUTLIER","na",AN69="","0",AN69&gt;0,AN69)</f>
        <v>5.5609999999999999</v>
      </c>
      <c r="G69" s="82" cm="1">
        <f t="array" ref="G69">_xlfn.IFS(X69="OUTLIER","na",AO69="","0",AO69&gt;0,AO69)</f>
        <v>5.585</v>
      </c>
      <c r="H69" s="82" t="str" cm="1">
        <f t="array" ref="H69">_xlfn.IFS(Y69="OUTLIER","na",AP69="","0",AP69&gt;0,AP69)</f>
        <v>0</v>
      </c>
      <c r="I69" s="82" cm="1">
        <f t="array" ref="I69">_xlfn.IFS(Z69="OUTLIER","na",AQ69="","0",AQ69&gt;0,AQ69)</f>
        <v>5.7560000000000002</v>
      </c>
      <c r="J69" s="82" cm="1">
        <f t="array" ref="J69">_xlfn.IFS(AA69="OUTLIER","na",AR69="","0",AR69&gt;0,AR69)</f>
        <v>5.5069999999999997</v>
      </c>
      <c r="K69" s="82" cm="1">
        <f t="array" ref="K69">_xlfn.IFS(AB69="OUTLIER","na",AS69="","0",AS69&gt;0,AS69)</f>
        <v>5.5990000000000002</v>
      </c>
      <c r="L69" s="82" cm="1">
        <f t="array" ref="L69">_xlfn.IFS(AC69="OUTLIER","na",AT69="","0",AT69&gt;0,AT69)</f>
        <v>6.343</v>
      </c>
      <c r="M69" s="82" cm="1">
        <f t="array" ref="M69">_xlfn.IFS(AD69="OUTLIER","na",AU69="","0",AU69&gt;0,AU69)</f>
        <v>6.1989999999999998</v>
      </c>
      <c r="N69" s="82" cm="1">
        <f t="array" ref="N69">_xlfn.IFS(AE69="OUTLIER","na",AV69="","0",AV69&gt;0,AV69)</f>
        <v>5.5060000000000002</v>
      </c>
      <c r="O69" s="82" cm="1">
        <f t="array" ref="O69">_xlfn.IFS(AF69="OUTLIER","na",AW69="","0",AW69&gt;0,AW69)</f>
        <v>6.1660000000000004</v>
      </c>
      <c r="P69" s="82" t="str" cm="1">
        <f t="array" ref="P69">_xlfn.IFS(AG69="OUTLIER","na",AX69="","0",AX69&gt;0,AX69)</f>
        <v>0</v>
      </c>
      <c r="Q69" s="82" t="str" cm="1">
        <f t="array" ref="Q69">_xlfn.IFS(AH69="OUTLIER","na",AY69="","0",AY69&gt;0,AY69)</f>
        <v>0</v>
      </c>
      <c r="R69" s="82" t="str" cm="1">
        <f t="array" ref="R69">_xlfn.IFS(AI69="OUTLIER","na",AZ69="","0",AZ69&gt;0,AZ69)</f>
        <v>0</v>
      </c>
      <c r="S69" s="82" t="str" cm="1">
        <f t="array" ref="S69">_xlfn.IFS(AJ69="OUTLIER","na",BA69="","0",BA69&gt;0,BA69)</f>
        <v>0</v>
      </c>
      <c r="T69" s="82" t="str" cm="1">
        <f t="array" ref="T69">_xlfn.IFS(AK69="OUTLIER","na",BB69="","0",BB69&gt;0,BB69)</f>
        <v>0</v>
      </c>
      <c r="U69" s="54" t="str" cm="1">
        <f t="array" ref="U69">IF(AL69="","",IF(ABS((AL69-AVERAGE(AL$2:AL$1000))/_xlfn.STDEV.S(IF(AL$2:AL$1000&lt;&gt;"",AL$2:AL$1000)))&lt;3,"","OUTLIER"))</f>
        <v/>
      </c>
      <c r="V69" s="55" t="str" cm="1">
        <f t="array" ref="V69">IF(AM69="","",IF(ABS((AM69-AVERAGE(AM$2:AM$1000))/_xlfn.STDEV.S(IF(AM$2:AM$1000&lt;&gt;"",AM$2:AM$1000)))&lt;3,"","OUTLIER"))</f>
        <v/>
      </c>
      <c r="W69" s="55" t="str" cm="1">
        <f t="array" ref="W69">IF(AN69="","",IF(ABS((AN69-AVERAGE(AN$2:AN$1000))/_xlfn.STDEV.S(IF(AN$2:AN$1000&lt;&gt;"",AN$2:AN$1000)))&lt;3,"","OUTLIER"))</f>
        <v/>
      </c>
      <c r="X69" s="55" t="str" cm="1">
        <f t="array" ref="X69">IF(AO69="","",IF(ABS((AO69-AVERAGE(AO$2:AO$1000))/_xlfn.STDEV.S(IF(AO$2:AO$1000&lt;&gt;"",AO$2:AO$1000)))&lt;3,"","OUTLIER"))</f>
        <v/>
      </c>
      <c r="Y69" s="55" t="str" cm="1">
        <f t="array" ref="Y69">IF(AP69="","",IF(ABS((AP69-AVERAGE(AP$2:AP$1000))/_xlfn.STDEV.S(IF(AP$2:AP$1000&lt;&gt;"",AP$2:AP$1000)))&lt;3,"","OUTLIER"))</f>
        <v/>
      </c>
      <c r="Z69" s="55" t="str" cm="1">
        <f t="array" ref="Z69">IF(AQ69="","",IF(ABS((AQ69-AVERAGE(AQ$2:AQ$1000))/_xlfn.STDEV.S(IF(AQ$2:AQ$1000&lt;&gt;"",AQ$2:AQ$1000)))&lt;3,"","OUTLIER"))</f>
        <v/>
      </c>
      <c r="AA69" s="55" t="str" cm="1">
        <f t="array" ref="AA69">IF(AR69="","",IF(ABS((AR69-AVERAGE(AR$2:AR$1000))/_xlfn.STDEV.S(IF(AR$2:AR$1000&lt;&gt;"",AR$2:AR$1000)))&lt;3,"","OUTLIER"))</f>
        <v/>
      </c>
      <c r="AB69" s="55" t="str" cm="1">
        <f t="array" ref="AB69">IF(AS69="","",IF(ABS((AS69-AVERAGE(AS$2:AS$1000))/_xlfn.STDEV.S(IF(AS$2:AS$1000&lt;&gt;"",AS$2:AS$1000)))&lt;3,"","OUTLIER"))</f>
        <v/>
      </c>
      <c r="AC69" s="55" t="str" cm="1">
        <f t="array" ref="AC69">IF(AT69="","",IF(ABS((AT69-AVERAGE(AT$2:AT$1000))/_xlfn.STDEV.S(IF(AT$2:AT$1000&lt;&gt;"",AT$2:AT$1000)))&lt;3,"","OUTLIER"))</f>
        <v/>
      </c>
      <c r="AD69" s="55" t="str" cm="1">
        <f t="array" ref="AD69">IF(AU69="","",IF(ABS((AU69-AVERAGE(AU$2:AU$1000))/_xlfn.STDEV.S(IF(AU$2:AU$1000&lt;&gt;"",AU$2:AU$1000)))&lt;3,"","OUTLIER"))</f>
        <v/>
      </c>
      <c r="AE69" s="55" t="str" cm="1">
        <f t="array" ref="AE69">IF(AV69="","",IF(ABS((AV69-AVERAGE(AV$2:AV$1000))/_xlfn.STDEV.S(IF(AV$2:AV$1000&lt;&gt;"",AV$2:AV$1000)))&lt;3,"","OUTLIER"))</f>
        <v/>
      </c>
      <c r="AF69" s="55" t="str" cm="1">
        <f t="array" ref="AF69">IF(AW69="","",IF(ABS((AW69-AVERAGE(AW$2:AW$1000))/_xlfn.STDEV.S(IF(AW$2:AW$1000&lt;&gt;"",AW$2:AW$1000)))&lt;3,"","OUTLIER"))</f>
        <v/>
      </c>
      <c r="AG69" s="55" t="str" cm="1">
        <f t="array" ref="AG69">IF(AX69="","",IF(ABS((AX69-AVERAGE(AX$2:AX$1000))/_xlfn.STDEV.S(IF(AX$2:AX$1000&lt;&gt;"",AX$2:AX$1000)))&lt;3,"","OUTLIER"))</f>
        <v/>
      </c>
      <c r="AH69" s="55" t="str" cm="1">
        <f t="array" ref="AH69">IF(AY69="","",IF(ABS((AY69-AVERAGE(AY$2:AY$1000))/_xlfn.STDEV.S(IF(AY$2:AY$1000&lt;&gt;"",AY$2:AY$1000)))&lt;3,"","OUTLIER"))</f>
        <v/>
      </c>
      <c r="AI69" s="55" t="str" cm="1">
        <f t="array" ref="AI69">IF(AZ69="","",IF(ABS((AZ69-AVERAGE(AZ$2:AZ$1000))/_xlfn.STDEV.S(IF(AZ$2:AZ$1000&lt;&gt;"",AZ$2:AZ$1000)))&lt;3,"","OUTLIER"))</f>
        <v/>
      </c>
      <c r="AJ69" s="55" t="str" cm="1">
        <f t="array" ref="AJ69">IF(BA69="","",IF(ABS((BA69-AVERAGE(BA$2:BA$1000))/_xlfn.STDEV.S(IF(BA$2:BA$1000&lt;&gt;"",BA$2:BA$1000)))&lt;3,"","OUTLIER"))</f>
        <v/>
      </c>
      <c r="AK69" s="55" t="str" cm="1">
        <f t="array" ref="AK69">IF(BB69="","",IF(ABS((BB69-AVERAGE(BB$2:BB$1000))/_xlfn.STDEV.S(IF(BB$2:BB$1000&lt;&gt;"",BB$2:BB$1000)))&lt;3,"","OUTLIER"))</f>
        <v/>
      </c>
      <c r="AL69" s="26"/>
      <c r="AN69" s="27">
        <v>5.5609999999999999</v>
      </c>
      <c r="AO69" s="27">
        <v>5.585</v>
      </c>
      <c r="AQ69" s="27">
        <v>5.7560000000000002</v>
      </c>
      <c r="AR69" s="27">
        <v>5.5069999999999997</v>
      </c>
      <c r="AS69" s="27">
        <v>5.5990000000000002</v>
      </c>
      <c r="AT69" s="27">
        <v>6.343</v>
      </c>
      <c r="AU69" s="27">
        <v>6.1989999999999998</v>
      </c>
      <c r="AV69" s="27">
        <v>5.5060000000000002</v>
      </c>
      <c r="AW69" s="27">
        <v>6.1660000000000004</v>
      </c>
      <c r="AX69" s="27"/>
      <c r="AY69" s="27"/>
      <c r="AZ69" s="27"/>
      <c r="BA69" s="27"/>
      <c r="BB69" s="27"/>
      <c r="BC69" s="26"/>
      <c r="BE69" s="27">
        <v>6.7540000000000003E-2</v>
      </c>
      <c r="BF69" s="27">
        <v>5.1150000000000001E-2</v>
      </c>
      <c r="BH69" s="27" t="s">
        <v>779</v>
      </c>
      <c r="BI69" s="27">
        <v>7.1870000000000003E-2</v>
      </c>
      <c r="BJ69" s="27">
        <v>4.0169999999999997E-2</v>
      </c>
      <c r="BK69" s="27">
        <v>0.1042</v>
      </c>
      <c r="BL69" s="27">
        <v>5.8619999999999998E-2</v>
      </c>
      <c r="BM69" s="27">
        <v>3.4500000000000003E-2</v>
      </c>
      <c r="BN69" s="27">
        <v>6.021E-2</v>
      </c>
      <c r="BO69" s="27"/>
      <c r="BP69" s="27"/>
      <c r="BQ69" s="27"/>
      <c r="BR69" s="27"/>
      <c r="BS69" s="27"/>
    </row>
    <row r="70" spans="1:71" x14ac:dyDescent="0.2">
      <c r="A70" s="70" t="s">
        <v>533</v>
      </c>
      <c r="B70" s="73" t="str">
        <f>VLOOKUP(A70,RecNames!B:G,6,FALSE)</f>
        <v>GRM6</v>
      </c>
      <c r="D70" s="81" t="str" cm="1">
        <f t="array" ref="D70">_xlfn.IFS(U70="OUTLIER","na",AL70="","0",AL70&gt;0,AL70)</f>
        <v>0</v>
      </c>
      <c r="E70" s="82" t="str" cm="1">
        <f t="array" ref="E70">_xlfn.IFS(V70="OUTLIER","na",AM70="","0",AM70&gt;0,AM70)</f>
        <v>0</v>
      </c>
      <c r="F70" s="82" cm="1">
        <f t="array" ref="F70">_xlfn.IFS(W70="OUTLIER","na",AN70="","0",AN70&gt;0,AN70)</f>
        <v>4.6589999999999998</v>
      </c>
      <c r="G70" s="82" cm="1">
        <f t="array" ref="G70">_xlfn.IFS(X70="OUTLIER","na",AO70="","0",AO70&gt;0,AO70)</f>
        <v>4.4630000000000001</v>
      </c>
      <c r="H70" s="82" t="str" cm="1">
        <f t="array" ref="H70">_xlfn.IFS(Y70="OUTLIER","na",AP70="","0",AP70&gt;0,AP70)</f>
        <v>0</v>
      </c>
      <c r="I70" s="82" cm="1">
        <f t="array" ref="I70">_xlfn.IFS(Z70="OUTLIER","na",AQ70="","0",AQ70&gt;0,AQ70)</f>
        <v>5.2850000000000001</v>
      </c>
      <c r="J70" s="82" cm="1">
        <f t="array" ref="J70">_xlfn.IFS(AA70="OUTLIER","na",AR70="","0",AR70&gt;0,AR70)</f>
        <v>5.2720000000000002</v>
      </c>
      <c r="K70" s="82" cm="1">
        <f t="array" ref="K70">_xlfn.IFS(AB70="OUTLIER","na",AS70="","0",AS70&gt;0,AS70)</f>
        <v>4.5720000000000001</v>
      </c>
      <c r="L70" s="82" t="str" cm="1">
        <f t="array" ref="L70">_xlfn.IFS(AC70="OUTLIER","na",AT70="","0",AT70&gt;0,AT70)</f>
        <v>0</v>
      </c>
      <c r="M70" s="82" t="str" cm="1">
        <f t="array" ref="M70">_xlfn.IFS(AD70="OUTLIER","na",AU70="","0",AU70&gt;0,AU70)</f>
        <v>0</v>
      </c>
      <c r="N70" s="82" t="str" cm="1">
        <f t="array" ref="N70">_xlfn.IFS(AE70="OUTLIER","na",AV70="","0",AV70&gt;0,AV70)</f>
        <v>0</v>
      </c>
      <c r="O70" s="82" t="str" cm="1">
        <f t="array" ref="O70">_xlfn.IFS(AF70="OUTLIER","na",AW70="","0",AW70&gt;0,AW70)</f>
        <v>0</v>
      </c>
      <c r="P70" s="82" t="str" cm="1">
        <f t="array" ref="P70">_xlfn.IFS(AG70="OUTLIER","na",AX70="","0",AX70&gt;0,AX70)</f>
        <v>0</v>
      </c>
      <c r="Q70" s="82" t="str" cm="1">
        <f t="array" ref="Q70">_xlfn.IFS(AH70="OUTLIER","na",AY70="","0",AY70&gt;0,AY70)</f>
        <v>0</v>
      </c>
      <c r="R70" s="82" t="str" cm="1">
        <f t="array" ref="R70">_xlfn.IFS(AI70="OUTLIER","na",AZ70="","0",AZ70&gt;0,AZ70)</f>
        <v>0</v>
      </c>
      <c r="S70" s="82" t="str" cm="1">
        <f t="array" ref="S70">_xlfn.IFS(AJ70="OUTLIER","na",BA70="","0",BA70&gt;0,BA70)</f>
        <v>0</v>
      </c>
      <c r="T70" s="82" t="str" cm="1">
        <f t="array" ref="T70">_xlfn.IFS(AK70="OUTLIER","na",BB70="","0",BB70&gt;0,BB70)</f>
        <v>0</v>
      </c>
      <c r="U70" s="54" t="str" cm="1">
        <f t="array" ref="U70">IF(AL70="","",IF(ABS((AL70-AVERAGE(AL$2:AL$1000))/_xlfn.STDEV.S(IF(AL$2:AL$1000&lt;&gt;"",AL$2:AL$1000)))&lt;3,"","OUTLIER"))</f>
        <v/>
      </c>
      <c r="V70" s="55" t="str" cm="1">
        <f t="array" ref="V70">IF(AM70="","",IF(ABS((AM70-AVERAGE(AM$2:AM$1000))/_xlfn.STDEV.S(IF(AM$2:AM$1000&lt;&gt;"",AM$2:AM$1000)))&lt;3,"","OUTLIER"))</f>
        <v/>
      </c>
      <c r="W70" s="55" t="str" cm="1">
        <f t="array" ref="W70">IF(AN70="","",IF(ABS((AN70-AVERAGE(AN$2:AN$1000))/_xlfn.STDEV.S(IF(AN$2:AN$1000&lt;&gt;"",AN$2:AN$1000)))&lt;3,"","OUTLIER"))</f>
        <v/>
      </c>
      <c r="X70" s="55" t="str" cm="1">
        <f t="array" ref="X70">IF(AO70="","",IF(ABS((AO70-AVERAGE(AO$2:AO$1000))/_xlfn.STDEV.S(IF(AO$2:AO$1000&lt;&gt;"",AO$2:AO$1000)))&lt;3,"","OUTLIER"))</f>
        <v/>
      </c>
      <c r="Y70" s="55" t="str" cm="1">
        <f t="array" ref="Y70">IF(AP70="","",IF(ABS((AP70-AVERAGE(AP$2:AP$1000))/_xlfn.STDEV.S(IF(AP$2:AP$1000&lt;&gt;"",AP$2:AP$1000)))&lt;3,"","OUTLIER"))</f>
        <v/>
      </c>
      <c r="Z70" s="55" t="str" cm="1">
        <f t="array" ref="Z70">IF(AQ70="","",IF(ABS((AQ70-AVERAGE(AQ$2:AQ$1000))/_xlfn.STDEV.S(IF(AQ$2:AQ$1000&lt;&gt;"",AQ$2:AQ$1000)))&lt;3,"","OUTLIER"))</f>
        <v/>
      </c>
      <c r="AA70" s="55" t="str" cm="1">
        <f t="array" ref="AA70">IF(AR70="","",IF(ABS((AR70-AVERAGE(AR$2:AR$1000))/_xlfn.STDEV.S(IF(AR$2:AR$1000&lt;&gt;"",AR$2:AR$1000)))&lt;3,"","OUTLIER"))</f>
        <v/>
      </c>
      <c r="AB70" s="55" t="str" cm="1">
        <f t="array" ref="AB70">IF(AS70="","",IF(ABS((AS70-AVERAGE(AS$2:AS$1000))/_xlfn.STDEV.S(IF(AS$2:AS$1000&lt;&gt;"",AS$2:AS$1000)))&lt;3,"","OUTLIER"))</f>
        <v/>
      </c>
      <c r="AC70" s="55" t="str" cm="1">
        <f t="array" ref="AC70">IF(AT70="","",IF(ABS((AT70-AVERAGE(AT$2:AT$1000))/_xlfn.STDEV.S(IF(AT$2:AT$1000&lt;&gt;"",AT$2:AT$1000)))&lt;3,"","OUTLIER"))</f>
        <v/>
      </c>
      <c r="AD70" s="55" t="str" cm="1">
        <f t="array" ref="AD70">IF(AU70="","",IF(ABS((AU70-AVERAGE(AU$2:AU$1000))/_xlfn.STDEV.S(IF(AU$2:AU$1000&lt;&gt;"",AU$2:AU$1000)))&lt;3,"","OUTLIER"))</f>
        <v/>
      </c>
      <c r="AE70" s="55" t="str" cm="1">
        <f t="array" ref="AE70">IF(AV70="","",IF(ABS((AV70-AVERAGE(AV$2:AV$1000))/_xlfn.STDEV.S(IF(AV$2:AV$1000&lt;&gt;"",AV$2:AV$1000)))&lt;3,"","OUTLIER"))</f>
        <v/>
      </c>
      <c r="AF70" s="55" t="str" cm="1">
        <f t="array" ref="AF70">IF(AW70="","",IF(ABS((AW70-AVERAGE(AW$2:AW$1000))/_xlfn.STDEV.S(IF(AW$2:AW$1000&lt;&gt;"",AW$2:AW$1000)))&lt;3,"","OUTLIER"))</f>
        <v/>
      </c>
      <c r="AG70" s="55" t="str" cm="1">
        <f t="array" ref="AG70">IF(AX70="","",IF(ABS((AX70-AVERAGE(AX$2:AX$1000))/_xlfn.STDEV.S(IF(AX$2:AX$1000&lt;&gt;"",AX$2:AX$1000)))&lt;3,"","OUTLIER"))</f>
        <v/>
      </c>
      <c r="AH70" s="55" t="str" cm="1">
        <f t="array" ref="AH70">IF(AY70="","",IF(ABS((AY70-AVERAGE(AY$2:AY$1000))/_xlfn.STDEV.S(IF(AY$2:AY$1000&lt;&gt;"",AY$2:AY$1000)))&lt;3,"","OUTLIER"))</f>
        <v/>
      </c>
      <c r="AI70" s="55" t="str" cm="1">
        <f t="array" ref="AI70">IF(AZ70="","",IF(ABS((AZ70-AVERAGE(AZ$2:AZ$1000))/_xlfn.STDEV.S(IF(AZ$2:AZ$1000&lt;&gt;"",AZ$2:AZ$1000)))&lt;3,"","OUTLIER"))</f>
        <v/>
      </c>
      <c r="AJ70" s="55" t="str" cm="1">
        <f t="array" ref="AJ70">IF(BA70="","",IF(ABS((BA70-AVERAGE(BA$2:BA$1000))/_xlfn.STDEV.S(IF(BA$2:BA$1000&lt;&gt;"",BA$2:BA$1000)))&lt;3,"","OUTLIER"))</f>
        <v/>
      </c>
      <c r="AK70" s="55" t="str" cm="1">
        <f t="array" ref="AK70">IF(BB70="","",IF(ABS((BB70-AVERAGE(BB$2:BB$1000))/_xlfn.STDEV.S(IF(BB$2:BB$1000&lt;&gt;"",BB$2:BB$1000)))&lt;3,"","OUTLIER"))</f>
        <v/>
      </c>
      <c r="AL70" s="26"/>
      <c r="AN70" s="27">
        <v>4.6589999999999998</v>
      </c>
      <c r="AO70" s="27">
        <v>4.4630000000000001</v>
      </c>
      <c r="AQ70" s="27">
        <v>5.2850000000000001</v>
      </c>
      <c r="AR70" s="27">
        <v>5.2720000000000002</v>
      </c>
      <c r="AS70" s="27">
        <v>4.5720000000000001</v>
      </c>
      <c r="AT70" s="27"/>
      <c r="AU70" s="27"/>
      <c r="AV70" s="27"/>
      <c r="AW70" s="27"/>
      <c r="AX70" s="27"/>
      <c r="AY70" s="27"/>
      <c r="AZ70" s="27"/>
      <c r="BA70" s="27"/>
      <c r="BB70" s="27"/>
      <c r="BC70" s="26"/>
      <c r="BE70" s="27">
        <v>2.58E-2</v>
      </c>
      <c r="BF70" s="27">
        <v>0.1371</v>
      </c>
      <c r="BH70" s="27">
        <v>8.3479999999999999E-2</v>
      </c>
      <c r="BI70" s="27">
        <v>6.3740000000000005E-2</v>
      </c>
      <c r="BJ70" s="27">
        <v>0.1205</v>
      </c>
      <c r="BK70" s="27"/>
      <c r="BL70" s="27"/>
      <c r="BM70" s="27"/>
      <c r="BN70" s="27"/>
      <c r="BO70" s="27"/>
      <c r="BP70" s="27"/>
      <c r="BQ70" s="27"/>
      <c r="BR70" s="27"/>
      <c r="BS70" s="27"/>
    </row>
    <row r="71" spans="1:71" x14ac:dyDescent="0.2">
      <c r="A71" s="70" t="s">
        <v>536</v>
      </c>
      <c r="B71" s="73" t="str">
        <f>VLOOKUP(A71,RecNames!B:G,6,FALSE)</f>
        <v>GRM8</v>
      </c>
      <c r="D71" s="81" t="str" cm="1">
        <f t="array" ref="D71">_xlfn.IFS(U71="OUTLIER","na",AL71="","0",AL71&gt;0,AL71)</f>
        <v>0</v>
      </c>
      <c r="E71" s="82" t="str" cm="1">
        <f t="array" ref="E71">_xlfn.IFS(V71="OUTLIER","na",AM71="","0",AM71&gt;0,AM71)</f>
        <v>0</v>
      </c>
      <c r="F71" s="82" cm="1">
        <f t="array" ref="F71">_xlfn.IFS(W71="OUTLIER","na",AN71="","0",AN71&gt;0,AN71)</f>
        <v>5.5960000000000001</v>
      </c>
      <c r="G71" s="82" cm="1">
        <f t="array" ref="G71">_xlfn.IFS(X71="OUTLIER","na",AO71="","0",AO71&gt;0,AO71)</f>
        <v>5.5190000000000001</v>
      </c>
      <c r="H71" s="82" t="str" cm="1">
        <f t="array" ref="H71">_xlfn.IFS(Y71="OUTLIER","na",AP71="","0",AP71&gt;0,AP71)</f>
        <v>0</v>
      </c>
      <c r="I71" s="82" cm="1">
        <f t="array" ref="I71">_xlfn.IFS(Z71="OUTLIER","na",AQ71="","0",AQ71&gt;0,AQ71)</f>
        <v>6.0670000000000002</v>
      </c>
      <c r="J71" s="82" cm="1">
        <f t="array" ref="J71">_xlfn.IFS(AA71="OUTLIER","na",AR71="","0",AR71&gt;0,AR71)</f>
        <v>5.9930000000000003</v>
      </c>
      <c r="K71" s="82" cm="1">
        <f t="array" ref="K71">_xlfn.IFS(AB71="OUTLIER","na",AS71="","0",AS71&gt;0,AS71)</f>
        <v>5.4930000000000003</v>
      </c>
      <c r="L71" s="82" t="str" cm="1">
        <f t="array" ref="L71">_xlfn.IFS(AC71="OUTLIER","na",AT71="","0",AT71&gt;0,AT71)</f>
        <v>0</v>
      </c>
      <c r="M71" s="82" t="str" cm="1">
        <f t="array" ref="M71">_xlfn.IFS(AD71="OUTLIER","na",AU71="","0",AU71&gt;0,AU71)</f>
        <v>0</v>
      </c>
      <c r="N71" s="82" t="str" cm="1">
        <f t="array" ref="N71">_xlfn.IFS(AE71="OUTLIER","na",AV71="","0",AV71&gt;0,AV71)</f>
        <v>0</v>
      </c>
      <c r="O71" s="82" t="str" cm="1">
        <f t="array" ref="O71">_xlfn.IFS(AF71="OUTLIER","na",AW71="","0",AW71&gt;0,AW71)</f>
        <v>0</v>
      </c>
      <c r="P71" s="82" t="str" cm="1">
        <f t="array" ref="P71">_xlfn.IFS(AG71="OUTLIER","na",AX71="","0",AX71&gt;0,AX71)</f>
        <v>0</v>
      </c>
      <c r="Q71" s="82" t="str" cm="1">
        <f t="array" ref="Q71">_xlfn.IFS(AH71="OUTLIER","na",AY71="","0",AY71&gt;0,AY71)</f>
        <v>0</v>
      </c>
      <c r="R71" s="82" t="str" cm="1">
        <f t="array" ref="R71">_xlfn.IFS(AI71="OUTLIER","na",AZ71="","0",AZ71&gt;0,AZ71)</f>
        <v>0</v>
      </c>
      <c r="S71" s="82" t="str" cm="1">
        <f t="array" ref="S71">_xlfn.IFS(AJ71="OUTLIER","na",BA71="","0",BA71&gt;0,BA71)</f>
        <v>0</v>
      </c>
      <c r="T71" s="82" t="str" cm="1">
        <f t="array" ref="T71">_xlfn.IFS(AK71="OUTLIER","na",BB71="","0",BB71&gt;0,BB71)</f>
        <v>0</v>
      </c>
      <c r="U71" s="54" t="str" cm="1">
        <f t="array" ref="U71">IF(AL71="","",IF(ABS((AL71-AVERAGE(AL$2:AL$1000))/_xlfn.STDEV.S(IF(AL$2:AL$1000&lt;&gt;"",AL$2:AL$1000)))&lt;3,"","OUTLIER"))</f>
        <v/>
      </c>
      <c r="V71" s="55" t="str" cm="1">
        <f t="array" ref="V71">IF(AM71="","",IF(ABS((AM71-AVERAGE(AM$2:AM$1000))/_xlfn.STDEV.S(IF(AM$2:AM$1000&lt;&gt;"",AM$2:AM$1000)))&lt;3,"","OUTLIER"))</f>
        <v/>
      </c>
      <c r="W71" s="55" t="str" cm="1">
        <f t="array" ref="W71">IF(AN71="","",IF(ABS((AN71-AVERAGE(AN$2:AN$1000))/_xlfn.STDEV.S(IF(AN$2:AN$1000&lt;&gt;"",AN$2:AN$1000)))&lt;3,"","OUTLIER"))</f>
        <v/>
      </c>
      <c r="X71" s="55" t="str" cm="1">
        <f t="array" ref="X71">IF(AO71="","",IF(ABS((AO71-AVERAGE(AO$2:AO$1000))/_xlfn.STDEV.S(IF(AO$2:AO$1000&lt;&gt;"",AO$2:AO$1000)))&lt;3,"","OUTLIER"))</f>
        <v/>
      </c>
      <c r="Y71" s="55" t="str" cm="1">
        <f t="array" ref="Y71">IF(AP71="","",IF(ABS((AP71-AVERAGE(AP$2:AP$1000))/_xlfn.STDEV.S(IF(AP$2:AP$1000&lt;&gt;"",AP$2:AP$1000)))&lt;3,"","OUTLIER"))</f>
        <v/>
      </c>
      <c r="Z71" s="55" t="str" cm="1">
        <f t="array" ref="Z71">IF(AQ71="","",IF(ABS((AQ71-AVERAGE(AQ$2:AQ$1000))/_xlfn.STDEV.S(IF(AQ$2:AQ$1000&lt;&gt;"",AQ$2:AQ$1000)))&lt;3,"","OUTLIER"))</f>
        <v/>
      </c>
      <c r="AA71" s="55" t="str" cm="1">
        <f t="array" ref="AA71">IF(AR71="","",IF(ABS((AR71-AVERAGE(AR$2:AR$1000))/_xlfn.STDEV.S(IF(AR$2:AR$1000&lt;&gt;"",AR$2:AR$1000)))&lt;3,"","OUTLIER"))</f>
        <v/>
      </c>
      <c r="AB71" s="55" t="str" cm="1">
        <f t="array" ref="AB71">IF(AS71="","",IF(ABS((AS71-AVERAGE(AS$2:AS$1000))/_xlfn.STDEV.S(IF(AS$2:AS$1000&lt;&gt;"",AS$2:AS$1000)))&lt;3,"","OUTLIER"))</f>
        <v/>
      </c>
      <c r="AC71" s="55" t="str" cm="1">
        <f t="array" ref="AC71">IF(AT71="","",IF(ABS((AT71-AVERAGE(AT$2:AT$1000))/_xlfn.STDEV.S(IF(AT$2:AT$1000&lt;&gt;"",AT$2:AT$1000)))&lt;3,"","OUTLIER"))</f>
        <v/>
      </c>
      <c r="AD71" s="55" t="str" cm="1">
        <f t="array" ref="AD71">IF(AU71="","",IF(ABS((AU71-AVERAGE(AU$2:AU$1000))/_xlfn.STDEV.S(IF(AU$2:AU$1000&lt;&gt;"",AU$2:AU$1000)))&lt;3,"","OUTLIER"))</f>
        <v/>
      </c>
      <c r="AE71" s="55" t="str" cm="1">
        <f t="array" ref="AE71">IF(AV71="","",IF(ABS((AV71-AVERAGE(AV$2:AV$1000))/_xlfn.STDEV.S(IF(AV$2:AV$1000&lt;&gt;"",AV$2:AV$1000)))&lt;3,"","OUTLIER"))</f>
        <v/>
      </c>
      <c r="AF71" s="55" t="str" cm="1">
        <f t="array" ref="AF71">IF(AW71="","",IF(ABS((AW71-AVERAGE(AW$2:AW$1000))/_xlfn.STDEV.S(IF(AW$2:AW$1000&lt;&gt;"",AW$2:AW$1000)))&lt;3,"","OUTLIER"))</f>
        <v/>
      </c>
      <c r="AG71" s="55" t="str" cm="1">
        <f t="array" ref="AG71">IF(AX71="","",IF(ABS((AX71-AVERAGE(AX$2:AX$1000))/_xlfn.STDEV.S(IF(AX$2:AX$1000&lt;&gt;"",AX$2:AX$1000)))&lt;3,"","OUTLIER"))</f>
        <v/>
      </c>
      <c r="AH71" s="55" t="str" cm="1">
        <f t="array" ref="AH71">IF(AY71="","",IF(ABS((AY71-AVERAGE(AY$2:AY$1000))/_xlfn.STDEV.S(IF(AY$2:AY$1000&lt;&gt;"",AY$2:AY$1000)))&lt;3,"","OUTLIER"))</f>
        <v/>
      </c>
      <c r="AI71" s="55" t="str" cm="1">
        <f t="array" ref="AI71">IF(AZ71="","",IF(ABS((AZ71-AVERAGE(AZ$2:AZ$1000))/_xlfn.STDEV.S(IF(AZ$2:AZ$1000&lt;&gt;"",AZ$2:AZ$1000)))&lt;3,"","OUTLIER"))</f>
        <v/>
      </c>
      <c r="AJ71" s="55" t="str" cm="1">
        <f t="array" ref="AJ71">IF(BA71="","",IF(ABS((BA71-AVERAGE(BA$2:BA$1000))/_xlfn.STDEV.S(IF(BA$2:BA$1000&lt;&gt;"",BA$2:BA$1000)))&lt;3,"","OUTLIER"))</f>
        <v/>
      </c>
      <c r="AK71" s="55" t="str" cm="1">
        <f t="array" ref="AK71">IF(BB71="","",IF(ABS((BB71-AVERAGE(BB$2:BB$1000))/_xlfn.STDEV.S(IF(BB$2:BB$1000&lt;&gt;"",BB$2:BB$1000)))&lt;3,"","OUTLIER"))</f>
        <v/>
      </c>
      <c r="AL71" s="26"/>
      <c r="AN71" s="27">
        <v>5.5960000000000001</v>
      </c>
      <c r="AO71" s="27">
        <v>5.5190000000000001</v>
      </c>
      <c r="AQ71" s="27">
        <v>6.0670000000000002</v>
      </c>
      <c r="AR71" s="27">
        <v>5.9930000000000003</v>
      </c>
      <c r="AS71" s="27">
        <v>5.4930000000000003</v>
      </c>
      <c r="AT71" s="27"/>
      <c r="AU71" s="27"/>
      <c r="AV71" s="27"/>
      <c r="AW71" s="27"/>
      <c r="AX71" s="27"/>
      <c r="AY71" s="27"/>
      <c r="AZ71" s="27"/>
      <c r="BA71" s="27"/>
      <c r="BB71" s="27"/>
      <c r="BC71" s="26"/>
      <c r="BE71" s="27">
        <v>4.3400000000000001E-2</v>
      </c>
      <c r="BF71" s="27">
        <v>8.6269999999999999E-2</v>
      </c>
      <c r="BH71" s="27">
        <v>0.1134</v>
      </c>
      <c r="BI71" s="27">
        <v>4.6739999999999997E-2</v>
      </c>
      <c r="BJ71" s="27">
        <v>9.5039999999999999E-2</v>
      </c>
      <c r="BK71" s="27"/>
      <c r="BL71" s="27"/>
      <c r="BM71" s="27"/>
      <c r="BN71" s="27"/>
      <c r="BO71" s="27"/>
      <c r="BP71" s="27"/>
      <c r="BQ71" s="27"/>
      <c r="BR71" s="27"/>
      <c r="BS71" s="27"/>
    </row>
    <row r="72" spans="1:71" x14ac:dyDescent="0.2">
      <c r="A72" s="70" t="s">
        <v>466</v>
      </c>
      <c r="B72" s="73" t="str">
        <f>VLOOKUP(A72,RecNames!B:G,6,FALSE)</f>
        <v>HRH1</v>
      </c>
      <c r="D72" s="81" cm="1">
        <f t="array" ref="D72">_xlfn.IFS(U72="OUTLIER","na",AL72="","0",AL72&gt;0,AL72)</f>
        <v>5.8159999999999998</v>
      </c>
      <c r="E72" s="82" t="str" cm="1">
        <f t="array" ref="E72">_xlfn.IFS(V72="OUTLIER","na",AM72="","0",AM72&gt;0,AM72)</f>
        <v>0</v>
      </c>
      <c r="F72" s="82" cm="1">
        <f t="array" ref="F72">_xlfn.IFS(W72="OUTLIER","na",AN72="","0",AN72&gt;0,AN72)</f>
        <v>6.407</v>
      </c>
      <c r="G72" s="82" cm="1">
        <f t="array" ref="G72">_xlfn.IFS(X72="OUTLIER","na",AO72="","0",AO72&gt;0,AO72)</f>
        <v>6.3840000000000003</v>
      </c>
      <c r="H72" s="82" t="str" cm="1">
        <f t="array" ref="H72">_xlfn.IFS(Y72="OUTLIER","na",AP72="","0",AP72&gt;0,AP72)</f>
        <v>0</v>
      </c>
      <c r="I72" s="82" cm="1">
        <f t="array" ref="I72">_xlfn.IFS(Z72="OUTLIER","na",AQ72="","0",AQ72&gt;0,AQ72)</f>
        <v>6.4160000000000004</v>
      </c>
      <c r="J72" s="82" cm="1">
        <f t="array" ref="J72">_xlfn.IFS(AA72="OUTLIER","na",AR72="","0",AR72&gt;0,AR72)</f>
        <v>6.3659999999999997</v>
      </c>
      <c r="K72" s="82" cm="1">
        <f t="array" ref="K72">_xlfn.IFS(AB72="OUTLIER","na",AS72="","0",AS72&gt;0,AS72)</f>
        <v>7.1929999999999996</v>
      </c>
      <c r="L72" s="82" cm="1">
        <f t="array" ref="L72">_xlfn.IFS(AC72="OUTLIER","na",AT72="","0",AT72&gt;0,AT72)</f>
        <v>7.8719999999999999</v>
      </c>
      <c r="M72" s="82" cm="1">
        <f t="array" ref="M72">_xlfn.IFS(AD72="OUTLIER","na",AU72="","0",AU72&gt;0,AU72)</f>
        <v>8.0239999999999991</v>
      </c>
      <c r="N72" s="82" cm="1">
        <f t="array" ref="N72">_xlfn.IFS(AE72="OUTLIER","na",AV72="","0",AV72&gt;0,AV72)</f>
        <v>8.1560000000000006</v>
      </c>
      <c r="O72" s="82" cm="1">
        <f t="array" ref="O72">_xlfn.IFS(AF72="OUTLIER","na",AW72="","0",AW72&gt;0,AW72)</f>
        <v>8.6039999999999992</v>
      </c>
      <c r="P72" s="82" cm="1">
        <f t="array" ref="P72">_xlfn.IFS(AG72="OUTLIER","na",AX72="","0",AX72&gt;0,AX72)</f>
        <v>4.6749999999999998</v>
      </c>
      <c r="Q72" s="82" cm="1">
        <f t="array" ref="Q72">_xlfn.IFS(AH72="OUTLIER","na",AY72="","0",AY72&gt;0,AY72)</f>
        <v>5.4429999999999996</v>
      </c>
      <c r="R72" s="82" cm="1">
        <f t="array" ref="R72">_xlfn.IFS(AI72="OUTLIER","na",AZ72="","0",AZ72&gt;0,AZ72)</f>
        <v>4.5629999999999997</v>
      </c>
      <c r="S72" s="82" cm="1">
        <f t="array" ref="S72">_xlfn.IFS(AJ72="OUTLIER","na",BA72="","0",BA72&gt;0,BA72)</f>
        <v>4.3109999999999999</v>
      </c>
      <c r="T72" s="82" cm="1">
        <f t="array" ref="T72">_xlfn.IFS(AK72="OUTLIER","na",BB72="","0",BB72&gt;0,BB72)</f>
        <v>5.5309999999999997</v>
      </c>
      <c r="U72" s="54" t="str" cm="1">
        <f t="array" ref="U72">IF(AL72="","",IF(ABS((AL72-AVERAGE(AL$2:AL$1000))/_xlfn.STDEV.S(IF(AL$2:AL$1000&lt;&gt;"",AL$2:AL$1000)))&lt;3,"","OUTLIER"))</f>
        <v/>
      </c>
      <c r="V72" s="55" t="str" cm="1">
        <f t="array" ref="V72">IF(AM72="","",IF(ABS((AM72-AVERAGE(AM$2:AM$1000))/_xlfn.STDEV.S(IF(AM$2:AM$1000&lt;&gt;"",AM$2:AM$1000)))&lt;3,"","OUTLIER"))</f>
        <v/>
      </c>
      <c r="W72" s="55" t="str" cm="1">
        <f t="array" ref="W72">IF(AN72="","",IF(ABS((AN72-AVERAGE(AN$2:AN$1000))/_xlfn.STDEV.S(IF(AN$2:AN$1000&lt;&gt;"",AN$2:AN$1000)))&lt;3,"","OUTLIER"))</f>
        <v/>
      </c>
      <c r="X72" s="55" t="str" cm="1">
        <f t="array" ref="X72">IF(AO72="","",IF(ABS((AO72-AVERAGE(AO$2:AO$1000))/_xlfn.STDEV.S(IF(AO$2:AO$1000&lt;&gt;"",AO$2:AO$1000)))&lt;3,"","OUTLIER"))</f>
        <v/>
      </c>
      <c r="Y72" s="55" t="str" cm="1">
        <f t="array" ref="Y72">IF(AP72="","",IF(ABS((AP72-AVERAGE(AP$2:AP$1000))/_xlfn.STDEV.S(IF(AP$2:AP$1000&lt;&gt;"",AP$2:AP$1000)))&lt;3,"","OUTLIER"))</f>
        <v/>
      </c>
      <c r="Z72" s="55" t="str" cm="1">
        <f t="array" ref="Z72">IF(AQ72="","",IF(ABS((AQ72-AVERAGE(AQ$2:AQ$1000))/_xlfn.STDEV.S(IF(AQ$2:AQ$1000&lt;&gt;"",AQ$2:AQ$1000)))&lt;3,"","OUTLIER"))</f>
        <v/>
      </c>
      <c r="AA72" s="55" t="str" cm="1">
        <f t="array" ref="AA72">IF(AR72="","",IF(ABS((AR72-AVERAGE(AR$2:AR$1000))/_xlfn.STDEV.S(IF(AR$2:AR$1000&lt;&gt;"",AR$2:AR$1000)))&lt;3,"","OUTLIER"))</f>
        <v/>
      </c>
      <c r="AB72" s="55" t="str" cm="1">
        <f t="array" ref="AB72">IF(AS72="","",IF(ABS((AS72-AVERAGE(AS$2:AS$1000))/_xlfn.STDEV.S(IF(AS$2:AS$1000&lt;&gt;"",AS$2:AS$1000)))&lt;3,"","OUTLIER"))</f>
        <v/>
      </c>
      <c r="AC72" s="55" t="str" cm="1">
        <f t="array" ref="AC72">IF(AT72="","",IF(ABS((AT72-AVERAGE(AT$2:AT$1000))/_xlfn.STDEV.S(IF(AT$2:AT$1000&lt;&gt;"",AT$2:AT$1000)))&lt;3,"","OUTLIER"))</f>
        <v/>
      </c>
      <c r="AD72" s="55" t="str" cm="1">
        <f t="array" ref="AD72">IF(AU72="","",IF(ABS((AU72-AVERAGE(AU$2:AU$1000))/_xlfn.STDEV.S(IF(AU$2:AU$1000&lt;&gt;"",AU$2:AU$1000)))&lt;3,"","OUTLIER"))</f>
        <v/>
      </c>
      <c r="AE72" s="55" t="str" cm="1">
        <f t="array" ref="AE72">IF(AV72="","",IF(ABS((AV72-AVERAGE(AV$2:AV$1000))/_xlfn.STDEV.S(IF(AV$2:AV$1000&lt;&gt;"",AV$2:AV$1000)))&lt;3,"","OUTLIER"))</f>
        <v/>
      </c>
      <c r="AF72" s="55" t="str" cm="1">
        <f t="array" ref="AF72">IF(AW72="","",IF(ABS((AW72-AVERAGE(AW$2:AW$1000))/_xlfn.STDEV.S(IF(AW$2:AW$1000&lt;&gt;"",AW$2:AW$1000)))&lt;3,"","OUTLIER"))</f>
        <v/>
      </c>
      <c r="AG72" s="55" t="str" cm="1">
        <f t="array" ref="AG72">IF(AX72="","",IF(ABS((AX72-AVERAGE(AX$2:AX$1000))/_xlfn.STDEV.S(IF(AX$2:AX$1000&lt;&gt;"",AX$2:AX$1000)))&lt;3,"","OUTLIER"))</f>
        <v/>
      </c>
      <c r="AH72" s="55" t="str" cm="1">
        <f t="array" ref="AH72">IF(AY72="","",IF(ABS((AY72-AVERAGE(AY$2:AY$1000))/_xlfn.STDEV.S(IF(AY$2:AY$1000&lt;&gt;"",AY$2:AY$1000)))&lt;3,"","OUTLIER"))</f>
        <v/>
      </c>
      <c r="AI72" s="55" t="str" cm="1">
        <f t="array" ref="AI72">IF(AZ72="","",IF(ABS((AZ72-AVERAGE(AZ$2:AZ$1000))/_xlfn.STDEV.S(IF(AZ$2:AZ$1000&lt;&gt;"",AZ$2:AZ$1000)))&lt;3,"","OUTLIER"))</f>
        <v/>
      </c>
      <c r="AJ72" s="55" t="str" cm="1">
        <f t="array" ref="AJ72">IF(BA72="","",IF(ABS((BA72-AVERAGE(BA$2:BA$1000))/_xlfn.STDEV.S(IF(BA$2:BA$1000&lt;&gt;"",BA$2:BA$1000)))&lt;3,"","OUTLIER"))</f>
        <v/>
      </c>
      <c r="AK72" s="55" t="str" cm="1">
        <f t="array" ref="AK72">IF(BB72="","",IF(ABS((BB72-AVERAGE(BB$2:BB$1000))/_xlfn.STDEV.S(IF(BB$2:BB$1000&lt;&gt;"",BB$2:BB$1000)))&lt;3,"","OUTLIER"))</f>
        <v/>
      </c>
      <c r="AL72" s="26">
        <v>5.8159999999999998</v>
      </c>
      <c r="AN72" s="27">
        <v>6.407</v>
      </c>
      <c r="AO72" s="27">
        <v>6.3840000000000003</v>
      </c>
      <c r="AQ72" s="27">
        <v>6.4160000000000004</v>
      </c>
      <c r="AR72" s="27">
        <v>6.3659999999999997</v>
      </c>
      <c r="AS72" s="27">
        <v>7.1929999999999996</v>
      </c>
      <c r="AT72" s="27">
        <v>7.8719999999999999</v>
      </c>
      <c r="AU72" s="27">
        <v>8.0239999999999991</v>
      </c>
      <c r="AV72" s="27">
        <v>8.1560000000000006</v>
      </c>
      <c r="AW72" s="27">
        <v>8.6039999999999992</v>
      </c>
      <c r="AX72" s="27">
        <v>4.6749999999999998</v>
      </c>
      <c r="AY72" s="27">
        <v>5.4429999999999996</v>
      </c>
      <c r="AZ72" s="27">
        <v>4.5629999999999997</v>
      </c>
      <c r="BA72" s="27">
        <v>4.3109999999999999</v>
      </c>
      <c r="BB72" s="27">
        <v>5.5309999999999997</v>
      </c>
      <c r="BC72" s="26">
        <v>0.1104</v>
      </c>
      <c r="BE72" s="27">
        <v>8.1490000000000007E-2</v>
      </c>
      <c r="BF72" s="27">
        <v>5.1369999999999999E-2</v>
      </c>
      <c r="BH72" s="27">
        <v>0.10059999999999999</v>
      </c>
      <c r="BI72" s="27">
        <v>5.5660000000000001E-2</v>
      </c>
      <c r="BJ72" s="27">
        <v>8.2000000000000003E-2</v>
      </c>
      <c r="BK72" s="27">
        <v>8.609E-2</v>
      </c>
      <c r="BL72" s="27">
        <v>7.0019999999999999E-2</v>
      </c>
      <c r="BM72" s="27">
        <v>6.0909999999999999E-2</v>
      </c>
      <c r="BN72" s="27">
        <v>0.1032</v>
      </c>
      <c r="BO72" s="27">
        <v>2.1269999999999998</v>
      </c>
      <c r="BP72" s="27">
        <v>0.379</v>
      </c>
      <c r="BQ72" s="27">
        <v>0.749</v>
      </c>
      <c r="BR72" s="27">
        <v>1.1539999999999999</v>
      </c>
      <c r="BS72" s="27">
        <v>0.20119999999999999</v>
      </c>
    </row>
    <row r="73" spans="1:71" x14ac:dyDescent="0.2">
      <c r="A73" s="70" t="s">
        <v>469</v>
      </c>
      <c r="B73" s="73" t="str">
        <f>VLOOKUP(A73,RecNames!B:G,6,FALSE)</f>
        <v>HRH2</v>
      </c>
      <c r="D73" s="81" cm="1">
        <f t="array" ref="D73">_xlfn.IFS(U73="OUTLIER","na",AL73="","0",AL73&gt;0,AL73)</f>
        <v>7.109</v>
      </c>
      <c r="E73" s="82" t="str" cm="1">
        <f t="array" ref="E73">_xlfn.IFS(V73="OUTLIER","na",AM73="","0",AM73&gt;0,AM73)</f>
        <v>0</v>
      </c>
      <c r="F73" s="82" t="str" cm="1">
        <f t="array" ref="F73">_xlfn.IFS(W73="OUTLIER","na",AN73="","0",AN73&gt;0,AN73)</f>
        <v>0</v>
      </c>
      <c r="G73" s="82" t="str" cm="1">
        <f t="array" ref="G73">_xlfn.IFS(X73="OUTLIER","na",AO73="","0",AO73&gt;0,AO73)</f>
        <v>0</v>
      </c>
      <c r="H73" s="82" t="str" cm="1">
        <f t="array" ref="H73">_xlfn.IFS(Y73="OUTLIER","na",AP73="","0",AP73&gt;0,AP73)</f>
        <v>0</v>
      </c>
      <c r="I73" s="82" t="str" cm="1">
        <f t="array" ref="I73">_xlfn.IFS(Z73="OUTLIER","na",AQ73="","0",AQ73&gt;0,AQ73)</f>
        <v>0</v>
      </c>
      <c r="J73" s="82" cm="1">
        <f t="array" ref="J73">_xlfn.IFS(AA73="OUTLIER","na",AR73="","0",AR73&gt;0,AR73)</f>
        <v>5.3570000000000002</v>
      </c>
      <c r="K73" s="82" cm="1">
        <f t="array" ref="K73">_xlfn.IFS(AB73="OUTLIER","na",AS73="","0",AS73&gt;0,AS73)</f>
        <v>4.2539999999999996</v>
      </c>
      <c r="L73" s="82" t="str" cm="1">
        <f t="array" ref="L73">_xlfn.IFS(AC73="OUTLIER","na",AT73="","0",AT73&gt;0,AT73)</f>
        <v>0</v>
      </c>
      <c r="M73" s="82" t="str" cm="1">
        <f t="array" ref="M73">_xlfn.IFS(AD73="OUTLIER","na",AU73="","0",AU73&gt;0,AU73)</f>
        <v>0</v>
      </c>
      <c r="N73" s="82" t="str" cm="1">
        <f t="array" ref="N73">_xlfn.IFS(AE73="OUTLIER","na",AV73="","0",AV73&gt;0,AV73)</f>
        <v>0</v>
      </c>
      <c r="O73" s="82" cm="1">
        <f t="array" ref="O73">_xlfn.IFS(AF73="OUTLIER","na",AW73="","0",AW73&gt;0,AW73)</f>
        <v>6.6929999999999996</v>
      </c>
      <c r="P73" s="82" t="str" cm="1">
        <f t="array" ref="P73">_xlfn.IFS(AG73="OUTLIER","na",AX73="","0",AX73&gt;0,AX73)</f>
        <v>0</v>
      </c>
      <c r="Q73" s="82" t="str" cm="1">
        <f t="array" ref="Q73">_xlfn.IFS(AH73="OUTLIER","na",AY73="","0",AY73&gt;0,AY73)</f>
        <v>0</v>
      </c>
      <c r="R73" s="82" t="str" cm="1">
        <f t="array" ref="R73">_xlfn.IFS(AI73="OUTLIER","na",AZ73="","0",AZ73&gt;0,AZ73)</f>
        <v>0</v>
      </c>
      <c r="S73" s="82" cm="1">
        <f t="array" ref="S73">_xlfn.IFS(AJ73="OUTLIER","na",BA73="","0",BA73&gt;0,BA73)</f>
        <v>4.8170000000000002</v>
      </c>
      <c r="T73" s="82" cm="1">
        <f t="array" ref="T73">_xlfn.IFS(AK73="OUTLIER","na",BB73="","0",BB73&gt;0,BB73)</f>
        <v>5.2469999999999999</v>
      </c>
      <c r="U73" s="54" t="str" cm="1">
        <f t="array" ref="U73">IF(AL73="","",IF(ABS((AL73-AVERAGE(AL$2:AL$1000))/_xlfn.STDEV.S(IF(AL$2:AL$1000&lt;&gt;"",AL$2:AL$1000)))&lt;3,"","OUTLIER"))</f>
        <v/>
      </c>
      <c r="V73" s="55" t="str" cm="1">
        <f t="array" ref="V73">IF(AM73="","",IF(ABS((AM73-AVERAGE(AM$2:AM$1000))/_xlfn.STDEV.S(IF(AM$2:AM$1000&lt;&gt;"",AM$2:AM$1000)))&lt;3,"","OUTLIER"))</f>
        <v/>
      </c>
      <c r="W73" s="55" t="str" cm="1">
        <f t="array" ref="W73">IF(AN73="","",IF(ABS((AN73-AVERAGE(AN$2:AN$1000))/_xlfn.STDEV.S(IF(AN$2:AN$1000&lt;&gt;"",AN$2:AN$1000)))&lt;3,"","OUTLIER"))</f>
        <v/>
      </c>
      <c r="X73" s="55" t="str" cm="1">
        <f t="array" ref="X73">IF(AO73="","",IF(ABS((AO73-AVERAGE(AO$2:AO$1000))/_xlfn.STDEV.S(IF(AO$2:AO$1000&lt;&gt;"",AO$2:AO$1000)))&lt;3,"","OUTLIER"))</f>
        <v/>
      </c>
      <c r="Y73" s="55" t="str" cm="1">
        <f t="array" ref="Y73">IF(AP73="","",IF(ABS((AP73-AVERAGE(AP$2:AP$1000))/_xlfn.STDEV.S(IF(AP$2:AP$1000&lt;&gt;"",AP$2:AP$1000)))&lt;3,"","OUTLIER"))</f>
        <v/>
      </c>
      <c r="Z73" s="55" t="str" cm="1">
        <f t="array" ref="Z73">IF(AQ73="","",IF(ABS((AQ73-AVERAGE(AQ$2:AQ$1000))/_xlfn.STDEV.S(IF(AQ$2:AQ$1000&lt;&gt;"",AQ$2:AQ$1000)))&lt;3,"","OUTLIER"))</f>
        <v/>
      </c>
      <c r="AA73" s="55" t="str" cm="1">
        <f t="array" ref="AA73">IF(AR73="","",IF(ABS((AR73-AVERAGE(AR$2:AR$1000))/_xlfn.STDEV.S(IF(AR$2:AR$1000&lt;&gt;"",AR$2:AR$1000)))&lt;3,"","OUTLIER"))</f>
        <v/>
      </c>
      <c r="AB73" s="55" t="str" cm="1">
        <f t="array" ref="AB73">IF(AS73="","",IF(ABS((AS73-AVERAGE(AS$2:AS$1000))/_xlfn.STDEV.S(IF(AS$2:AS$1000&lt;&gt;"",AS$2:AS$1000)))&lt;3,"","OUTLIER"))</f>
        <v/>
      </c>
      <c r="AC73" s="55" t="str" cm="1">
        <f t="array" ref="AC73">IF(AT73="","",IF(ABS((AT73-AVERAGE(AT$2:AT$1000))/_xlfn.STDEV.S(IF(AT$2:AT$1000&lt;&gt;"",AT$2:AT$1000)))&lt;3,"","OUTLIER"))</f>
        <v/>
      </c>
      <c r="AD73" s="55" t="str" cm="1">
        <f t="array" ref="AD73">IF(AU73="","",IF(ABS((AU73-AVERAGE(AU$2:AU$1000))/_xlfn.STDEV.S(IF(AU$2:AU$1000&lt;&gt;"",AU$2:AU$1000)))&lt;3,"","OUTLIER"))</f>
        <v/>
      </c>
      <c r="AE73" s="55" t="str" cm="1">
        <f t="array" ref="AE73">IF(AV73="","",IF(ABS((AV73-AVERAGE(AV$2:AV$1000))/_xlfn.STDEV.S(IF(AV$2:AV$1000&lt;&gt;"",AV$2:AV$1000)))&lt;3,"","OUTLIER"))</f>
        <v/>
      </c>
      <c r="AF73" s="55" t="str" cm="1">
        <f t="array" ref="AF73">IF(AW73="","",IF(ABS((AW73-AVERAGE(AW$2:AW$1000))/_xlfn.STDEV.S(IF(AW$2:AW$1000&lt;&gt;"",AW$2:AW$1000)))&lt;3,"","OUTLIER"))</f>
        <v/>
      </c>
      <c r="AG73" s="55" t="str" cm="1">
        <f t="array" ref="AG73">IF(AX73="","",IF(ABS((AX73-AVERAGE(AX$2:AX$1000))/_xlfn.STDEV.S(IF(AX$2:AX$1000&lt;&gt;"",AX$2:AX$1000)))&lt;3,"","OUTLIER"))</f>
        <v/>
      </c>
      <c r="AH73" s="55" t="str" cm="1">
        <f t="array" ref="AH73">IF(AY73="","",IF(ABS((AY73-AVERAGE(AY$2:AY$1000))/_xlfn.STDEV.S(IF(AY$2:AY$1000&lt;&gt;"",AY$2:AY$1000)))&lt;3,"","OUTLIER"))</f>
        <v/>
      </c>
      <c r="AI73" s="55" t="str" cm="1">
        <f t="array" ref="AI73">IF(AZ73="","",IF(ABS((AZ73-AVERAGE(AZ$2:AZ$1000))/_xlfn.STDEV.S(IF(AZ$2:AZ$1000&lt;&gt;"",AZ$2:AZ$1000)))&lt;3,"","OUTLIER"))</f>
        <v/>
      </c>
      <c r="AJ73" s="55" t="str" cm="1">
        <f t="array" ref="AJ73">IF(BA73="","",IF(ABS((BA73-AVERAGE(BA$2:BA$1000))/_xlfn.STDEV.S(IF(BA$2:BA$1000&lt;&gt;"",BA$2:BA$1000)))&lt;3,"","OUTLIER"))</f>
        <v/>
      </c>
      <c r="AK73" s="55" t="str" cm="1">
        <f t="array" ref="AK73">IF(BB73="","",IF(ABS((BB73-AVERAGE(BB$2:BB$1000))/_xlfn.STDEV.S(IF(BB$2:BB$1000&lt;&gt;"",BB$2:BB$1000)))&lt;3,"","OUTLIER"))</f>
        <v/>
      </c>
      <c r="AL73" s="26">
        <v>7.109</v>
      </c>
      <c r="AN73" s="27"/>
      <c r="AO73" s="27"/>
      <c r="AQ73" s="27"/>
      <c r="AR73" s="27">
        <v>5.3570000000000002</v>
      </c>
      <c r="AS73" s="27">
        <v>4.2539999999999996</v>
      </c>
      <c r="AT73" s="27"/>
      <c r="AU73" s="27"/>
      <c r="AV73" s="27"/>
      <c r="AW73" s="27">
        <v>6.6929999999999996</v>
      </c>
      <c r="AX73" s="27"/>
      <c r="AY73" s="27"/>
      <c r="AZ73" s="27"/>
      <c r="BA73" s="27">
        <v>4.8170000000000002</v>
      </c>
      <c r="BB73" s="27">
        <v>5.2469999999999999</v>
      </c>
      <c r="BC73" s="26">
        <v>7.5980000000000006E-2</v>
      </c>
      <c r="BE73" s="27"/>
      <c r="BF73" s="27"/>
      <c r="BH73" s="27"/>
      <c r="BI73" s="27">
        <v>0.36299999999999999</v>
      </c>
      <c r="BJ73" s="27">
        <v>1.554</v>
      </c>
      <c r="BK73" s="27"/>
      <c r="BL73" s="27"/>
      <c r="BM73" s="27"/>
      <c r="BN73" s="27">
        <v>3.662E-2</v>
      </c>
      <c r="BO73" s="27"/>
      <c r="BP73" s="27"/>
      <c r="BQ73" s="27"/>
      <c r="BR73" s="27">
        <v>1.0089999999999999</v>
      </c>
      <c r="BS73" s="27">
        <v>0.1027</v>
      </c>
    </row>
    <row r="74" spans="1:71" x14ac:dyDescent="0.2">
      <c r="A74" s="70" t="s">
        <v>476</v>
      </c>
      <c r="B74" s="73" t="str">
        <f>VLOOKUP(A74,RecNames!B:G,6,FALSE)</f>
        <v>HCAR2</v>
      </c>
      <c r="D74" s="81" t="str" cm="1">
        <f t="array" ref="D74">_xlfn.IFS(U74="OUTLIER","na",AL74="","0",AL74&gt;0,AL74)</f>
        <v>0</v>
      </c>
      <c r="E74" s="82" t="str" cm="1">
        <f t="array" ref="E74">_xlfn.IFS(V74="OUTLIER","na",AM74="","0",AM74&gt;0,AM74)</f>
        <v>0</v>
      </c>
      <c r="F74" s="82" cm="1">
        <f t="array" ref="F74">_xlfn.IFS(W74="OUTLIER","na",AN74="","0",AN74&gt;0,AN74)</f>
        <v>7.7380000000000004</v>
      </c>
      <c r="G74" s="82" cm="1">
        <f t="array" ref="G74">_xlfn.IFS(X74="OUTLIER","na",AO74="","0",AO74&gt;0,AO74)</f>
        <v>7.556</v>
      </c>
      <c r="H74" s="82" t="str" cm="1">
        <f t="array" ref="H74">_xlfn.IFS(Y74="OUTLIER","na",AP74="","0",AP74&gt;0,AP74)</f>
        <v>0</v>
      </c>
      <c r="I74" s="82" cm="1">
        <f t="array" ref="I74">_xlfn.IFS(Z74="OUTLIER","na",AQ74="","0",AQ74&gt;0,AQ74)</f>
        <v>7.3479999999999999</v>
      </c>
      <c r="J74" s="82" cm="1">
        <f t="array" ref="J74">_xlfn.IFS(AA74="OUTLIER","na",AR74="","0",AR74&gt;0,AR74)</f>
        <v>7.3639999999999999</v>
      </c>
      <c r="K74" s="82" cm="1">
        <f t="array" ref="K74">_xlfn.IFS(AB74="OUTLIER","na",AS74="","0",AS74&gt;0,AS74)</f>
        <v>7.2329999999999997</v>
      </c>
      <c r="L74" s="82" t="str" cm="1">
        <f t="array" ref="L74">_xlfn.IFS(AC74="OUTLIER","na",AT74="","0",AT74&gt;0,AT74)</f>
        <v>0</v>
      </c>
      <c r="M74" s="82" t="str" cm="1">
        <f t="array" ref="M74">_xlfn.IFS(AD74="OUTLIER","na",AU74="","0",AU74&gt;0,AU74)</f>
        <v>0</v>
      </c>
      <c r="N74" s="82" t="str" cm="1">
        <f t="array" ref="N74">_xlfn.IFS(AE74="OUTLIER","na",AV74="","0",AV74&gt;0,AV74)</f>
        <v>0</v>
      </c>
      <c r="O74" s="82" t="str" cm="1">
        <f t="array" ref="O74">_xlfn.IFS(AF74="OUTLIER","na",AW74="","0",AW74&gt;0,AW74)</f>
        <v>0</v>
      </c>
      <c r="P74" s="82" t="str" cm="1">
        <f t="array" ref="P74">_xlfn.IFS(AG74="OUTLIER","na",AX74="","0",AX74&gt;0,AX74)</f>
        <v>0</v>
      </c>
      <c r="Q74" s="82" t="str" cm="1">
        <f t="array" ref="Q74">_xlfn.IFS(AH74="OUTLIER","na",AY74="","0",AY74&gt;0,AY74)</f>
        <v>0</v>
      </c>
      <c r="R74" s="82" cm="1">
        <f t="array" ref="R74">_xlfn.IFS(AI74="OUTLIER","na",AZ74="","0",AZ74&gt;0,AZ74)</f>
        <v>5.851</v>
      </c>
      <c r="S74" s="82" cm="1">
        <f t="array" ref="S74">_xlfn.IFS(AJ74="OUTLIER","na",BA74="","0",BA74&gt;0,BA74)</f>
        <v>6.0519999999999996</v>
      </c>
      <c r="T74" s="82" cm="1">
        <f t="array" ref="T74">_xlfn.IFS(AK74="OUTLIER","na",BB74="","0",BB74&gt;0,BB74)</f>
        <v>6.3090000000000002</v>
      </c>
      <c r="U74" s="54" t="str" cm="1">
        <f t="array" ref="U74">IF(AL74="","",IF(ABS((AL74-AVERAGE(AL$2:AL$1000))/_xlfn.STDEV.S(IF(AL$2:AL$1000&lt;&gt;"",AL$2:AL$1000)))&lt;3,"","OUTLIER"))</f>
        <v/>
      </c>
      <c r="V74" s="55" t="str" cm="1">
        <f t="array" ref="V74">IF(AM74="","",IF(ABS((AM74-AVERAGE(AM$2:AM$1000))/_xlfn.STDEV.S(IF(AM$2:AM$1000&lt;&gt;"",AM$2:AM$1000)))&lt;3,"","OUTLIER"))</f>
        <v/>
      </c>
      <c r="W74" s="55" t="str" cm="1">
        <f t="array" ref="W74">IF(AN74="","",IF(ABS((AN74-AVERAGE(AN$2:AN$1000))/_xlfn.STDEV.S(IF(AN$2:AN$1000&lt;&gt;"",AN$2:AN$1000)))&lt;3,"","OUTLIER"))</f>
        <v/>
      </c>
      <c r="X74" s="55" t="str" cm="1">
        <f t="array" ref="X74">IF(AO74="","",IF(ABS((AO74-AVERAGE(AO$2:AO$1000))/_xlfn.STDEV.S(IF(AO$2:AO$1000&lt;&gt;"",AO$2:AO$1000)))&lt;3,"","OUTLIER"))</f>
        <v/>
      </c>
      <c r="Y74" s="55" t="str" cm="1">
        <f t="array" ref="Y74">IF(AP74="","",IF(ABS((AP74-AVERAGE(AP$2:AP$1000))/_xlfn.STDEV.S(IF(AP$2:AP$1000&lt;&gt;"",AP$2:AP$1000)))&lt;3,"","OUTLIER"))</f>
        <v/>
      </c>
      <c r="Z74" s="55" t="str" cm="1">
        <f t="array" ref="Z74">IF(AQ74="","",IF(ABS((AQ74-AVERAGE(AQ$2:AQ$1000))/_xlfn.STDEV.S(IF(AQ$2:AQ$1000&lt;&gt;"",AQ$2:AQ$1000)))&lt;3,"","OUTLIER"))</f>
        <v/>
      </c>
      <c r="AA74" s="55" t="str" cm="1">
        <f t="array" ref="AA74">IF(AR74="","",IF(ABS((AR74-AVERAGE(AR$2:AR$1000))/_xlfn.STDEV.S(IF(AR$2:AR$1000&lt;&gt;"",AR$2:AR$1000)))&lt;3,"","OUTLIER"))</f>
        <v/>
      </c>
      <c r="AB74" s="55" t="str" cm="1">
        <f t="array" ref="AB74">IF(AS74="","",IF(ABS((AS74-AVERAGE(AS$2:AS$1000))/_xlfn.STDEV.S(IF(AS$2:AS$1000&lt;&gt;"",AS$2:AS$1000)))&lt;3,"","OUTLIER"))</f>
        <v/>
      </c>
      <c r="AC74" s="55" t="str" cm="1">
        <f t="array" ref="AC74">IF(AT74="","",IF(ABS((AT74-AVERAGE(AT$2:AT$1000))/_xlfn.STDEV.S(IF(AT$2:AT$1000&lt;&gt;"",AT$2:AT$1000)))&lt;3,"","OUTLIER"))</f>
        <v/>
      </c>
      <c r="AD74" s="55" t="str" cm="1">
        <f t="array" ref="AD74">IF(AU74="","",IF(ABS((AU74-AVERAGE(AU$2:AU$1000))/_xlfn.STDEV.S(IF(AU$2:AU$1000&lt;&gt;"",AU$2:AU$1000)))&lt;3,"","OUTLIER"))</f>
        <v/>
      </c>
      <c r="AE74" s="55" t="str" cm="1">
        <f t="array" ref="AE74">IF(AV74="","",IF(ABS((AV74-AVERAGE(AV$2:AV$1000))/_xlfn.STDEV.S(IF(AV$2:AV$1000&lt;&gt;"",AV$2:AV$1000)))&lt;3,"","OUTLIER"))</f>
        <v/>
      </c>
      <c r="AF74" s="55" t="str" cm="1">
        <f t="array" ref="AF74">IF(AW74="","",IF(ABS((AW74-AVERAGE(AW$2:AW$1000))/_xlfn.STDEV.S(IF(AW$2:AW$1000&lt;&gt;"",AW$2:AW$1000)))&lt;3,"","OUTLIER"))</f>
        <v/>
      </c>
      <c r="AG74" s="55" t="str" cm="1">
        <f t="array" ref="AG74">IF(AX74="","",IF(ABS((AX74-AVERAGE(AX$2:AX$1000))/_xlfn.STDEV.S(IF(AX$2:AX$1000&lt;&gt;"",AX$2:AX$1000)))&lt;3,"","OUTLIER"))</f>
        <v/>
      </c>
      <c r="AH74" s="55" t="str" cm="1">
        <f t="array" ref="AH74">IF(AY74="","",IF(ABS((AY74-AVERAGE(AY$2:AY$1000))/_xlfn.STDEV.S(IF(AY$2:AY$1000&lt;&gt;"",AY$2:AY$1000)))&lt;3,"","OUTLIER"))</f>
        <v/>
      </c>
      <c r="AI74" s="55" t="str" cm="1">
        <f t="array" ref="AI74">IF(AZ74="","",IF(ABS((AZ74-AVERAGE(AZ$2:AZ$1000))/_xlfn.STDEV.S(IF(AZ$2:AZ$1000&lt;&gt;"",AZ$2:AZ$1000)))&lt;3,"","OUTLIER"))</f>
        <v/>
      </c>
      <c r="AJ74" s="55" t="str" cm="1">
        <f t="array" ref="AJ74">IF(BA74="","",IF(ABS((BA74-AVERAGE(BA$2:BA$1000))/_xlfn.STDEV.S(IF(BA$2:BA$1000&lt;&gt;"",BA$2:BA$1000)))&lt;3,"","OUTLIER"))</f>
        <v/>
      </c>
      <c r="AK74" s="55" t="str" cm="1">
        <f t="array" ref="AK74">IF(BB74="","",IF(ABS((BB74-AVERAGE(BB$2:BB$1000))/_xlfn.STDEV.S(IF(BB$2:BB$1000&lt;&gt;"",BB$2:BB$1000)))&lt;3,"","OUTLIER"))</f>
        <v/>
      </c>
      <c r="AL74" s="26"/>
      <c r="AN74" s="27">
        <v>7.7380000000000004</v>
      </c>
      <c r="AO74" s="27">
        <v>7.556</v>
      </c>
      <c r="AQ74" s="27">
        <v>7.3479999999999999</v>
      </c>
      <c r="AR74" s="27">
        <v>7.3639999999999999</v>
      </c>
      <c r="AS74" s="27">
        <v>7.2329999999999997</v>
      </c>
      <c r="AT74" s="27"/>
      <c r="AU74" s="27"/>
      <c r="AV74" s="27"/>
      <c r="AW74" s="27"/>
      <c r="AX74" s="27"/>
      <c r="AY74" s="27"/>
      <c r="AZ74" s="27">
        <v>5.851</v>
      </c>
      <c r="BA74" s="27">
        <v>6.0519999999999996</v>
      </c>
      <c r="BB74" s="27">
        <v>6.3090000000000002</v>
      </c>
      <c r="BC74" s="26"/>
      <c r="BE74" s="27">
        <v>0.1047</v>
      </c>
      <c r="BF74" s="27">
        <v>0.1176</v>
      </c>
      <c r="BH74" s="27">
        <v>0.1231</v>
      </c>
      <c r="BI74" s="27">
        <v>0.1153</v>
      </c>
      <c r="BJ74" s="27">
        <v>0.25019999999999998</v>
      </c>
      <c r="BK74" s="27"/>
      <c r="BL74" s="27"/>
      <c r="BM74" s="27"/>
      <c r="BN74" s="27"/>
      <c r="BO74" s="27"/>
      <c r="BP74" s="27"/>
      <c r="BQ74" s="27">
        <v>6.9809999999999997E-2</v>
      </c>
      <c r="BR74" s="27">
        <v>0.21329999999999999</v>
      </c>
      <c r="BS74" s="27">
        <v>0.19209999999999999</v>
      </c>
    </row>
    <row r="75" spans="1:71" x14ac:dyDescent="0.2">
      <c r="A75" s="70" t="s">
        <v>477</v>
      </c>
      <c r="B75" s="73" t="str">
        <f>VLOOKUP(A75,RecNames!B:G,6,FALSE)</f>
        <v>HCAR3</v>
      </c>
      <c r="D75" s="81" t="str" cm="1">
        <f t="array" ref="D75">_xlfn.IFS(U75="OUTLIER","na",AL75="","0",AL75&gt;0,AL75)</f>
        <v>0</v>
      </c>
      <c r="E75" s="82" t="str" cm="1">
        <f t="array" ref="E75">_xlfn.IFS(V75="OUTLIER","na",AM75="","0",AM75&gt;0,AM75)</f>
        <v>0</v>
      </c>
      <c r="F75" s="82" cm="1">
        <f t="array" ref="F75">_xlfn.IFS(W75="OUTLIER","na",AN75="","0",AN75&gt;0,AN75)</f>
        <v>5.6340000000000003</v>
      </c>
      <c r="G75" s="82" cm="1">
        <f t="array" ref="G75">_xlfn.IFS(X75="OUTLIER","na",AO75="","0",AO75&gt;0,AO75)</f>
        <v>5.7140000000000004</v>
      </c>
      <c r="H75" s="82" t="str" cm="1">
        <f t="array" ref="H75">_xlfn.IFS(Y75="OUTLIER","na",AP75="","0",AP75&gt;0,AP75)</f>
        <v>0</v>
      </c>
      <c r="I75" s="82" cm="1">
        <f t="array" ref="I75">_xlfn.IFS(Z75="OUTLIER","na",AQ75="","0",AQ75&gt;0,AQ75)</f>
        <v>5.5030000000000001</v>
      </c>
      <c r="J75" s="82" cm="1">
        <f t="array" ref="J75">_xlfn.IFS(AA75="OUTLIER","na",AR75="","0",AR75&gt;0,AR75)</f>
        <v>5.4480000000000004</v>
      </c>
      <c r="K75" s="82" cm="1">
        <f t="array" ref="K75">_xlfn.IFS(AB75="OUTLIER","na",AS75="","0",AS75&gt;0,AS75)</f>
        <v>5.2469999999999999</v>
      </c>
      <c r="L75" s="82" t="str" cm="1">
        <f t="array" ref="L75">_xlfn.IFS(AC75="OUTLIER","na",AT75="","0",AT75&gt;0,AT75)</f>
        <v>0</v>
      </c>
      <c r="M75" s="82" t="str" cm="1">
        <f t="array" ref="M75">_xlfn.IFS(AD75="OUTLIER","na",AU75="","0",AU75&gt;0,AU75)</f>
        <v>0</v>
      </c>
      <c r="N75" s="82" t="str" cm="1">
        <f t="array" ref="N75">_xlfn.IFS(AE75="OUTLIER","na",AV75="","0",AV75&gt;0,AV75)</f>
        <v>0</v>
      </c>
      <c r="O75" s="82" t="str" cm="1">
        <f t="array" ref="O75">_xlfn.IFS(AF75="OUTLIER","na",AW75="","0",AW75&gt;0,AW75)</f>
        <v>0</v>
      </c>
      <c r="P75" s="82" t="str" cm="1">
        <f t="array" ref="P75">_xlfn.IFS(AG75="OUTLIER","na",AX75="","0",AX75&gt;0,AX75)</f>
        <v>0</v>
      </c>
      <c r="Q75" s="82" t="str" cm="1">
        <f t="array" ref="Q75">_xlfn.IFS(AH75="OUTLIER","na",AY75="","0",AY75&gt;0,AY75)</f>
        <v>0</v>
      </c>
      <c r="R75" s="82" cm="1">
        <f t="array" ref="R75">_xlfn.IFS(AI75="OUTLIER","na",AZ75="","0",AZ75&gt;0,AZ75)</f>
        <v>3.524</v>
      </c>
      <c r="S75" s="82" cm="1">
        <f t="array" ref="S75">_xlfn.IFS(AJ75="OUTLIER","na",BA75="","0",BA75&gt;0,BA75)</f>
        <v>3.492</v>
      </c>
      <c r="T75" s="82" cm="1">
        <f t="array" ref="T75">_xlfn.IFS(AK75="OUTLIER","na",BB75="","0",BB75&gt;0,BB75)</f>
        <v>3.4740000000000002</v>
      </c>
      <c r="U75" s="54" t="str" cm="1">
        <f t="array" ref="U75">IF(AL75="","",IF(ABS((AL75-AVERAGE(AL$2:AL$1000))/_xlfn.STDEV.S(IF(AL$2:AL$1000&lt;&gt;"",AL$2:AL$1000)))&lt;3,"","OUTLIER"))</f>
        <v/>
      </c>
      <c r="V75" s="55" t="str" cm="1">
        <f t="array" ref="V75">IF(AM75="","",IF(ABS((AM75-AVERAGE(AM$2:AM$1000))/_xlfn.STDEV.S(IF(AM$2:AM$1000&lt;&gt;"",AM$2:AM$1000)))&lt;3,"","OUTLIER"))</f>
        <v/>
      </c>
      <c r="W75" s="55" t="str" cm="1">
        <f t="array" ref="W75">IF(AN75="","",IF(ABS((AN75-AVERAGE(AN$2:AN$1000))/_xlfn.STDEV.S(IF(AN$2:AN$1000&lt;&gt;"",AN$2:AN$1000)))&lt;3,"","OUTLIER"))</f>
        <v/>
      </c>
      <c r="X75" s="55" t="str" cm="1">
        <f t="array" ref="X75">IF(AO75="","",IF(ABS((AO75-AVERAGE(AO$2:AO$1000))/_xlfn.STDEV.S(IF(AO$2:AO$1000&lt;&gt;"",AO$2:AO$1000)))&lt;3,"","OUTLIER"))</f>
        <v/>
      </c>
      <c r="Y75" s="55" t="str" cm="1">
        <f t="array" ref="Y75">IF(AP75="","",IF(ABS((AP75-AVERAGE(AP$2:AP$1000))/_xlfn.STDEV.S(IF(AP$2:AP$1000&lt;&gt;"",AP$2:AP$1000)))&lt;3,"","OUTLIER"))</f>
        <v/>
      </c>
      <c r="Z75" s="55" t="str" cm="1">
        <f t="array" ref="Z75">IF(AQ75="","",IF(ABS((AQ75-AVERAGE(AQ$2:AQ$1000))/_xlfn.STDEV.S(IF(AQ$2:AQ$1000&lt;&gt;"",AQ$2:AQ$1000)))&lt;3,"","OUTLIER"))</f>
        <v/>
      </c>
      <c r="AA75" s="55" t="str" cm="1">
        <f t="array" ref="AA75">IF(AR75="","",IF(ABS((AR75-AVERAGE(AR$2:AR$1000))/_xlfn.STDEV.S(IF(AR$2:AR$1000&lt;&gt;"",AR$2:AR$1000)))&lt;3,"","OUTLIER"))</f>
        <v/>
      </c>
      <c r="AB75" s="55" t="str" cm="1">
        <f t="array" ref="AB75">IF(AS75="","",IF(ABS((AS75-AVERAGE(AS$2:AS$1000))/_xlfn.STDEV.S(IF(AS$2:AS$1000&lt;&gt;"",AS$2:AS$1000)))&lt;3,"","OUTLIER"))</f>
        <v/>
      </c>
      <c r="AC75" s="55" t="str" cm="1">
        <f t="array" ref="AC75">IF(AT75="","",IF(ABS((AT75-AVERAGE(AT$2:AT$1000))/_xlfn.STDEV.S(IF(AT$2:AT$1000&lt;&gt;"",AT$2:AT$1000)))&lt;3,"","OUTLIER"))</f>
        <v/>
      </c>
      <c r="AD75" s="55" t="str" cm="1">
        <f t="array" ref="AD75">IF(AU75="","",IF(ABS((AU75-AVERAGE(AU$2:AU$1000))/_xlfn.STDEV.S(IF(AU$2:AU$1000&lt;&gt;"",AU$2:AU$1000)))&lt;3,"","OUTLIER"))</f>
        <v/>
      </c>
      <c r="AE75" s="55" t="str" cm="1">
        <f t="array" ref="AE75">IF(AV75="","",IF(ABS((AV75-AVERAGE(AV$2:AV$1000))/_xlfn.STDEV.S(IF(AV$2:AV$1000&lt;&gt;"",AV$2:AV$1000)))&lt;3,"","OUTLIER"))</f>
        <v/>
      </c>
      <c r="AF75" s="55" t="str" cm="1">
        <f t="array" ref="AF75">IF(AW75="","",IF(ABS((AW75-AVERAGE(AW$2:AW$1000))/_xlfn.STDEV.S(IF(AW$2:AW$1000&lt;&gt;"",AW$2:AW$1000)))&lt;3,"","OUTLIER"))</f>
        <v/>
      </c>
      <c r="AG75" s="55" t="str" cm="1">
        <f t="array" ref="AG75">IF(AX75="","",IF(ABS((AX75-AVERAGE(AX$2:AX$1000))/_xlfn.STDEV.S(IF(AX$2:AX$1000&lt;&gt;"",AX$2:AX$1000)))&lt;3,"","OUTLIER"))</f>
        <v/>
      </c>
      <c r="AH75" s="55" t="str" cm="1">
        <f t="array" ref="AH75">IF(AY75="","",IF(ABS((AY75-AVERAGE(AY$2:AY$1000))/_xlfn.STDEV.S(IF(AY$2:AY$1000&lt;&gt;"",AY$2:AY$1000)))&lt;3,"","OUTLIER"))</f>
        <v/>
      </c>
      <c r="AI75" s="55" t="str" cm="1">
        <f t="array" ref="AI75">IF(AZ75="","",IF(ABS((AZ75-AVERAGE(AZ$2:AZ$1000))/_xlfn.STDEV.S(IF(AZ$2:AZ$1000&lt;&gt;"",AZ$2:AZ$1000)))&lt;3,"","OUTLIER"))</f>
        <v/>
      </c>
      <c r="AJ75" s="55" t="str" cm="1">
        <f t="array" ref="AJ75">IF(BA75="","",IF(ABS((BA75-AVERAGE(BA$2:BA$1000))/_xlfn.STDEV.S(IF(BA$2:BA$1000&lt;&gt;"",BA$2:BA$1000)))&lt;3,"","OUTLIER"))</f>
        <v/>
      </c>
      <c r="AK75" s="55" t="str" cm="1">
        <f t="array" ref="AK75">IF(BB75="","",IF(ABS((BB75-AVERAGE(BB$2:BB$1000))/_xlfn.STDEV.S(IF(BB$2:BB$1000&lt;&gt;"",BB$2:BB$1000)))&lt;3,"","OUTLIER"))</f>
        <v/>
      </c>
      <c r="AL75" s="26"/>
      <c r="AN75" s="27">
        <v>5.6340000000000003</v>
      </c>
      <c r="AO75" s="27">
        <v>5.7140000000000004</v>
      </c>
      <c r="AQ75" s="27">
        <v>5.5030000000000001</v>
      </c>
      <c r="AR75" s="27">
        <v>5.4480000000000004</v>
      </c>
      <c r="AS75" s="27">
        <v>5.2469999999999999</v>
      </c>
      <c r="AT75" s="27"/>
      <c r="AU75" s="27"/>
      <c r="AV75" s="27"/>
      <c r="AW75" s="27"/>
      <c r="AX75" s="27"/>
      <c r="AY75" s="27"/>
      <c r="AZ75" s="27">
        <v>3.524</v>
      </c>
      <c r="BA75" s="27">
        <v>3.492</v>
      </c>
      <c r="BB75" s="27">
        <v>3.4740000000000002</v>
      </c>
      <c r="BC75" s="26"/>
      <c r="BE75" s="27">
        <v>0.1114</v>
      </c>
      <c r="BF75" s="27">
        <v>0.10050000000000001</v>
      </c>
      <c r="BH75" s="27">
        <v>9.6140000000000003E-2</v>
      </c>
      <c r="BI75" s="27">
        <v>5.6570000000000002E-2</v>
      </c>
      <c r="BJ75" s="27">
        <v>7.4800000000000005E-2</v>
      </c>
      <c r="BK75" s="27"/>
      <c r="BL75" s="27"/>
      <c r="BM75" s="27"/>
      <c r="BN75" s="27"/>
      <c r="BO75" s="27"/>
      <c r="BP75" s="27"/>
      <c r="BQ75" s="27">
        <v>0.44900000000000001</v>
      </c>
      <c r="BR75" s="27">
        <v>0.16950000000000001</v>
      </c>
      <c r="BS75" s="27">
        <v>0.1552</v>
      </c>
    </row>
    <row r="76" spans="1:71" x14ac:dyDescent="0.2">
      <c r="A76" s="70" t="s">
        <v>568</v>
      </c>
      <c r="B76" s="73" t="str">
        <f>VLOOKUP(A76,RecNames!B:G,6,FALSE)</f>
        <v>OPRK</v>
      </c>
      <c r="D76" s="81" t="str" cm="1">
        <f t="array" ref="D76">_xlfn.IFS(U76="OUTLIER","na",AL76="","0",AL76&gt;0,AL76)</f>
        <v>0</v>
      </c>
      <c r="E76" s="82" t="str" cm="1">
        <f t="array" ref="E76">_xlfn.IFS(V76="OUTLIER","na",AM76="","0",AM76&gt;0,AM76)</f>
        <v>0</v>
      </c>
      <c r="F76" s="82" cm="1">
        <f t="array" ref="F76">_xlfn.IFS(W76="OUTLIER","na",AN76="","0",AN76&gt;0,AN76)</f>
        <v>10.16</v>
      </c>
      <c r="G76" s="82" cm="1">
        <f t="array" ref="G76">_xlfn.IFS(X76="OUTLIER","na",AO76="","0",AO76&gt;0,AO76)</f>
        <v>10.220000000000001</v>
      </c>
      <c r="H76" s="82" t="str" cm="1">
        <f t="array" ref="H76">_xlfn.IFS(Y76="OUTLIER","na",AP76="","0",AP76&gt;0,AP76)</f>
        <v>0</v>
      </c>
      <c r="I76" s="82" cm="1">
        <f t="array" ref="I76">_xlfn.IFS(Z76="OUTLIER","na",AQ76="","0",AQ76&gt;0,AQ76)</f>
        <v>10.36</v>
      </c>
      <c r="J76" s="82" cm="1">
        <f t="array" ref="J76">_xlfn.IFS(AA76="OUTLIER","na",AR76="","0",AR76&gt;0,AR76)</f>
        <v>10.65</v>
      </c>
      <c r="K76" s="82" cm="1">
        <f t="array" ref="K76">_xlfn.IFS(AB76="OUTLIER","na",AS76="","0",AS76&gt;0,AS76)</f>
        <v>11.25</v>
      </c>
      <c r="L76" s="82" t="str" cm="1">
        <f t="array" ref="L76">_xlfn.IFS(AC76="OUTLIER","na",AT76="","0",AT76&gt;0,AT76)</f>
        <v>0</v>
      </c>
      <c r="M76" s="82" t="str" cm="1">
        <f t="array" ref="M76">_xlfn.IFS(AD76="OUTLIER","na",AU76="","0",AU76&gt;0,AU76)</f>
        <v>0</v>
      </c>
      <c r="N76" s="82" t="str" cm="1">
        <f t="array" ref="N76">_xlfn.IFS(AE76="OUTLIER","na",AV76="","0",AV76&gt;0,AV76)</f>
        <v>0</v>
      </c>
      <c r="O76" s="82" cm="1">
        <f t="array" ref="O76">_xlfn.IFS(AF76="OUTLIER","na",AW76="","0",AW76&gt;0,AW76)</f>
        <v>8.2639999999999993</v>
      </c>
      <c r="P76" s="82" t="str" cm="1">
        <f t="array" ref="P76">_xlfn.IFS(AG76="OUTLIER","na",AX76="","0",AX76&gt;0,AX76)</f>
        <v>0</v>
      </c>
      <c r="Q76" s="82" t="str" cm="1">
        <f t="array" ref="Q76">_xlfn.IFS(AH76="OUTLIER","na",AY76="","0",AY76&gt;0,AY76)</f>
        <v>0</v>
      </c>
      <c r="R76" s="82" cm="1">
        <f t="array" ref="R76">_xlfn.IFS(AI76="OUTLIER","na",AZ76="","0",AZ76&gt;0,AZ76)</f>
        <v>8.43</v>
      </c>
      <c r="S76" s="82" cm="1">
        <f t="array" ref="S76">_xlfn.IFS(AJ76="OUTLIER","na",BA76="","0",BA76&gt;0,BA76)</f>
        <v>8.3620000000000001</v>
      </c>
      <c r="T76" s="82" cm="1">
        <f t="array" ref="T76">_xlfn.IFS(AK76="OUTLIER","na",BB76="","0",BB76&gt;0,BB76)</f>
        <v>8.3940000000000001</v>
      </c>
      <c r="U76" s="54" t="str" cm="1">
        <f t="array" ref="U76">IF(AL76="","",IF(ABS((AL76-AVERAGE(AL$2:AL$1000))/_xlfn.STDEV.S(IF(AL$2:AL$1000&lt;&gt;"",AL$2:AL$1000)))&lt;3,"","OUTLIER"))</f>
        <v/>
      </c>
      <c r="V76" s="55" t="str" cm="1">
        <f t="array" ref="V76">IF(AM76="","",IF(ABS((AM76-AVERAGE(AM$2:AM$1000))/_xlfn.STDEV.S(IF(AM$2:AM$1000&lt;&gt;"",AM$2:AM$1000)))&lt;3,"","OUTLIER"))</f>
        <v/>
      </c>
      <c r="W76" s="55" t="str" cm="1">
        <f t="array" ref="W76">IF(AN76="","",IF(ABS((AN76-AVERAGE(AN$2:AN$1000))/_xlfn.STDEV.S(IF(AN$2:AN$1000&lt;&gt;"",AN$2:AN$1000)))&lt;3,"","OUTLIER"))</f>
        <v/>
      </c>
      <c r="X76" s="55" t="str" cm="1">
        <f t="array" ref="X76">IF(AO76="","",IF(ABS((AO76-AVERAGE(AO$2:AO$1000))/_xlfn.STDEV.S(IF(AO$2:AO$1000&lt;&gt;"",AO$2:AO$1000)))&lt;3,"","OUTLIER"))</f>
        <v/>
      </c>
      <c r="Y76" s="55" t="str" cm="1">
        <f t="array" ref="Y76">IF(AP76="","",IF(ABS((AP76-AVERAGE(AP$2:AP$1000))/_xlfn.STDEV.S(IF(AP$2:AP$1000&lt;&gt;"",AP$2:AP$1000)))&lt;3,"","OUTLIER"))</f>
        <v/>
      </c>
      <c r="Z76" s="55" t="str" cm="1">
        <f t="array" ref="Z76">IF(AQ76="","",IF(ABS((AQ76-AVERAGE(AQ$2:AQ$1000))/_xlfn.STDEV.S(IF(AQ$2:AQ$1000&lt;&gt;"",AQ$2:AQ$1000)))&lt;3,"","OUTLIER"))</f>
        <v/>
      </c>
      <c r="AA76" s="55" t="str" cm="1">
        <f t="array" ref="AA76">IF(AR76="","",IF(ABS((AR76-AVERAGE(AR$2:AR$1000))/_xlfn.STDEV.S(IF(AR$2:AR$1000&lt;&gt;"",AR$2:AR$1000)))&lt;3,"","OUTLIER"))</f>
        <v/>
      </c>
      <c r="AB76" s="55" t="str" cm="1">
        <f t="array" ref="AB76">IF(AS76="","",IF(ABS((AS76-AVERAGE(AS$2:AS$1000))/_xlfn.STDEV.S(IF(AS$2:AS$1000&lt;&gt;"",AS$2:AS$1000)))&lt;3,"","OUTLIER"))</f>
        <v/>
      </c>
      <c r="AC76" s="55" t="str" cm="1">
        <f t="array" ref="AC76">IF(AT76="","",IF(ABS((AT76-AVERAGE(AT$2:AT$1000))/_xlfn.STDEV.S(IF(AT$2:AT$1000&lt;&gt;"",AT$2:AT$1000)))&lt;3,"","OUTLIER"))</f>
        <v/>
      </c>
      <c r="AD76" s="55" t="str" cm="1">
        <f t="array" ref="AD76">IF(AU76="","",IF(ABS((AU76-AVERAGE(AU$2:AU$1000))/_xlfn.STDEV.S(IF(AU$2:AU$1000&lt;&gt;"",AU$2:AU$1000)))&lt;3,"","OUTLIER"))</f>
        <v/>
      </c>
      <c r="AE76" s="55" t="str" cm="1">
        <f t="array" ref="AE76">IF(AV76="","",IF(ABS((AV76-AVERAGE(AV$2:AV$1000))/_xlfn.STDEV.S(IF(AV$2:AV$1000&lt;&gt;"",AV$2:AV$1000)))&lt;3,"","OUTLIER"))</f>
        <v/>
      </c>
      <c r="AF76" s="55" t="str" cm="1">
        <f t="array" ref="AF76">IF(AW76="","",IF(ABS((AW76-AVERAGE(AW$2:AW$1000))/_xlfn.STDEV.S(IF(AW$2:AW$1000&lt;&gt;"",AW$2:AW$1000)))&lt;3,"","OUTLIER"))</f>
        <v/>
      </c>
      <c r="AG76" s="55" t="str" cm="1">
        <f t="array" ref="AG76">IF(AX76="","",IF(ABS((AX76-AVERAGE(AX$2:AX$1000))/_xlfn.STDEV.S(IF(AX$2:AX$1000&lt;&gt;"",AX$2:AX$1000)))&lt;3,"","OUTLIER"))</f>
        <v/>
      </c>
      <c r="AH76" s="55" t="str" cm="1">
        <f t="array" ref="AH76">IF(AY76="","",IF(ABS((AY76-AVERAGE(AY$2:AY$1000))/_xlfn.STDEV.S(IF(AY$2:AY$1000&lt;&gt;"",AY$2:AY$1000)))&lt;3,"","OUTLIER"))</f>
        <v/>
      </c>
      <c r="AI76" s="55" t="str" cm="1">
        <f t="array" ref="AI76">IF(AZ76="","",IF(ABS((AZ76-AVERAGE(AZ$2:AZ$1000))/_xlfn.STDEV.S(IF(AZ$2:AZ$1000&lt;&gt;"",AZ$2:AZ$1000)))&lt;3,"","OUTLIER"))</f>
        <v/>
      </c>
      <c r="AJ76" s="55" t="str" cm="1">
        <f t="array" ref="AJ76">IF(BA76="","",IF(ABS((BA76-AVERAGE(BA$2:BA$1000))/_xlfn.STDEV.S(IF(BA$2:BA$1000&lt;&gt;"",BA$2:BA$1000)))&lt;3,"","OUTLIER"))</f>
        <v/>
      </c>
      <c r="AK76" s="55" t="str" cm="1">
        <f t="array" ref="AK76">IF(BB76="","",IF(ABS((BB76-AVERAGE(BB$2:BB$1000))/_xlfn.STDEV.S(IF(BB$2:BB$1000&lt;&gt;"",BB$2:BB$1000)))&lt;3,"","OUTLIER"))</f>
        <v/>
      </c>
      <c r="AL76" s="26"/>
      <c r="AN76" s="27">
        <v>10.16</v>
      </c>
      <c r="AO76" s="27">
        <v>10.220000000000001</v>
      </c>
      <c r="AQ76" s="27">
        <v>10.36</v>
      </c>
      <c r="AR76" s="27">
        <v>10.65</v>
      </c>
      <c r="AS76" s="27">
        <v>11.25</v>
      </c>
      <c r="AT76" s="27"/>
      <c r="AU76" s="27"/>
      <c r="AV76" s="27"/>
      <c r="AW76" s="27">
        <v>8.2639999999999993</v>
      </c>
      <c r="AX76" s="27"/>
      <c r="AY76" s="27"/>
      <c r="AZ76" s="27">
        <v>8.43</v>
      </c>
      <c r="BA76" s="27">
        <v>8.3620000000000001</v>
      </c>
      <c r="BB76" s="27">
        <v>8.3940000000000001</v>
      </c>
      <c r="BC76" s="26"/>
      <c r="BE76" s="27">
        <v>0.1424</v>
      </c>
      <c r="BF76" s="27">
        <v>9.0630000000000002E-2</v>
      </c>
      <c r="BH76" s="27">
        <v>0.1459</v>
      </c>
      <c r="BI76" s="27">
        <v>9.2499999999999999E-2</v>
      </c>
      <c r="BJ76" s="27">
        <v>0.35849999999999999</v>
      </c>
      <c r="BK76" s="27"/>
      <c r="BL76" s="27"/>
      <c r="BM76" s="27"/>
      <c r="BN76" s="27">
        <v>0.2</v>
      </c>
      <c r="BO76" s="27"/>
      <c r="BP76" s="27"/>
      <c r="BQ76" s="27">
        <v>0.11550000000000001</v>
      </c>
      <c r="BR76" s="27">
        <v>0.1193</v>
      </c>
      <c r="BS76" s="27">
        <v>0.2011</v>
      </c>
    </row>
    <row r="77" spans="1:71" x14ac:dyDescent="0.2">
      <c r="A77" s="70" t="s">
        <v>494</v>
      </c>
      <c r="B77" s="73" t="str">
        <f>VLOOKUP(A77,RecNames!B:G,6,FALSE)</f>
        <v>LPAR1</v>
      </c>
      <c r="D77" s="81" t="str" cm="1">
        <f t="array" ref="D77">_xlfn.IFS(U77="OUTLIER","na",AL77="","0",AL77&gt;0,AL77)</f>
        <v>0</v>
      </c>
      <c r="E77" s="82" t="str" cm="1">
        <f t="array" ref="E77">_xlfn.IFS(V77="OUTLIER","na",AM77="","0",AM77&gt;0,AM77)</f>
        <v>0</v>
      </c>
      <c r="F77" s="82" cm="1">
        <f t="array" ref="F77">_xlfn.IFS(W77="OUTLIER","na",AN77="","0",AN77&gt;0,AN77)</f>
        <v>9.1969999999999992</v>
      </c>
      <c r="G77" s="82" t="str" cm="1">
        <f t="array" ref="G77">_xlfn.IFS(X77="OUTLIER","na",AO77="","0",AO77&gt;0,AO77)</f>
        <v>0</v>
      </c>
      <c r="H77" s="82" t="str" cm="1">
        <f t="array" ref="H77">_xlfn.IFS(Y77="OUTLIER","na",AP77="","0",AP77&gt;0,AP77)</f>
        <v>0</v>
      </c>
      <c r="I77" s="82" cm="1">
        <f t="array" ref="I77">_xlfn.IFS(Z77="OUTLIER","na",AQ77="","0",AQ77&gt;0,AQ77)</f>
        <v>8.8870000000000005</v>
      </c>
      <c r="J77" s="82" t="str" cm="1">
        <f t="array" ref="J77">_xlfn.IFS(AA77="OUTLIER","na",AR77="","0",AR77&gt;0,AR77)</f>
        <v>0</v>
      </c>
      <c r="K77" s="82" t="str" cm="1">
        <f t="array" ref="K77">_xlfn.IFS(AB77="OUTLIER","na",AS77="","0",AS77&gt;0,AS77)</f>
        <v>0</v>
      </c>
      <c r="L77" s="82" cm="1">
        <f t="array" ref="L77">_xlfn.IFS(AC77="OUTLIER","na",AT77="","0",AT77&gt;0,AT77)</f>
        <v>7.5149999999999997</v>
      </c>
      <c r="M77" s="82" cm="1">
        <f t="array" ref="M77">_xlfn.IFS(AD77="OUTLIER","na",AU77="","0",AU77&gt;0,AU77)</f>
        <v>6.9210000000000003</v>
      </c>
      <c r="N77" s="82" cm="1">
        <f t="array" ref="N77">_xlfn.IFS(AE77="OUTLIER","na",AV77="","0",AV77&gt;0,AV77)</f>
        <v>5.6289999999999996</v>
      </c>
      <c r="O77" s="82" cm="1">
        <f t="array" ref="O77">_xlfn.IFS(AF77="OUTLIER","na",AW77="","0",AW77&gt;0,AW77)</f>
        <v>6.3079999999999998</v>
      </c>
      <c r="P77" s="82" t="str" cm="1">
        <f t="array" ref="P77">_xlfn.IFS(AG77="OUTLIER","na",AX77="","0",AX77&gt;0,AX77)</f>
        <v>0</v>
      </c>
      <c r="Q77" s="82" cm="1">
        <f t="array" ref="Q77">_xlfn.IFS(AH77="OUTLIER","na",AY77="","0",AY77&gt;0,AY77)</f>
        <v>7.9269999999999996</v>
      </c>
      <c r="R77" s="82" cm="1">
        <f t="array" ref="R77">_xlfn.IFS(AI77="OUTLIER","na",AZ77="","0",AZ77&gt;0,AZ77)</f>
        <v>6.5780000000000003</v>
      </c>
      <c r="S77" s="82" cm="1">
        <f t="array" ref="S77">_xlfn.IFS(AJ77="OUTLIER","na",BA77="","0",BA77&gt;0,BA77)</f>
        <v>7.5279999999999996</v>
      </c>
      <c r="T77" s="82" cm="1">
        <f t="array" ref="T77">_xlfn.IFS(AK77="OUTLIER","na",BB77="","0",BB77&gt;0,BB77)</f>
        <v>7.4640000000000004</v>
      </c>
      <c r="U77" s="54" t="str" cm="1">
        <f t="array" ref="U77">IF(AL77="","",IF(ABS((AL77-AVERAGE(AL$2:AL$1000))/_xlfn.STDEV.S(IF(AL$2:AL$1000&lt;&gt;"",AL$2:AL$1000)))&lt;3,"","OUTLIER"))</f>
        <v/>
      </c>
      <c r="V77" s="55" t="str" cm="1">
        <f t="array" ref="V77">IF(AM77="","",IF(ABS((AM77-AVERAGE(AM$2:AM$1000))/_xlfn.STDEV.S(IF(AM$2:AM$1000&lt;&gt;"",AM$2:AM$1000)))&lt;3,"","OUTLIER"))</f>
        <v/>
      </c>
      <c r="W77" s="55" t="str" cm="1">
        <f t="array" ref="W77">IF(AN77="","",IF(ABS((AN77-AVERAGE(AN$2:AN$1000))/_xlfn.STDEV.S(IF(AN$2:AN$1000&lt;&gt;"",AN$2:AN$1000)))&lt;3,"","OUTLIER"))</f>
        <v/>
      </c>
      <c r="X77" s="55" t="str" cm="1">
        <f t="array" ref="X77">IF(AO77="","",IF(ABS((AO77-AVERAGE(AO$2:AO$1000))/_xlfn.STDEV.S(IF(AO$2:AO$1000&lt;&gt;"",AO$2:AO$1000)))&lt;3,"","OUTLIER"))</f>
        <v/>
      </c>
      <c r="Y77" s="55" t="str" cm="1">
        <f t="array" ref="Y77">IF(AP77="","",IF(ABS((AP77-AVERAGE(AP$2:AP$1000))/_xlfn.STDEV.S(IF(AP$2:AP$1000&lt;&gt;"",AP$2:AP$1000)))&lt;3,"","OUTLIER"))</f>
        <v/>
      </c>
      <c r="Z77" s="55" t="str" cm="1">
        <f t="array" ref="Z77">IF(AQ77="","",IF(ABS((AQ77-AVERAGE(AQ$2:AQ$1000))/_xlfn.STDEV.S(IF(AQ$2:AQ$1000&lt;&gt;"",AQ$2:AQ$1000)))&lt;3,"","OUTLIER"))</f>
        <v/>
      </c>
      <c r="AA77" s="55" t="str" cm="1">
        <f t="array" ref="AA77">IF(AR77="","",IF(ABS((AR77-AVERAGE(AR$2:AR$1000))/_xlfn.STDEV.S(IF(AR$2:AR$1000&lt;&gt;"",AR$2:AR$1000)))&lt;3,"","OUTLIER"))</f>
        <v/>
      </c>
      <c r="AB77" s="55" t="str" cm="1">
        <f t="array" ref="AB77">IF(AS77="","",IF(ABS((AS77-AVERAGE(AS$2:AS$1000))/_xlfn.STDEV.S(IF(AS$2:AS$1000&lt;&gt;"",AS$2:AS$1000)))&lt;3,"","OUTLIER"))</f>
        <v/>
      </c>
      <c r="AC77" s="55" t="str" cm="1">
        <f t="array" ref="AC77">IF(AT77="","",IF(ABS((AT77-AVERAGE(AT$2:AT$1000))/_xlfn.STDEV.S(IF(AT$2:AT$1000&lt;&gt;"",AT$2:AT$1000)))&lt;3,"","OUTLIER"))</f>
        <v/>
      </c>
      <c r="AD77" s="55" t="str" cm="1">
        <f t="array" ref="AD77">IF(AU77="","",IF(ABS((AU77-AVERAGE(AU$2:AU$1000))/_xlfn.STDEV.S(IF(AU$2:AU$1000&lt;&gt;"",AU$2:AU$1000)))&lt;3,"","OUTLIER"))</f>
        <v/>
      </c>
      <c r="AE77" s="55" t="str" cm="1">
        <f t="array" ref="AE77">IF(AV77="","",IF(ABS((AV77-AVERAGE(AV$2:AV$1000))/_xlfn.STDEV.S(IF(AV$2:AV$1000&lt;&gt;"",AV$2:AV$1000)))&lt;3,"","OUTLIER"))</f>
        <v/>
      </c>
      <c r="AF77" s="55" t="str" cm="1">
        <f t="array" ref="AF77">IF(AW77="","",IF(ABS((AW77-AVERAGE(AW$2:AW$1000))/_xlfn.STDEV.S(IF(AW$2:AW$1000&lt;&gt;"",AW$2:AW$1000)))&lt;3,"","OUTLIER"))</f>
        <v/>
      </c>
      <c r="AG77" s="55" t="str" cm="1">
        <f t="array" ref="AG77">IF(AX77="","",IF(ABS((AX77-AVERAGE(AX$2:AX$1000))/_xlfn.STDEV.S(IF(AX$2:AX$1000&lt;&gt;"",AX$2:AX$1000)))&lt;3,"","OUTLIER"))</f>
        <v/>
      </c>
      <c r="AH77" s="55" t="str" cm="1">
        <f t="array" ref="AH77">IF(AY77="","",IF(ABS((AY77-AVERAGE(AY$2:AY$1000))/_xlfn.STDEV.S(IF(AY$2:AY$1000&lt;&gt;"",AY$2:AY$1000)))&lt;3,"","OUTLIER"))</f>
        <v/>
      </c>
      <c r="AI77" s="55" t="str" cm="1">
        <f t="array" ref="AI77">IF(AZ77="","",IF(ABS((AZ77-AVERAGE(AZ$2:AZ$1000))/_xlfn.STDEV.S(IF(AZ$2:AZ$1000&lt;&gt;"",AZ$2:AZ$1000)))&lt;3,"","OUTLIER"))</f>
        <v/>
      </c>
      <c r="AJ77" s="55" t="str" cm="1">
        <f t="array" ref="AJ77">IF(BA77="","",IF(ABS((BA77-AVERAGE(BA$2:BA$1000))/_xlfn.STDEV.S(IF(BA$2:BA$1000&lt;&gt;"",BA$2:BA$1000)))&lt;3,"","OUTLIER"))</f>
        <v/>
      </c>
      <c r="AK77" s="55" t="str" cm="1">
        <f t="array" ref="AK77">IF(BB77="","",IF(ABS((BB77-AVERAGE(BB$2:BB$1000))/_xlfn.STDEV.S(IF(BB$2:BB$1000&lt;&gt;"",BB$2:BB$1000)))&lt;3,"","OUTLIER"))</f>
        <v/>
      </c>
      <c r="AL77" s="26"/>
      <c r="AN77" s="27">
        <v>9.1969999999999992</v>
      </c>
      <c r="AO77" s="27"/>
      <c r="AQ77" s="27">
        <v>8.8870000000000005</v>
      </c>
      <c r="AR77" s="27"/>
      <c r="AS77" s="27"/>
      <c r="AT77" s="27">
        <v>7.5149999999999997</v>
      </c>
      <c r="AU77" s="27">
        <v>6.9210000000000003</v>
      </c>
      <c r="AV77" s="27">
        <v>5.6289999999999996</v>
      </c>
      <c r="AW77" s="27">
        <v>6.3079999999999998</v>
      </c>
      <c r="AX77" s="27"/>
      <c r="AY77" s="27">
        <v>7.9269999999999996</v>
      </c>
      <c r="AZ77" s="27">
        <v>6.5780000000000003</v>
      </c>
      <c r="BA77" s="27">
        <v>7.5279999999999996</v>
      </c>
      <c r="BB77" s="27">
        <v>7.4640000000000004</v>
      </c>
      <c r="BC77" s="26"/>
      <c r="BE77" s="27">
        <v>0.1346</v>
      </c>
      <c r="BF77" s="27"/>
      <c r="BH77" s="27">
        <v>0.13370000000000001</v>
      </c>
      <c r="BI77" s="27"/>
      <c r="BJ77" s="27"/>
      <c r="BK77" s="27">
        <v>0.252</v>
      </c>
      <c r="BL77" s="27">
        <v>0.38400000000000001</v>
      </c>
      <c r="BM77" s="27">
        <v>1.4419999999999999</v>
      </c>
      <c r="BN77" s="27">
        <v>0.34339999999999998</v>
      </c>
      <c r="BO77" s="27"/>
      <c r="BP77" s="27">
        <v>0.23769999999999999</v>
      </c>
      <c r="BQ77" s="27">
        <v>0.2195</v>
      </c>
      <c r="BR77" s="27">
        <v>0.1467</v>
      </c>
      <c r="BS77" s="27">
        <v>0.1593</v>
      </c>
    </row>
    <row r="78" spans="1:71" x14ac:dyDescent="0.2">
      <c r="A78" s="70" t="s">
        <v>496</v>
      </c>
      <c r="B78" s="73" t="str">
        <f>VLOOKUP(A78,RecNames!B:G,6,FALSE)</f>
        <v>LPAR2</v>
      </c>
      <c r="D78" s="81" t="str" cm="1">
        <f t="array" ref="D78">_xlfn.IFS(U78="OUTLIER","na",AL78="","0",AL78&gt;0,AL78)</f>
        <v>0</v>
      </c>
      <c r="E78" s="82" t="str" cm="1">
        <f t="array" ref="E78">_xlfn.IFS(V78="OUTLIER","na",AM78="","0",AM78&gt;0,AM78)</f>
        <v>0</v>
      </c>
      <c r="F78" s="82" cm="1">
        <f t="array" ref="F78">_xlfn.IFS(W78="OUTLIER","na",AN78="","0",AN78&gt;0,AN78)</f>
        <v>8.4320000000000004</v>
      </c>
      <c r="G78" s="82" cm="1">
        <f t="array" ref="G78">_xlfn.IFS(X78="OUTLIER","na",AO78="","0",AO78&gt;0,AO78)</f>
        <v>8.4760000000000009</v>
      </c>
      <c r="H78" s="82" t="str" cm="1">
        <f t="array" ref="H78">_xlfn.IFS(Y78="OUTLIER","na",AP78="","0",AP78&gt;0,AP78)</f>
        <v>0</v>
      </c>
      <c r="I78" s="82" cm="1">
        <f t="array" ref="I78">_xlfn.IFS(Z78="OUTLIER","na",AQ78="","0",AQ78&gt;0,AQ78)</f>
        <v>8.3420000000000005</v>
      </c>
      <c r="J78" s="82" cm="1">
        <f t="array" ref="J78">_xlfn.IFS(AA78="OUTLIER","na",AR78="","0",AR78&gt;0,AR78)</f>
        <v>9.0289999999999999</v>
      </c>
      <c r="K78" s="82" t="str" cm="1">
        <f t="array" ref="K78">_xlfn.IFS(AB78="OUTLIER","na",AS78="","0",AS78&gt;0,AS78)</f>
        <v>0</v>
      </c>
      <c r="L78" s="82" cm="1">
        <f t="array" ref="L78">_xlfn.IFS(AC78="OUTLIER","na",AT78="","0",AT78&gt;0,AT78)</f>
        <v>7.2770000000000001</v>
      </c>
      <c r="M78" s="82" cm="1">
        <f t="array" ref="M78">_xlfn.IFS(AD78="OUTLIER","na",AU78="","0",AU78&gt;0,AU78)</f>
        <v>7.0529999999999999</v>
      </c>
      <c r="N78" s="82" cm="1">
        <f t="array" ref="N78">_xlfn.IFS(AE78="OUTLIER","na",AV78="","0",AV78&gt;0,AV78)</f>
        <v>7.3540000000000001</v>
      </c>
      <c r="O78" s="82" cm="1">
        <f t="array" ref="O78">_xlfn.IFS(AF78="OUTLIER","na",AW78="","0",AW78&gt;0,AW78)</f>
        <v>6.4790000000000001</v>
      </c>
      <c r="P78" s="82" t="str" cm="1">
        <f t="array" ref="P78">_xlfn.IFS(AG78="OUTLIER","na",AX78="","0",AX78&gt;0,AX78)</f>
        <v>0</v>
      </c>
      <c r="Q78" s="82" cm="1">
        <f t="array" ref="Q78">_xlfn.IFS(AH78="OUTLIER","na",AY78="","0",AY78&gt;0,AY78)</f>
        <v>8.3460000000000001</v>
      </c>
      <c r="R78" s="82" cm="1">
        <f t="array" ref="R78">_xlfn.IFS(AI78="OUTLIER","na",AZ78="","0",AZ78&gt;0,AZ78)</f>
        <v>6.6189999999999998</v>
      </c>
      <c r="S78" s="82" cm="1">
        <f t="array" ref="S78">_xlfn.IFS(AJ78="OUTLIER","na",BA78="","0",BA78&gt;0,BA78)</f>
        <v>6.7729999999999997</v>
      </c>
      <c r="T78" s="82" cm="1">
        <f t="array" ref="T78">_xlfn.IFS(AK78="OUTLIER","na",BB78="","0",BB78&gt;0,BB78)</f>
        <v>7.0780000000000003</v>
      </c>
      <c r="U78" s="54" t="str" cm="1">
        <f t="array" ref="U78">IF(AL78="","",IF(ABS((AL78-AVERAGE(AL$2:AL$1000))/_xlfn.STDEV.S(IF(AL$2:AL$1000&lt;&gt;"",AL$2:AL$1000)))&lt;3,"","OUTLIER"))</f>
        <v/>
      </c>
      <c r="V78" s="55" t="str" cm="1">
        <f t="array" ref="V78">IF(AM78="","",IF(ABS((AM78-AVERAGE(AM$2:AM$1000))/_xlfn.STDEV.S(IF(AM$2:AM$1000&lt;&gt;"",AM$2:AM$1000)))&lt;3,"","OUTLIER"))</f>
        <v/>
      </c>
      <c r="W78" s="55" t="str" cm="1">
        <f t="array" ref="W78">IF(AN78="","",IF(ABS((AN78-AVERAGE(AN$2:AN$1000))/_xlfn.STDEV.S(IF(AN$2:AN$1000&lt;&gt;"",AN$2:AN$1000)))&lt;3,"","OUTLIER"))</f>
        <v/>
      </c>
      <c r="X78" s="55" t="str" cm="1">
        <f t="array" ref="X78">IF(AO78="","",IF(ABS((AO78-AVERAGE(AO$2:AO$1000))/_xlfn.STDEV.S(IF(AO$2:AO$1000&lt;&gt;"",AO$2:AO$1000)))&lt;3,"","OUTLIER"))</f>
        <v/>
      </c>
      <c r="Y78" s="55" t="str" cm="1">
        <f t="array" ref="Y78">IF(AP78="","",IF(ABS((AP78-AVERAGE(AP$2:AP$1000))/_xlfn.STDEV.S(IF(AP$2:AP$1000&lt;&gt;"",AP$2:AP$1000)))&lt;3,"","OUTLIER"))</f>
        <v/>
      </c>
      <c r="Z78" s="55" t="str" cm="1">
        <f t="array" ref="Z78">IF(AQ78="","",IF(ABS((AQ78-AVERAGE(AQ$2:AQ$1000))/_xlfn.STDEV.S(IF(AQ$2:AQ$1000&lt;&gt;"",AQ$2:AQ$1000)))&lt;3,"","OUTLIER"))</f>
        <v/>
      </c>
      <c r="AA78" s="55" t="str" cm="1">
        <f t="array" ref="AA78">IF(AR78="","",IF(ABS((AR78-AVERAGE(AR$2:AR$1000))/_xlfn.STDEV.S(IF(AR$2:AR$1000&lt;&gt;"",AR$2:AR$1000)))&lt;3,"","OUTLIER"))</f>
        <v/>
      </c>
      <c r="AB78" s="55" t="str" cm="1">
        <f t="array" ref="AB78">IF(AS78="","",IF(ABS((AS78-AVERAGE(AS$2:AS$1000))/_xlfn.STDEV.S(IF(AS$2:AS$1000&lt;&gt;"",AS$2:AS$1000)))&lt;3,"","OUTLIER"))</f>
        <v/>
      </c>
      <c r="AC78" s="55" t="str" cm="1">
        <f t="array" ref="AC78">IF(AT78="","",IF(ABS((AT78-AVERAGE(AT$2:AT$1000))/_xlfn.STDEV.S(IF(AT$2:AT$1000&lt;&gt;"",AT$2:AT$1000)))&lt;3,"","OUTLIER"))</f>
        <v/>
      </c>
      <c r="AD78" s="55" t="str" cm="1">
        <f t="array" ref="AD78">IF(AU78="","",IF(ABS((AU78-AVERAGE(AU$2:AU$1000))/_xlfn.STDEV.S(IF(AU$2:AU$1000&lt;&gt;"",AU$2:AU$1000)))&lt;3,"","OUTLIER"))</f>
        <v/>
      </c>
      <c r="AE78" s="55" t="str" cm="1">
        <f t="array" ref="AE78">IF(AV78="","",IF(ABS((AV78-AVERAGE(AV$2:AV$1000))/_xlfn.STDEV.S(IF(AV$2:AV$1000&lt;&gt;"",AV$2:AV$1000)))&lt;3,"","OUTLIER"))</f>
        <v/>
      </c>
      <c r="AF78" s="55" t="str" cm="1">
        <f t="array" ref="AF78">IF(AW78="","",IF(ABS((AW78-AVERAGE(AW$2:AW$1000))/_xlfn.STDEV.S(IF(AW$2:AW$1000&lt;&gt;"",AW$2:AW$1000)))&lt;3,"","OUTLIER"))</f>
        <v/>
      </c>
      <c r="AG78" s="55" t="str" cm="1">
        <f t="array" ref="AG78">IF(AX78="","",IF(ABS((AX78-AVERAGE(AX$2:AX$1000))/_xlfn.STDEV.S(IF(AX$2:AX$1000&lt;&gt;"",AX$2:AX$1000)))&lt;3,"","OUTLIER"))</f>
        <v/>
      </c>
      <c r="AH78" s="55" t="str" cm="1">
        <f t="array" ref="AH78">IF(AY78="","",IF(ABS((AY78-AVERAGE(AY$2:AY$1000))/_xlfn.STDEV.S(IF(AY$2:AY$1000&lt;&gt;"",AY$2:AY$1000)))&lt;3,"","OUTLIER"))</f>
        <v/>
      </c>
      <c r="AI78" s="55" t="str" cm="1">
        <f t="array" ref="AI78">IF(AZ78="","",IF(ABS((AZ78-AVERAGE(AZ$2:AZ$1000))/_xlfn.STDEV.S(IF(AZ$2:AZ$1000&lt;&gt;"",AZ$2:AZ$1000)))&lt;3,"","OUTLIER"))</f>
        <v/>
      </c>
      <c r="AJ78" s="55" t="str" cm="1">
        <f t="array" ref="AJ78">IF(BA78="","",IF(ABS((BA78-AVERAGE(BA$2:BA$1000))/_xlfn.STDEV.S(IF(BA$2:BA$1000&lt;&gt;"",BA$2:BA$1000)))&lt;3,"","OUTLIER"))</f>
        <v/>
      </c>
      <c r="AK78" s="55" t="str" cm="1">
        <f t="array" ref="AK78">IF(BB78="","",IF(ABS((BB78-AVERAGE(BB$2:BB$1000))/_xlfn.STDEV.S(IF(BB$2:BB$1000&lt;&gt;"",BB$2:BB$1000)))&lt;3,"","OUTLIER"))</f>
        <v/>
      </c>
      <c r="AL78" s="26"/>
      <c r="AN78" s="27">
        <v>8.4320000000000004</v>
      </c>
      <c r="AO78" s="27">
        <v>8.4760000000000009</v>
      </c>
      <c r="AQ78" s="27">
        <v>8.3420000000000005</v>
      </c>
      <c r="AR78" s="27">
        <v>9.0289999999999999</v>
      </c>
      <c r="AS78" s="27"/>
      <c r="AT78" s="27">
        <v>7.2770000000000001</v>
      </c>
      <c r="AU78" s="27">
        <v>7.0529999999999999</v>
      </c>
      <c r="AV78" s="27">
        <v>7.3540000000000001</v>
      </c>
      <c r="AW78" s="27">
        <v>6.4790000000000001</v>
      </c>
      <c r="AX78" s="27"/>
      <c r="AY78" s="27">
        <v>8.3460000000000001</v>
      </c>
      <c r="AZ78" s="27">
        <v>6.6189999999999998</v>
      </c>
      <c r="BA78" s="27">
        <v>6.7729999999999997</v>
      </c>
      <c r="BB78" s="27">
        <v>7.0780000000000003</v>
      </c>
      <c r="BC78" s="26"/>
      <c r="BE78" s="27">
        <v>0.14149999999999999</v>
      </c>
      <c r="BF78" s="27">
        <v>0.16919999999999999</v>
      </c>
      <c r="BH78" s="27">
        <v>0.28270000000000001</v>
      </c>
      <c r="BI78" s="27">
        <v>0.2394</v>
      </c>
      <c r="BJ78" s="27"/>
      <c r="BK78" s="27">
        <v>0.26029999999999998</v>
      </c>
      <c r="BL78" s="27">
        <v>0.48139999999999999</v>
      </c>
      <c r="BM78" s="27">
        <v>0.41</v>
      </c>
      <c r="BN78" s="27">
        <v>0.59709999999999996</v>
      </c>
      <c r="BO78" s="27"/>
      <c r="BP78" s="27">
        <v>0.36959999999999998</v>
      </c>
      <c r="BQ78" s="27">
        <v>0.42559999999999998</v>
      </c>
      <c r="BR78" s="27">
        <v>0.12330000000000001</v>
      </c>
      <c r="BS78" s="27">
        <v>0.29430000000000001</v>
      </c>
    </row>
    <row r="79" spans="1:71" x14ac:dyDescent="0.2">
      <c r="A79" s="70" t="s">
        <v>113</v>
      </c>
      <c r="B79" s="73" t="str">
        <f>VLOOKUP(A79,RecNames!B:G,6,FALSE)</f>
        <v>ACM1</v>
      </c>
      <c r="D79" s="81" cm="1">
        <f t="array" ref="D79">_xlfn.IFS(U79="OUTLIER","na",AL79="","0",AL79&gt;0,AL79)</f>
        <v>6.1109999999999998</v>
      </c>
      <c r="E79" s="82" t="str" cm="1">
        <f t="array" ref="E79">_xlfn.IFS(V79="OUTLIER","na",AM79="","0",AM79&gt;0,AM79)</f>
        <v>0</v>
      </c>
      <c r="F79" s="82" cm="1">
        <f t="array" ref="F79">_xlfn.IFS(W79="OUTLIER","na",AN79="","0",AN79&gt;0,AN79)</f>
        <v>5.4690000000000003</v>
      </c>
      <c r="G79" s="82" cm="1">
        <f t="array" ref="G79">_xlfn.IFS(X79="OUTLIER","na",AO79="","0",AO79&gt;0,AO79)</f>
        <v>5.34</v>
      </c>
      <c r="H79" s="82" t="str" cm="1">
        <f t="array" ref="H79">_xlfn.IFS(Y79="OUTLIER","na",AP79="","0",AP79&gt;0,AP79)</f>
        <v>0</v>
      </c>
      <c r="I79" s="82" cm="1">
        <f t="array" ref="I79">_xlfn.IFS(Z79="OUTLIER","na",AQ79="","0",AQ79&gt;0,AQ79)</f>
        <v>5.2709999999999999</v>
      </c>
      <c r="J79" s="82" cm="1">
        <f t="array" ref="J79">_xlfn.IFS(AA79="OUTLIER","na",AR79="","0",AR79&gt;0,AR79)</f>
        <v>5.3979999999999997</v>
      </c>
      <c r="K79" s="82" cm="1">
        <f t="array" ref="K79">_xlfn.IFS(AB79="OUTLIER","na",AS79="","0",AS79&gt;0,AS79)</f>
        <v>5.9139999999999997</v>
      </c>
      <c r="L79" s="82" cm="1">
        <f t="array" ref="L79">_xlfn.IFS(AC79="OUTLIER","na",AT79="","0",AT79&gt;0,AT79)</f>
        <v>7.8220000000000001</v>
      </c>
      <c r="M79" s="82" cm="1">
        <f t="array" ref="M79">_xlfn.IFS(AD79="OUTLIER","na",AU79="","0",AU79&gt;0,AU79)</f>
        <v>8.0030000000000001</v>
      </c>
      <c r="N79" s="82" cm="1">
        <f t="array" ref="N79">_xlfn.IFS(AE79="OUTLIER","na",AV79="","0",AV79&gt;0,AV79)</f>
        <v>7.7709999999999999</v>
      </c>
      <c r="O79" s="82" cm="1">
        <f t="array" ref="O79">_xlfn.IFS(AF79="OUTLIER","na",AW79="","0",AW79&gt;0,AW79)</f>
        <v>7.7220000000000004</v>
      </c>
      <c r="P79" s="82" t="str" cm="1">
        <f t="array" ref="P79">_xlfn.IFS(AG79="OUTLIER","na",AX79="","0",AX79&gt;0,AX79)</f>
        <v>0</v>
      </c>
      <c r="Q79" s="82" t="str" cm="1">
        <f t="array" ref="Q79">_xlfn.IFS(AH79="OUTLIER","na",AY79="","0",AY79&gt;0,AY79)</f>
        <v>0</v>
      </c>
      <c r="R79" s="82" cm="1">
        <f t="array" ref="R79">_xlfn.IFS(AI79="OUTLIER","na",AZ79="","0",AZ79&gt;0,AZ79)</f>
        <v>5.1669999999999998</v>
      </c>
      <c r="S79" s="82" t="str" cm="1">
        <f t="array" ref="S79">_xlfn.IFS(AJ79="OUTLIER","na",BA79="","0",BA79&gt;0,BA79)</f>
        <v>0</v>
      </c>
      <c r="T79" s="82" cm="1">
        <f t="array" ref="T79">_xlfn.IFS(AK79="OUTLIER","na",BB79="","0",BB79&gt;0,BB79)</f>
        <v>5.1130000000000004</v>
      </c>
      <c r="U79" s="54" t="str" cm="1">
        <f t="array" ref="U79">IF(AL79="","",IF(ABS((AL79-AVERAGE(AL$2:AL$1000))/_xlfn.STDEV.S(IF(AL$2:AL$1000&lt;&gt;"",AL$2:AL$1000)))&lt;3,"","OUTLIER"))</f>
        <v/>
      </c>
      <c r="V79" s="55" t="str" cm="1">
        <f t="array" ref="V79">IF(AM79="","",IF(ABS((AM79-AVERAGE(AM$2:AM$1000))/_xlfn.STDEV.S(IF(AM$2:AM$1000&lt;&gt;"",AM$2:AM$1000)))&lt;3,"","OUTLIER"))</f>
        <v/>
      </c>
      <c r="W79" s="55" t="str" cm="1">
        <f t="array" ref="W79">IF(AN79="","",IF(ABS((AN79-AVERAGE(AN$2:AN$1000))/_xlfn.STDEV.S(IF(AN$2:AN$1000&lt;&gt;"",AN$2:AN$1000)))&lt;3,"","OUTLIER"))</f>
        <v/>
      </c>
      <c r="X79" s="55" t="str" cm="1">
        <f t="array" ref="X79">IF(AO79="","",IF(ABS((AO79-AVERAGE(AO$2:AO$1000))/_xlfn.STDEV.S(IF(AO$2:AO$1000&lt;&gt;"",AO$2:AO$1000)))&lt;3,"","OUTLIER"))</f>
        <v/>
      </c>
      <c r="Y79" s="55" t="str" cm="1">
        <f t="array" ref="Y79">IF(AP79="","",IF(ABS((AP79-AVERAGE(AP$2:AP$1000))/_xlfn.STDEV.S(IF(AP$2:AP$1000&lt;&gt;"",AP$2:AP$1000)))&lt;3,"","OUTLIER"))</f>
        <v/>
      </c>
      <c r="Z79" s="55" t="str" cm="1">
        <f t="array" ref="Z79">IF(AQ79="","",IF(ABS((AQ79-AVERAGE(AQ$2:AQ$1000))/_xlfn.STDEV.S(IF(AQ$2:AQ$1000&lt;&gt;"",AQ$2:AQ$1000)))&lt;3,"","OUTLIER"))</f>
        <v/>
      </c>
      <c r="AA79" s="55" t="str" cm="1">
        <f t="array" ref="AA79">IF(AR79="","",IF(ABS((AR79-AVERAGE(AR$2:AR$1000))/_xlfn.STDEV.S(IF(AR$2:AR$1000&lt;&gt;"",AR$2:AR$1000)))&lt;3,"","OUTLIER"))</f>
        <v/>
      </c>
      <c r="AB79" s="55" t="str" cm="1">
        <f t="array" ref="AB79">IF(AS79="","",IF(ABS((AS79-AVERAGE(AS$2:AS$1000))/_xlfn.STDEV.S(IF(AS$2:AS$1000&lt;&gt;"",AS$2:AS$1000)))&lt;3,"","OUTLIER"))</f>
        <v/>
      </c>
      <c r="AC79" s="55" t="str" cm="1">
        <f t="array" ref="AC79">IF(AT79="","",IF(ABS((AT79-AVERAGE(AT$2:AT$1000))/_xlfn.STDEV.S(IF(AT$2:AT$1000&lt;&gt;"",AT$2:AT$1000)))&lt;3,"","OUTLIER"))</f>
        <v/>
      </c>
      <c r="AD79" s="55" t="str" cm="1">
        <f t="array" ref="AD79">IF(AU79="","",IF(ABS((AU79-AVERAGE(AU$2:AU$1000))/_xlfn.STDEV.S(IF(AU$2:AU$1000&lt;&gt;"",AU$2:AU$1000)))&lt;3,"","OUTLIER"))</f>
        <v/>
      </c>
      <c r="AE79" s="55" t="str" cm="1">
        <f t="array" ref="AE79">IF(AV79="","",IF(ABS((AV79-AVERAGE(AV$2:AV$1000))/_xlfn.STDEV.S(IF(AV$2:AV$1000&lt;&gt;"",AV$2:AV$1000)))&lt;3,"","OUTLIER"))</f>
        <v/>
      </c>
      <c r="AF79" s="55" t="str" cm="1">
        <f t="array" ref="AF79">IF(AW79="","",IF(ABS((AW79-AVERAGE(AW$2:AW$1000))/_xlfn.STDEV.S(IF(AW$2:AW$1000&lt;&gt;"",AW$2:AW$1000)))&lt;3,"","OUTLIER"))</f>
        <v/>
      </c>
      <c r="AG79" s="55" t="str" cm="1">
        <f t="array" ref="AG79">IF(AX79="","",IF(ABS((AX79-AVERAGE(AX$2:AX$1000))/_xlfn.STDEV.S(IF(AX$2:AX$1000&lt;&gt;"",AX$2:AX$1000)))&lt;3,"","OUTLIER"))</f>
        <v/>
      </c>
      <c r="AH79" s="55" t="str" cm="1">
        <f t="array" ref="AH79">IF(AY79="","",IF(ABS((AY79-AVERAGE(AY$2:AY$1000))/_xlfn.STDEV.S(IF(AY$2:AY$1000&lt;&gt;"",AY$2:AY$1000)))&lt;3,"","OUTLIER"))</f>
        <v/>
      </c>
      <c r="AI79" s="55" t="str" cm="1">
        <f t="array" ref="AI79">IF(AZ79="","",IF(ABS((AZ79-AVERAGE(AZ$2:AZ$1000))/_xlfn.STDEV.S(IF(AZ$2:AZ$1000&lt;&gt;"",AZ$2:AZ$1000)))&lt;3,"","OUTLIER"))</f>
        <v/>
      </c>
      <c r="AJ79" s="55" t="str" cm="1">
        <f t="array" ref="AJ79">IF(BA79="","",IF(ABS((BA79-AVERAGE(BA$2:BA$1000))/_xlfn.STDEV.S(IF(BA$2:BA$1000&lt;&gt;"",BA$2:BA$1000)))&lt;3,"","OUTLIER"))</f>
        <v/>
      </c>
      <c r="AK79" s="55" t="str" cm="1">
        <f t="array" ref="AK79">IF(BB79="","",IF(ABS((BB79-AVERAGE(BB$2:BB$1000))/_xlfn.STDEV.S(IF(BB$2:BB$1000&lt;&gt;"",BB$2:BB$1000)))&lt;3,"","OUTLIER"))</f>
        <v/>
      </c>
      <c r="AL79" s="26">
        <v>6.1109999999999998</v>
      </c>
      <c r="AN79" s="27">
        <v>5.4690000000000003</v>
      </c>
      <c r="AO79" s="27">
        <v>5.34</v>
      </c>
      <c r="AQ79" s="27">
        <v>5.2709999999999999</v>
      </c>
      <c r="AR79" s="27">
        <v>5.3979999999999997</v>
      </c>
      <c r="AS79" s="27">
        <v>5.9139999999999997</v>
      </c>
      <c r="AT79" s="27">
        <v>7.8220000000000001</v>
      </c>
      <c r="AU79" s="27">
        <v>8.0030000000000001</v>
      </c>
      <c r="AV79" s="27">
        <v>7.7709999999999999</v>
      </c>
      <c r="AW79" s="27">
        <v>7.7220000000000004</v>
      </c>
      <c r="AX79" s="27"/>
      <c r="AY79" s="27"/>
      <c r="AZ79" s="27">
        <v>5.1669999999999998</v>
      </c>
      <c r="BA79" s="27"/>
      <c r="BB79" s="27">
        <v>5.1130000000000004</v>
      </c>
      <c r="BC79" s="26">
        <v>0.1181</v>
      </c>
      <c r="BE79" s="27">
        <v>0.19020000000000001</v>
      </c>
      <c r="BF79" s="27">
        <v>0.16320000000000001</v>
      </c>
      <c r="BH79" s="27">
        <v>0.15870000000000001</v>
      </c>
      <c r="BI79" s="27">
        <v>0.10340000000000001</v>
      </c>
      <c r="BJ79" s="27">
        <v>0.11600000000000001</v>
      </c>
      <c r="BK79" s="27">
        <v>3.083E-2</v>
      </c>
      <c r="BL79" s="27">
        <v>5.6640000000000003E-2</v>
      </c>
      <c r="BM79" s="27">
        <v>3.4450000000000001E-2</v>
      </c>
      <c r="BN79" s="27">
        <v>4.2860000000000002E-2</v>
      </c>
      <c r="BO79" s="27"/>
      <c r="BP79" s="27"/>
      <c r="BQ79" s="27">
        <v>9.8699999999999996E-2</v>
      </c>
      <c r="BR79" s="27"/>
      <c r="BS79" s="27">
        <v>0.17560000000000001</v>
      </c>
    </row>
    <row r="80" spans="1:71" x14ac:dyDescent="0.2">
      <c r="A80" s="70" t="s">
        <v>118</v>
      </c>
      <c r="B80" s="73" t="str">
        <f>VLOOKUP(A80,RecNames!B:G,6,FALSE)</f>
        <v>ACM2</v>
      </c>
      <c r="D80" s="81" cm="1">
        <f t="array" ref="D80">_xlfn.IFS(U80="OUTLIER","na",AL80="","0",AL80&gt;0,AL80)</f>
        <v>6.0730000000000004</v>
      </c>
      <c r="E80" s="82" t="str" cm="1">
        <f t="array" ref="E80">_xlfn.IFS(V80="OUTLIER","na",AM80="","0",AM80&gt;0,AM80)</f>
        <v>0</v>
      </c>
      <c r="F80" s="82" cm="1">
        <f t="array" ref="F80">_xlfn.IFS(W80="OUTLIER","na",AN80="","0",AN80&gt;0,AN80)</f>
        <v>8.07</v>
      </c>
      <c r="G80" s="82" cm="1">
        <f t="array" ref="G80">_xlfn.IFS(X80="OUTLIER","na",AO80="","0",AO80&gt;0,AO80)</f>
        <v>7.9450000000000003</v>
      </c>
      <c r="H80" s="82" t="str" cm="1">
        <f t="array" ref="H80">_xlfn.IFS(Y80="OUTLIER","na",AP80="","0",AP80&gt;0,AP80)</f>
        <v>0</v>
      </c>
      <c r="I80" s="82" cm="1">
        <f t="array" ref="I80">_xlfn.IFS(Z80="OUTLIER","na",AQ80="","0",AQ80&gt;0,AQ80)</f>
        <v>8.6340000000000003</v>
      </c>
      <c r="J80" s="82" cm="1">
        <f t="array" ref="J80">_xlfn.IFS(AA80="OUTLIER","na",AR80="","0",AR80&gt;0,AR80)</f>
        <v>9.0549999999999997</v>
      </c>
      <c r="K80" s="82" cm="1">
        <f t="array" ref="K80">_xlfn.IFS(AB80="OUTLIER","na",AS80="","0",AS80&gt;0,AS80)</f>
        <v>8.5169999999999995</v>
      </c>
      <c r="L80" s="82" t="str" cm="1">
        <f t="array" ref="L80">_xlfn.IFS(AC80="OUTLIER","na",AT80="","0",AT80&gt;0,AT80)</f>
        <v>0</v>
      </c>
      <c r="M80" s="82" t="str" cm="1">
        <f t="array" ref="M80">_xlfn.IFS(AD80="OUTLIER","na",AU80="","0",AU80&gt;0,AU80)</f>
        <v>0</v>
      </c>
      <c r="N80" s="82" cm="1">
        <f t="array" ref="N80">_xlfn.IFS(AE80="OUTLIER","na",AV80="","0",AV80&gt;0,AV80)</f>
        <v>5.4420000000000002</v>
      </c>
      <c r="O80" s="82" cm="1">
        <f t="array" ref="O80">_xlfn.IFS(AF80="OUTLIER","na",AW80="","0",AW80&gt;0,AW80)</f>
        <v>7.484</v>
      </c>
      <c r="P80" s="82" t="str" cm="1">
        <f t="array" ref="P80">_xlfn.IFS(AG80="OUTLIER","na",AX80="","0",AX80&gt;0,AX80)</f>
        <v>0</v>
      </c>
      <c r="Q80" s="82" t="str" cm="1">
        <f t="array" ref="Q80">_xlfn.IFS(AH80="OUTLIER","na",AY80="","0",AY80&gt;0,AY80)</f>
        <v>0</v>
      </c>
      <c r="R80" s="82" cm="1">
        <f t="array" ref="R80">_xlfn.IFS(AI80="OUTLIER","na",AZ80="","0",AZ80&gt;0,AZ80)</f>
        <v>5.8380000000000001</v>
      </c>
      <c r="S80" s="82" cm="1">
        <f t="array" ref="S80">_xlfn.IFS(AJ80="OUTLIER","na",BA80="","0",BA80&gt;0,BA80)</f>
        <v>7.34</v>
      </c>
      <c r="T80" s="82" cm="1">
        <f t="array" ref="T80">_xlfn.IFS(AK80="OUTLIER","na",BB80="","0",BB80&gt;0,BB80)</f>
        <v>7.6150000000000002</v>
      </c>
      <c r="U80" s="54" t="str" cm="1">
        <f t="array" ref="U80">IF(AL80="","",IF(ABS((AL80-AVERAGE(AL$2:AL$1000))/_xlfn.STDEV.S(IF(AL$2:AL$1000&lt;&gt;"",AL$2:AL$1000)))&lt;3,"","OUTLIER"))</f>
        <v/>
      </c>
      <c r="V80" s="55" t="str" cm="1">
        <f t="array" ref="V80">IF(AM80="","",IF(ABS((AM80-AVERAGE(AM$2:AM$1000))/_xlfn.STDEV.S(IF(AM$2:AM$1000&lt;&gt;"",AM$2:AM$1000)))&lt;3,"","OUTLIER"))</f>
        <v/>
      </c>
      <c r="W80" s="55" t="str" cm="1">
        <f t="array" ref="W80">IF(AN80="","",IF(ABS((AN80-AVERAGE(AN$2:AN$1000))/_xlfn.STDEV.S(IF(AN$2:AN$1000&lt;&gt;"",AN$2:AN$1000)))&lt;3,"","OUTLIER"))</f>
        <v/>
      </c>
      <c r="X80" s="55" t="str" cm="1">
        <f t="array" ref="X80">IF(AO80="","",IF(ABS((AO80-AVERAGE(AO$2:AO$1000))/_xlfn.STDEV.S(IF(AO$2:AO$1000&lt;&gt;"",AO$2:AO$1000)))&lt;3,"","OUTLIER"))</f>
        <v/>
      </c>
      <c r="Y80" s="55" t="str" cm="1">
        <f t="array" ref="Y80">IF(AP80="","",IF(ABS((AP80-AVERAGE(AP$2:AP$1000))/_xlfn.STDEV.S(IF(AP$2:AP$1000&lt;&gt;"",AP$2:AP$1000)))&lt;3,"","OUTLIER"))</f>
        <v/>
      </c>
      <c r="Z80" s="55" t="str" cm="1">
        <f t="array" ref="Z80">IF(AQ80="","",IF(ABS((AQ80-AVERAGE(AQ$2:AQ$1000))/_xlfn.STDEV.S(IF(AQ$2:AQ$1000&lt;&gt;"",AQ$2:AQ$1000)))&lt;3,"","OUTLIER"))</f>
        <v/>
      </c>
      <c r="AA80" s="55" t="str" cm="1">
        <f t="array" ref="AA80">IF(AR80="","",IF(ABS((AR80-AVERAGE(AR$2:AR$1000))/_xlfn.STDEV.S(IF(AR$2:AR$1000&lt;&gt;"",AR$2:AR$1000)))&lt;3,"","OUTLIER"))</f>
        <v/>
      </c>
      <c r="AB80" s="55" t="str" cm="1">
        <f t="array" ref="AB80">IF(AS80="","",IF(ABS((AS80-AVERAGE(AS$2:AS$1000))/_xlfn.STDEV.S(IF(AS$2:AS$1000&lt;&gt;"",AS$2:AS$1000)))&lt;3,"","OUTLIER"))</f>
        <v/>
      </c>
      <c r="AC80" s="55" t="str" cm="1">
        <f t="array" ref="AC80">IF(AT80="","",IF(ABS((AT80-AVERAGE(AT$2:AT$1000))/_xlfn.STDEV.S(IF(AT$2:AT$1000&lt;&gt;"",AT$2:AT$1000)))&lt;3,"","OUTLIER"))</f>
        <v/>
      </c>
      <c r="AD80" s="55" t="str" cm="1">
        <f t="array" ref="AD80">IF(AU80="","",IF(ABS((AU80-AVERAGE(AU$2:AU$1000))/_xlfn.STDEV.S(IF(AU$2:AU$1000&lt;&gt;"",AU$2:AU$1000)))&lt;3,"","OUTLIER"))</f>
        <v/>
      </c>
      <c r="AE80" s="55" t="str" cm="1">
        <f t="array" ref="AE80">IF(AV80="","",IF(ABS((AV80-AVERAGE(AV$2:AV$1000))/_xlfn.STDEV.S(IF(AV$2:AV$1000&lt;&gt;"",AV$2:AV$1000)))&lt;3,"","OUTLIER"))</f>
        <v/>
      </c>
      <c r="AF80" s="55" t="str" cm="1">
        <f t="array" ref="AF80">IF(AW80="","",IF(ABS((AW80-AVERAGE(AW$2:AW$1000))/_xlfn.STDEV.S(IF(AW$2:AW$1000&lt;&gt;"",AW$2:AW$1000)))&lt;3,"","OUTLIER"))</f>
        <v/>
      </c>
      <c r="AG80" s="55" t="str" cm="1">
        <f t="array" ref="AG80">IF(AX80="","",IF(ABS((AX80-AVERAGE(AX$2:AX$1000))/_xlfn.STDEV.S(IF(AX$2:AX$1000&lt;&gt;"",AX$2:AX$1000)))&lt;3,"","OUTLIER"))</f>
        <v/>
      </c>
      <c r="AH80" s="55" t="str" cm="1">
        <f t="array" ref="AH80">IF(AY80="","",IF(ABS((AY80-AVERAGE(AY$2:AY$1000))/_xlfn.STDEV.S(IF(AY$2:AY$1000&lt;&gt;"",AY$2:AY$1000)))&lt;3,"","OUTLIER"))</f>
        <v/>
      </c>
      <c r="AI80" s="55" t="str" cm="1">
        <f t="array" ref="AI80">IF(AZ80="","",IF(ABS((AZ80-AVERAGE(AZ$2:AZ$1000))/_xlfn.STDEV.S(IF(AZ$2:AZ$1000&lt;&gt;"",AZ$2:AZ$1000)))&lt;3,"","OUTLIER"))</f>
        <v/>
      </c>
      <c r="AJ80" s="55" t="str" cm="1">
        <f t="array" ref="AJ80">IF(BA80="","",IF(ABS((BA80-AVERAGE(BA$2:BA$1000))/_xlfn.STDEV.S(IF(BA$2:BA$1000&lt;&gt;"",BA$2:BA$1000)))&lt;3,"","OUTLIER"))</f>
        <v/>
      </c>
      <c r="AK80" s="55" t="str" cm="1">
        <f t="array" ref="AK80">IF(BB80="","",IF(ABS((BB80-AVERAGE(BB$2:BB$1000))/_xlfn.STDEV.S(IF(BB$2:BB$1000&lt;&gt;"",BB$2:BB$1000)))&lt;3,"","OUTLIER"))</f>
        <v/>
      </c>
      <c r="AL80" s="26">
        <v>6.0730000000000004</v>
      </c>
      <c r="AN80" s="27">
        <v>8.07</v>
      </c>
      <c r="AO80" s="27">
        <v>7.9450000000000003</v>
      </c>
      <c r="AQ80" s="27">
        <v>8.6340000000000003</v>
      </c>
      <c r="AR80" s="27">
        <v>9.0549999999999997</v>
      </c>
      <c r="AS80" s="27">
        <v>8.5169999999999995</v>
      </c>
      <c r="AT80" s="27"/>
      <c r="AU80" s="27"/>
      <c r="AV80" s="27">
        <v>5.4420000000000002</v>
      </c>
      <c r="AW80" s="27">
        <v>7.484</v>
      </c>
      <c r="AX80" s="27"/>
      <c r="AY80" s="27"/>
      <c r="AZ80" s="27">
        <v>5.8380000000000001</v>
      </c>
      <c r="BA80" s="27">
        <v>7.34</v>
      </c>
      <c r="BB80" s="27">
        <v>7.6150000000000002</v>
      </c>
      <c r="BC80" s="26">
        <v>0.18410000000000001</v>
      </c>
      <c r="BE80" s="27">
        <v>6.2210000000000001E-2</v>
      </c>
      <c r="BF80" s="27">
        <v>6.4799999999999996E-2</v>
      </c>
      <c r="BH80" s="27">
        <v>0.104</v>
      </c>
      <c r="BI80" s="27">
        <v>8.1420000000000006E-2</v>
      </c>
      <c r="BJ80" s="27">
        <v>9.4149999999999998E-2</v>
      </c>
      <c r="BK80" s="27"/>
      <c r="BL80" s="27"/>
      <c r="BM80" s="27">
        <v>9.3719999999999998E-2</v>
      </c>
      <c r="BN80" s="27">
        <v>5.1999999999999998E-2</v>
      </c>
      <c r="BO80" s="27"/>
      <c r="BP80" s="27"/>
      <c r="BQ80" s="27">
        <v>5.1369999999999999E-2</v>
      </c>
      <c r="BR80" s="27">
        <v>6.7070000000000005E-2</v>
      </c>
      <c r="BS80" s="27">
        <v>5.8700000000000002E-2</v>
      </c>
    </row>
    <row r="81" spans="1:71" x14ac:dyDescent="0.2">
      <c r="A81" s="70" t="s">
        <v>122</v>
      </c>
      <c r="B81" s="73" t="str">
        <f>VLOOKUP(A81,RecNames!B:G,6,FALSE)</f>
        <v>ACM3</v>
      </c>
      <c r="D81" s="81" t="str" cm="1">
        <f t="array" ref="D81">_xlfn.IFS(U81="OUTLIER","na",AL81="","0",AL81&gt;0,AL81)</f>
        <v>0</v>
      </c>
      <c r="E81" s="82" t="str" cm="1">
        <f t="array" ref="E81">_xlfn.IFS(V81="OUTLIER","na",AM81="","0",AM81&gt;0,AM81)</f>
        <v>0</v>
      </c>
      <c r="F81" s="82" cm="1">
        <f t="array" ref="F81">_xlfn.IFS(W81="OUTLIER","na",AN81="","0",AN81&gt;0,AN81)</f>
        <v>5.8730000000000002</v>
      </c>
      <c r="G81" s="82" cm="1">
        <f t="array" ref="G81">_xlfn.IFS(X81="OUTLIER","na",AO81="","0",AO81&gt;0,AO81)</f>
        <v>5.835</v>
      </c>
      <c r="H81" s="82" t="str" cm="1">
        <f t="array" ref="H81">_xlfn.IFS(Y81="OUTLIER","na",AP81="","0",AP81&gt;0,AP81)</f>
        <v>0</v>
      </c>
      <c r="I81" s="82" cm="1">
        <f t="array" ref="I81">_xlfn.IFS(Z81="OUTLIER","na",AQ81="","0",AQ81&gt;0,AQ81)</f>
        <v>5.9569999999999999</v>
      </c>
      <c r="J81" s="82" cm="1">
        <f t="array" ref="J81">_xlfn.IFS(AA81="OUTLIER","na",AR81="","0",AR81&gt;0,AR81)</f>
        <v>5.9480000000000004</v>
      </c>
      <c r="K81" s="82" cm="1">
        <f t="array" ref="K81">_xlfn.IFS(AB81="OUTLIER","na",AS81="","0",AS81&gt;0,AS81)</f>
        <v>5.976</v>
      </c>
      <c r="L81" s="82" cm="1">
        <f t="array" ref="L81">_xlfn.IFS(AC81="OUTLIER","na",AT81="","0",AT81&gt;0,AT81)</f>
        <v>7.327</v>
      </c>
      <c r="M81" s="82" cm="1">
        <f t="array" ref="M81">_xlfn.IFS(AD81="OUTLIER","na",AU81="","0",AU81&gt;0,AU81)</f>
        <v>7.5039999999999996</v>
      </c>
      <c r="N81" s="82" cm="1">
        <f t="array" ref="N81">_xlfn.IFS(AE81="OUTLIER","na",AV81="","0",AV81&gt;0,AV81)</f>
        <v>7.3659999999999997</v>
      </c>
      <c r="O81" s="82" cm="1">
        <f t="array" ref="O81">_xlfn.IFS(AF81="OUTLIER","na",AW81="","0",AW81&gt;0,AW81)</f>
        <v>7.56</v>
      </c>
      <c r="P81" s="82" t="str" cm="1">
        <f t="array" ref="P81">_xlfn.IFS(AG81="OUTLIER","na",AX81="","0",AX81&gt;0,AX81)</f>
        <v>0</v>
      </c>
      <c r="Q81" s="82" t="str" cm="1">
        <f t="array" ref="Q81">_xlfn.IFS(AH81="OUTLIER","na",AY81="","0",AY81&gt;0,AY81)</f>
        <v>0</v>
      </c>
      <c r="R81" s="82" cm="1">
        <f t="array" ref="R81">_xlfn.IFS(AI81="OUTLIER","na",AZ81="","0",AZ81&gt;0,AZ81)</f>
        <v>5.4329999999999998</v>
      </c>
      <c r="S81" s="82" cm="1">
        <f t="array" ref="S81">_xlfn.IFS(AJ81="OUTLIER","na",BA81="","0",BA81&gt;0,BA81)</f>
        <v>6.3650000000000002</v>
      </c>
      <c r="T81" s="82" cm="1">
        <f t="array" ref="T81">_xlfn.IFS(AK81="OUTLIER","na",BB81="","0",BB81&gt;0,BB81)</f>
        <v>5.8789999999999996</v>
      </c>
      <c r="U81" s="54" t="str" cm="1">
        <f t="array" ref="U81">IF(AL81="","",IF(ABS((AL81-AVERAGE(AL$2:AL$1000))/_xlfn.STDEV.S(IF(AL$2:AL$1000&lt;&gt;"",AL$2:AL$1000)))&lt;3,"","OUTLIER"))</f>
        <v/>
      </c>
      <c r="V81" s="55" t="str" cm="1">
        <f t="array" ref="V81">IF(AM81="","",IF(ABS((AM81-AVERAGE(AM$2:AM$1000))/_xlfn.STDEV.S(IF(AM$2:AM$1000&lt;&gt;"",AM$2:AM$1000)))&lt;3,"","OUTLIER"))</f>
        <v/>
      </c>
      <c r="W81" s="55" t="str" cm="1">
        <f t="array" ref="W81">IF(AN81="","",IF(ABS((AN81-AVERAGE(AN$2:AN$1000))/_xlfn.STDEV.S(IF(AN$2:AN$1000&lt;&gt;"",AN$2:AN$1000)))&lt;3,"","OUTLIER"))</f>
        <v/>
      </c>
      <c r="X81" s="55" t="str" cm="1">
        <f t="array" ref="X81">IF(AO81="","",IF(ABS((AO81-AVERAGE(AO$2:AO$1000))/_xlfn.STDEV.S(IF(AO$2:AO$1000&lt;&gt;"",AO$2:AO$1000)))&lt;3,"","OUTLIER"))</f>
        <v/>
      </c>
      <c r="Y81" s="55" t="str" cm="1">
        <f t="array" ref="Y81">IF(AP81="","",IF(ABS((AP81-AVERAGE(AP$2:AP$1000))/_xlfn.STDEV.S(IF(AP$2:AP$1000&lt;&gt;"",AP$2:AP$1000)))&lt;3,"","OUTLIER"))</f>
        <v/>
      </c>
      <c r="Z81" s="55" t="str" cm="1">
        <f t="array" ref="Z81">IF(AQ81="","",IF(ABS((AQ81-AVERAGE(AQ$2:AQ$1000))/_xlfn.STDEV.S(IF(AQ$2:AQ$1000&lt;&gt;"",AQ$2:AQ$1000)))&lt;3,"","OUTLIER"))</f>
        <v/>
      </c>
      <c r="AA81" s="55" t="str" cm="1">
        <f t="array" ref="AA81">IF(AR81="","",IF(ABS((AR81-AVERAGE(AR$2:AR$1000))/_xlfn.STDEV.S(IF(AR$2:AR$1000&lt;&gt;"",AR$2:AR$1000)))&lt;3,"","OUTLIER"))</f>
        <v/>
      </c>
      <c r="AB81" s="55" t="str" cm="1">
        <f t="array" ref="AB81">IF(AS81="","",IF(ABS((AS81-AVERAGE(AS$2:AS$1000))/_xlfn.STDEV.S(IF(AS$2:AS$1000&lt;&gt;"",AS$2:AS$1000)))&lt;3,"","OUTLIER"))</f>
        <v/>
      </c>
      <c r="AC81" s="55" t="str" cm="1">
        <f t="array" ref="AC81">IF(AT81="","",IF(ABS((AT81-AVERAGE(AT$2:AT$1000))/_xlfn.STDEV.S(IF(AT$2:AT$1000&lt;&gt;"",AT$2:AT$1000)))&lt;3,"","OUTLIER"))</f>
        <v/>
      </c>
      <c r="AD81" s="55" t="str" cm="1">
        <f t="array" ref="AD81">IF(AU81="","",IF(ABS((AU81-AVERAGE(AU$2:AU$1000))/_xlfn.STDEV.S(IF(AU$2:AU$1000&lt;&gt;"",AU$2:AU$1000)))&lt;3,"","OUTLIER"))</f>
        <v/>
      </c>
      <c r="AE81" s="55" t="str" cm="1">
        <f t="array" ref="AE81">IF(AV81="","",IF(ABS((AV81-AVERAGE(AV$2:AV$1000))/_xlfn.STDEV.S(IF(AV$2:AV$1000&lt;&gt;"",AV$2:AV$1000)))&lt;3,"","OUTLIER"))</f>
        <v/>
      </c>
      <c r="AF81" s="55" t="str" cm="1">
        <f t="array" ref="AF81">IF(AW81="","",IF(ABS((AW81-AVERAGE(AW$2:AW$1000))/_xlfn.STDEV.S(IF(AW$2:AW$1000&lt;&gt;"",AW$2:AW$1000)))&lt;3,"","OUTLIER"))</f>
        <v/>
      </c>
      <c r="AG81" s="55" t="str" cm="1">
        <f t="array" ref="AG81">IF(AX81="","",IF(ABS((AX81-AVERAGE(AX$2:AX$1000))/_xlfn.STDEV.S(IF(AX$2:AX$1000&lt;&gt;"",AX$2:AX$1000)))&lt;3,"","OUTLIER"))</f>
        <v/>
      </c>
      <c r="AH81" s="55" t="str" cm="1">
        <f t="array" ref="AH81">IF(AY81="","",IF(ABS((AY81-AVERAGE(AY$2:AY$1000))/_xlfn.STDEV.S(IF(AY$2:AY$1000&lt;&gt;"",AY$2:AY$1000)))&lt;3,"","OUTLIER"))</f>
        <v/>
      </c>
      <c r="AI81" s="55" t="str" cm="1">
        <f t="array" ref="AI81">IF(AZ81="","",IF(ABS((AZ81-AVERAGE(AZ$2:AZ$1000))/_xlfn.STDEV.S(IF(AZ$2:AZ$1000&lt;&gt;"",AZ$2:AZ$1000)))&lt;3,"","OUTLIER"))</f>
        <v/>
      </c>
      <c r="AJ81" s="55" t="str" cm="1">
        <f t="array" ref="AJ81">IF(BA81="","",IF(ABS((BA81-AVERAGE(BA$2:BA$1000))/_xlfn.STDEV.S(IF(BA$2:BA$1000&lt;&gt;"",BA$2:BA$1000)))&lt;3,"","OUTLIER"))</f>
        <v/>
      </c>
      <c r="AK81" s="55" t="str" cm="1">
        <f t="array" ref="AK81">IF(BB81="","",IF(ABS((BB81-AVERAGE(BB$2:BB$1000))/_xlfn.STDEV.S(IF(BB$2:BB$1000&lt;&gt;"",BB$2:BB$1000)))&lt;3,"","OUTLIER"))</f>
        <v/>
      </c>
      <c r="AL81" s="26"/>
      <c r="AN81" s="27">
        <v>5.8730000000000002</v>
      </c>
      <c r="AO81" s="27">
        <v>5.835</v>
      </c>
      <c r="AQ81" s="27">
        <v>5.9569999999999999</v>
      </c>
      <c r="AR81" s="27">
        <v>5.9480000000000004</v>
      </c>
      <c r="AS81" s="27">
        <v>5.976</v>
      </c>
      <c r="AT81" s="27">
        <v>7.327</v>
      </c>
      <c r="AU81" s="27">
        <v>7.5039999999999996</v>
      </c>
      <c r="AV81" s="27">
        <v>7.3659999999999997</v>
      </c>
      <c r="AW81" s="27">
        <v>7.56</v>
      </c>
      <c r="AX81" s="27"/>
      <c r="AY81" s="27"/>
      <c r="AZ81" s="27">
        <v>5.4329999999999998</v>
      </c>
      <c r="BA81" s="27">
        <v>6.3650000000000002</v>
      </c>
      <c r="BB81" s="27">
        <v>5.8789999999999996</v>
      </c>
      <c r="BC81" s="26"/>
      <c r="BE81" s="27">
        <v>9.4950000000000007E-2</v>
      </c>
      <c r="BF81" s="27">
        <v>0.11899999999999999</v>
      </c>
      <c r="BH81" s="27">
        <v>0.1203</v>
      </c>
      <c r="BI81" s="27">
        <v>0.1046</v>
      </c>
      <c r="BJ81" s="27">
        <v>0.26900000000000002</v>
      </c>
      <c r="BK81" s="27">
        <v>6.8640000000000007E-2</v>
      </c>
      <c r="BL81" s="27">
        <v>9.3759999999999996E-2</v>
      </c>
      <c r="BM81" s="27">
        <v>6.0429999999999998E-2</v>
      </c>
      <c r="BN81" s="27">
        <v>8.3529999999999993E-2</v>
      </c>
      <c r="BO81" s="27"/>
      <c r="BP81" s="27"/>
      <c r="BQ81" s="27">
        <v>0.1167</v>
      </c>
      <c r="BR81" s="27">
        <v>0.43009999999999998</v>
      </c>
      <c r="BS81" s="27">
        <v>0.157</v>
      </c>
    </row>
    <row r="82" spans="1:71" x14ac:dyDescent="0.2">
      <c r="A82" s="70" t="s">
        <v>126</v>
      </c>
      <c r="B82" s="73" t="str">
        <f>VLOOKUP(A82,RecNames!B:G,6,FALSE)</f>
        <v>ACM4</v>
      </c>
      <c r="D82" s="81" t="str" cm="1">
        <f t="array" ref="D82">_xlfn.IFS(U82="OUTLIER","na",AL82="","0",AL82&gt;0,AL82)</f>
        <v>0</v>
      </c>
      <c r="E82" s="82" t="str" cm="1">
        <f t="array" ref="E82">_xlfn.IFS(V82="OUTLIER","na",AM82="","0",AM82&gt;0,AM82)</f>
        <v>0</v>
      </c>
      <c r="F82" s="82" cm="1">
        <f t="array" ref="F82">_xlfn.IFS(W82="OUTLIER","na",AN82="","0",AN82&gt;0,AN82)</f>
        <v>8.2360000000000007</v>
      </c>
      <c r="G82" s="82" cm="1">
        <f t="array" ref="G82">_xlfn.IFS(X82="OUTLIER","na",AO82="","0",AO82&gt;0,AO82)</f>
        <v>8.4030000000000005</v>
      </c>
      <c r="H82" s="82" t="str" cm="1">
        <f t="array" ref="H82">_xlfn.IFS(Y82="OUTLIER","na",AP82="","0",AP82&gt;0,AP82)</f>
        <v>0</v>
      </c>
      <c r="I82" s="82" cm="1">
        <f t="array" ref="I82">_xlfn.IFS(Z82="OUTLIER","na",AQ82="","0",AQ82&gt;0,AQ82)</f>
        <v>8.5630000000000006</v>
      </c>
      <c r="J82" s="82" cm="1">
        <f t="array" ref="J82">_xlfn.IFS(AA82="OUTLIER","na",AR82="","0",AR82&gt;0,AR82)</f>
        <v>9.1709999999999994</v>
      </c>
      <c r="K82" s="82" cm="1">
        <f t="array" ref="K82">_xlfn.IFS(AB82="OUTLIER","na",AS82="","0",AS82&gt;0,AS82)</f>
        <v>8.6720000000000006</v>
      </c>
      <c r="L82" s="82" cm="1">
        <f t="array" ref="L82">_xlfn.IFS(AC82="OUTLIER","na",AT82="","0",AT82&gt;0,AT82)</f>
        <v>5.7220000000000004</v>
      </c>
      <c r="M82" s="82" t="str" cm="1">
        <f t="array" ref="M82">_xlfn.IFS(AD82="OUTLIER","na",AU82="","0",AU82&gt;0,AU82)</f>
        <v>0</v>
      </c>
      <c r="N82" s="82" cm="1">
        <f t="array" ref="N82">_xlfn.IFS(AE82="OUTLIER","na",AV82="","0",AV82&gt;0,AV82)</f>
        <v>5.7329999999999997</v>
      </c>
      <c r="O82" s="82" cm="1">
        <f t="array" ref="O82">_xlfn.IFS(AF82="OUTLIER","na",AW82="","0",AW82&gt;0,AW82)</f>
        <v>6.9450000000000003</v>
      </c>
      <c r="P82" s="82" t="str" cm="1">
        <f t="array" ref="P82">_xlfn.IFS(AG82="OUTLIER","na",AX82="","0",AX82&gt;0,AX82)</f>
        <v>0</v>
      </c>
      <c r="Q82" s="82" t="str" cm="1">
        <f t="array" ref="Q82">_xlfn.IFS(AH82="OUTLIER","na",AY82="","0",AY82&gt;0,AY82)</f>
        <v>0</v>
      </c>
      <c r="R82" s="82" cm="1">
        <f t="array" ref="R82">_xlfn.IFS(AI82="OUTLIER","na",AZ82="","0",AZ82&gt;0,AZ82)</f>
        <v>6.0519999999999996</v>
      </c>
      <c r="S82" s="82" cm="1">
        <f t="array" ref="S82">_xlfn.IFS(AJ82="OUTLIER","na",BA82="","0",BA82&gt;0,BA82)</f>
        <v>6.5430000000000001</v>
      </c>
      <c r="T82" s="82" cm="1">
        <f t="array" ref="T82">_xlfn.IFS(AK82="OUTLIER","na",BB82="","0",BB82&gt;0,BB82)</f>
        <v>6.9960000000000004</v>
      </c>
      <c r="U82" s="54" t="str" cm="1">
        <f t="array" ref="U82">IF(AL82="","",IF(ABS((AL82-AVERAGE(AL$2:AL$1000))/_xlfn.STDEV.S(IF(AL$2:AL$1000&lt;&gt;"",AL$2:AL$1000)))&lt;3,"","OUTLIER"))</f>
        <v/>
      </c>
      <c r="V82" s="55" t="str" cm="1">
        <f t="array" ref="V82">IF(AM82="","",IF(ABS((AM82-AVERAGE(AM$2:AM$1000))/_xlfn.STDEV.S(IF(AM$2:AM$1000&lt;&gt;"",AM$2:AM$1000)))&lt;3,"","OUTLIER"))</f>
        <v/>
      </c>
      <c r="W82" s="55" t="str" cm="1">
        <f t="array" ref="W82">IF(AN82="","",IF(ABS((AN82-AVERAGE(AN$2:AN$1000))/_xlfn.STDEV.S(IF(AN$2:AN$1000&lt;&gt;"",AN$2:AN$1000)))&lt;3,"","OUTLIER"))</f>
        <v/>
      </c>
      <c r="X82" s="55" t="str" cm="1">
        <f t="array" ref="X82">IF(AO82="","",IF(ABS((AO82-AVERAGE(AO$2:AO$1000))/_xlfn.STDEV.S(IF(AO$2:AO$1000&lt;&gt;"",AO$2:AO$1000)))&lt;3,"","OUTLIER"))</f>
        <v/>
      </c>
      <c r="Y82" s="55" t="str" cm="1">
        <f t="array" ref="Y82">IF(AP82="","",IF(ABS((AP82-AVERAGE(AP$2:AP$1000))/_xlfn.STDEV.S(IF(AP$2:AP$1000&lt;&gt;"",AP$2:AP$1000)))&lt;3,"","OUTLIER"))</f>
        <v/>
      </c>
      <c r="Z82" s="55" t="str" cm="1">
        <f t="array" ref="Z82">IF(AQ82="","",IF(ABS((AQ82-AVERAGE(AQ$2:AQ$1000))/_xlfn.STDEV.S(IF(AQ$2:AQ$1000&lt;&gt;"",AQ$2:AQ$1000)))&lt;3,"","OUTLIER"))</f>
        <v/>
      </c>
      <c r="AA82" s="55" t="str" cm="1">
        <f t="array" ref="AA82">IF(AR82="","",IF(ABS((AR82-AVERAGE(AR$2:AR$1000))/_xlfn.STDEV.S(IF(AR$2:AR$1000&lt;&gt;"",AR$2:AR$1000)))&lt;3,"","OUTLIER"))</f>
        <v/>
      </c>
      <c r="AB82" s="55" t="str" cm="1">
        <f t="array" ref="AB82">IF(AS82="","",IF(ABS((AS82-AVERAGE(AS$2:AS$1000))/_xlfn.STDEV.S(IF(AS$2:AS$1000&lt;&gt;"",AS$2:AS$1000)))&lt;3,"","OUTLIER"))</f>
        <v/>
      </c>
      <c r="AC82" s="55" t="str" cm="1">
        <f t="array" ref="AC82">IF(AT82="","",IF(ABS((AT82-AVERAGE(AT$2:AT$1000))/_xlfn.STDEV.S(IF(AT$2:AT$1000&lt;&gt;"",AT$2:AT$1000)))&lt;3,"","OUTLIER"))</f>
        <v/>
      </c>
      <c r="AD82" s="55" t="str" cm="1">
        <f t="array" ref="AD82">IF(AU82="","",IF(ABS((AU82-AVERAGE(AU$2:AU$1000))/_xlfn.STDEV.S(IF(AU$2:AU$1000&lt;&gt;"",AU$2:AU$1000)))&lt;3,"","OUTLIER"))</f>
        <v/>
      </c>
      <c r="AE82" s="55" t="str" cm="1">
        <f t="array" ref="AE82">IF(AV82="","",IF(ABS((AV82-AVERAGE(AV$2:AV$1000))/_xlfn.STDEV.S(IF(AV$2:AV$1000&lt;&gt;"",AV$2:AV$1000)))&lt;3,"","OUTLIER"))</f>
        <v/>
      </c>
      <c r="AF82" s="55" t="str" cm="1">
        <f t="array" ref="AF82">IF(AW82="","",IF(ABS((AW82-AVERAGE(AW$2:AW$1000))/_xlfn.STDEV.S(IF(AW$2:AW$1000&lt;&gt;"",AW$2:AW$1000)))&lt;3,"","OUTLIER"))</f>
        <v/>
      </c>
      <c r="AG82" s="55" t="str" cm="1">
        <f t="array" ref="AG82">IF(AX82="","",IF(ABS((AX82-AVERAGE(AX$2:AX$1000))/_xlfn.STDEV.S(IF(AX$2:AX$1000&lt;&gt;"",AX$2:AX$1000)))&lt;3,"","OUTLIER"))</f>
        <v/>
      </c>
      <c r="AH82" s="55" t="str" cm="1">
        <f t="array" ref="AH82">IF(AY82="","",IF(ABS((AY82-AVERAGE(AY$2:AY$1000))/_xlfn.STDEV.S(IF(AY$2:AY$1000&lt;&gt;"",AY$2:AY$1000)))&lt;3,"","OUTLIER"))</f>
        <v/>
      </c>
      <c r="AI82" s="55" t="str" cm="1">
        <f t="array" ref="AI82">IF(AZ82="","",IF(ABS((AZ82-AVERAGE(AZ$2:AZ$1000))/_xlfn.STDEV.S(IF(AZ$2:AZ$1000&lt;&gt;"",AZ$2:AZ$1000)))&lt;3,"","OUTLIER"))</f>
        <v/>
      </c>
      <c r="AJ82" s="55" t="str" cm="1">
        <f t="array" ref="AJ82">IF(BA82="","",IF(ABS((BA82-AVERAGE(BA$2:BA$1000))/_xlfn.STDEV.S(IF(BA$2:BA$1000&lt;&gt;"",BA$2:BA$1000)))&lt;3,"","OUTLIER"))</f>
        <v/>
      </c>
      <c r="AK82" s="55" t="str" cm="1">
        <f t="array" ref="AK82">IF(BB82="","",IF(ABS((BB82-AVERAGE(BB$2:BB$1000))/_xlfn.STDEV.S(IF(BB$2:BB$1000&lt;&gt;"",BB$2:BB$1000)))&lt;3,"","OUTLIER"))</f>
        <v/>
      </c>
      <c r="AL82" s="26"/>
      <c r="AN82" s="27">
        <v>8.2360000000000007</v>
      </c>
      <c r="AO82" s="27">
        <v>8.4030000000000005</v>
      </c>
      <c r="AQ82" s="27">
        <v>8.5630000000000006</v>
      </c>
      <c r="AR82" s="27">
        <v>9.1709999999999994</v>
      </c>
      <c r="AS82" s="27">
        <v>8.6720000000000006</v>
      </c>
      <c r="AT82" s="27">
        <v>5.7220000000000004</v>
      </c>
      <c r="AU82" s="27"/>
      <c r="AV82" s="27">
        <v>5.7329999999999997</v>
      </c>
      <c r="AW82" s="27">
        <v>6.9450000000000003</v>
      </c>
      <c r="AX82" s="27"/>
      <c r="AY82" s="27"/>
      <c r="AZ82" s="27">
        <v>6.0519999999999996</v>
      </c>
      <c r="BA82" s="27">
        <v>6.5430000000000001</v>
      </c>
      <c r="BB82" s="27">
        <v>6.9960000000000004</v>
      </c>
      <c r="BC82" s="26"/>
      <c r="BE82" s="27">
        <v>0.111</v>
      </c>
      <c r="BF82" s="27">
        <v>4.0869999999999997E-2</v>
      </c>
      <c r="BH82" s="27">
        <v>9.1889999999999999E-2</v>
      </c>
      <c r="BI82" s="27">
        <v>5.3859999999999998E-2</v>
      </c>
      <c r="BJ82" s="27">
        <v>0.1394</v>
      </c>
      <c r="BK82" s="27">
        <v>0.1767</v>
      </c>
      <c r="BL82" s="27"/>
      <c r="BM82" s="27">
        <v>0.108</v>
      </c>
      <c r="BN82" s="27">
        <v>5.6619999999999997E-2</v>
      </c>
      <c r="BO82" s="27"/>
      <c r="BP82" s="27"/>
      <c r="BQ82" s="27">
        <v>0.13719999999999999</v>
      </c>
      <c r="BR82" s="27">
        <v>0.11119999999999999</v>
      </c>
      <c r="BS82" s="27">
        <v>7.6189999999999994E-2</v>
      </c>
    </row>
    <row r="83" spans="1:71" x14ac:dyDescent="0.2">
      <c r="A83" s="70" t="s">
        <v>512</v>
      </c>
      <c r="B83" s="73" t="str">
        <f>VLOOKUP(A83,RecNames!B:G,6,FALSE)</f>
        <v>MC3R</v>
      </c>
      <c r="D83" s="81" cm="1">
        <f t="array" ref="D83">_xlfn.IFS(U83="OUTLIER","na",AL83="","0",AL83&gt;0,AL83)</f>
        <v>9.5559999999999992</v>
      </c>
      <c r="E83" s="82" t="str" cm="1">
        <f t="array" ref="E83">_xlfn.IFS(V83="OUTLIER","na",AM83="","0",AM83&gt;0,AM83)</f>
        <v>0</v>
      </c>
      <c r="F83" s="82" t="str" cm="1">
        <f t="array" ref="F83">_xlfn.IFS(W83="OUTLIER","na",AN83="","0",AN83&gt;0,AN83)</f>
        <v>0</v>
      </c>
      <c r="G83" s="82" t="str" cm="1">
        <f t="array" ref="G83">_xlfn.IFS(X83="OUTLIER","na",AO83="","0",AO83&gt;0,AO83)</f>
        <v>0</v>
      </c>
      <c r="H83" s="82" t="str" cm="1">
        <f t="array" ref="H83">_xlfn.IFS(Y83="OUTLIER","na",AP83="","0",AP83&gt;0,AP83)</f>
        <v>0</v>
      </c>
      <c r="I83" s="82" t="str" cm="1">
        <f t="array" ref="I83">_xlfn.IFS(Z83="OUTLIER","na",AQ83="","0",AQ83&gt;0,AQ83)</f>
        <v>0</v>
      </c>
      <c r="J83" s="82" cm="1">
        <f t="array" ref="J83">_xlfn.IFS(AA83="OUTLIER","na",AR83="","0",AR83&gt;0,AR83)</f>
        <v>8.3030000000000008</v>
      </c>
      <c r="K83" s="82" cm="1">
        <f t="array" ref="K83">_xlfn.IFS(AB83="OUTLIER","na",AS83="","0",AS83&gt;0,AS83)</f>
        <v>8.6379999999999999</v>
      </c>
      <c r="L83" s="82" t="str" cm="1">
        <f t="array" ref="L83">_xlfn.IFS(AC83="OUTLIER","na",AT83="","0",AT83&gt;0,AT83)</f>
        <v>0</v>
      </c>
      <c r="M83" s="82" t="str" cm="1">
        <f t="array" ref="M83">_xlfn.IFS(AD83="OUTLIER","na",AU83="","0",AU83&gt;0,AU83)</f>
        <v>0</v>
      </c>
      <c r="N83" s="82" t="str" cm="1">
        <f t="array" ref="N83">_xlfn.IFS(AE83="OUTLIER","na",AV83="","0",AV83&gt;0,AV83)</f>
        <v>0</v>
      </c>
      <c r="O83" s="82" cm="1">
        <f t="array" ref="O83">_xlfn.IFS(AF83="OUTLIER","na",AW83="","0",AW83&gt;0,AW83)</f>
        <v>10.59</v>
      </c>
      <c r="P83" s="82" t="str" cm="1">
        <f t="array" ref="P83">_xlfn.IFS(AG83="OUTLIER","na",AX83="","0",AX83&gt;0,AX83)</f>
        <v>0</v>
      </c>
      <c r="Q83" s="82" t="str" cm="1">
        <f t="array" ref="Q83">_xlfn.IFS(AH83="OUTLIER","na",AY83="","0",AY83&gt;0,AY83)</f>
        <v>0</v>
      </c>
      <c r="R83" s="82" cm="1">
        <f t="array" ref="R83">_xlfn.IFS(AI83="OUTLIER","na",AZ83="","0",AZ83&gt;0,AZ83)</f>
        <v>8.73</v>
      </c>
      <c r="S83" s="82" cm="1">
        <f t="array" ref="S83">_xlfn.IFS(AJ83="OUTLIER","na",BA83="","0",BA83&gt;0,BA83)</f>
        <v>8.7249999999999996</v>
      </c>
      <c r="T83" s="82" cm="1">
        <f t="array" ref="T83">_xlfn.IFS(AK83="OUTLIER","na",BB83="","0",BB83&gt;0,BB83)</f>
        <v>8.7940000000000005</v>
      </c>
      <c r="U83" s="54" t="str" cm="1">
        <f t="array" ref="U83">IF(AL83="","",IF(ABS((AL83-AVERAGE(AL$2:AL$1000))/_xlfn.STDEV.S(IF(AL$2:AL$1000&lt;&gt;"",AL$2:AL$1000)))&lt;3,"","OUTLIER"))</f>
        <v/>
      </c>
      <c r="V83" s="55" t="str" cm="1">
        <f t="array" ref="V83">IF(AM83="","",IF(ABS((AM83-AVERAGE(AM$2:AM$1000))/_xlfn.STDEV.S(IF(AM$2:AM$1000&lt;&gt;"",AM$2:AM$1000)))&lt;3,"","OUTLIER"))</f>
        <v/>
      </c>
      <c r="W83" s="55" t="str" cm="1">
        <f t="array" ref="W83">IF(AN83="","",IF(ABS((AN83-AVERAGE(AN$2:AN$1000))/_xlfn.STDEV.S(IF(AN$2:AN$1000&lt;&gt;"",AN$2:AN$1000)))&lt;3,"","OUTLIER"))</f>
        <v/>
      </c>
      <c r="X83" s="55" t="str" cm="1">
        <f t="array" ref="X83">IF(AO83="","",IF(ABS((AO83-AVERAGE(AO$2:AO$1000))/_xlfn.STDEV.S(IF(AO$2:AO$1000&lt;&gt;"",AO$2:AO$1000)))&lt;3,"","OUTLIER"))</f>
        <v/>
      </c>
      <c r="Y83" s="55" t="str" cm="1">
        <f t="array" ref="Y83">IF(AP83="","",IF(ABS((AP83-AVERAGE(AP$2:AP$1000))/_xlfn.STDEV.S(IF(AP$2:AP$1000&lt;&gt;"",AP$2:AP$1000)))&lt;3,"","OUTLIER"))</f>
        <v/>
      </c>
      <c r="Z83" s="55" t="str" cm="1">
        <f t="array" ref="Z83">IF(AQ83="","",IF(ABS((AQ83-AVERAGE(AQ$2:AQ$1000))/_xlfn.STDEV.S(IF(AQ$2:AQ$1000&lt;&gt;"",AQ$2:AQ$1000)))&lt;3,"","OUTLIER"))</f>
        <v/>
      </c>
      <c r="AA83" s="55" t="str" cm="1">
        <f t="array" ref="AA83">IF(AR83="","",IF(ABS((AR83-AVERAGE(AR$2:AR$1000))/_xlfn.STDEV.S(IF(AR$2:AR$1000&lt;&gt;"",AR$2:AR$1000)))&lt;3,"","OUTLIER"))</f>
        <v/>
      </c>
      <c r="AB83" s="55" t="str" cm="1">
        <f t="array" ref="AB83">IF(AS83="","",IF(ABS((AS83-AVERAGE(AS$2:AS$1000))/_xlfn.STDEV.S(IF(AS$2:AS$1000&lt;&gt;"",AS$2:AS$1000)))&lt;3,"","OUTLIER"))</f>
        <v/>
      </c>
      <c r="AC83" s="55" t="str" cm="1">
        <f t="array" ref="AC83">IF(AT83="","",IF(ABS((AT83-AVERAGE(AT$2:AT$1000))/_xlfn.STDEV.S(IF(AT$2:AT$1000&lt;&gt;"",AT$2:AT$1000)))&lt;3,"","OUTLIER"))</f>
        <v/>
      </c>
      <c r="AD83" s="55" t="str" cm="1">
        <f t="array" ref="AD83">IF(AU83="","",IF(ABS((AU83-AVERAGE(AU$2:AU$1000))/_xlfn.STDEV.S(IF(AU$2:AU$1000&lt;&gt;"",AU$2:AU$1000)))&lt;3,"","OUTLIER"))</f>
        <v/>
      </c>
      <c r="AE83" s="55" t="str" cm="1">
        <f t="array" ref="AE83">IF(AV83="","",IF(ABS((AV83-AVERAGE(AV$2:AV$1000))/_xlfn.STDEV.S(IF(AV$2:AV$1000&lt;&gt;"",AV$2:AV$1000)))&lt;3,"","OUTLIER"))</f>
        <v/>
      </c>
      <c r="AF83" s="55" t="str" cm="1">
        <f t="array" ref="AF83">IF(AW83="","",IF(ABS((AW83-AVERAGE(AW$2:AW$1000))/_xlfn.STDEV.S(IF(AW$2:AW$1000&lt;&gt;"",AW$2:AW$1000)))&lt;3,"","OUTLIER"))</f>
        <v/>
      </c>
      <c r="AG83" s="55" t="str" cm="1">
        <f t="array" ref="AG83">IF(AX83="","",IF(ABS((AX83-AVERAGE(AX$2:AX$1000))/_xlfn.STDEV.S(IF(AX$2:AX$1000&lt;&gt;"",AX$2:AX$1000)))&lt;3,"","OUTLIER"))</f>
        <v/>
      </c>
      <c r="AH83" s="55" t="str" cm="1">
        <f t="array" ref="AH83">IF(AY83="","",IF(ABS((AY83-AVERAGE(AY$2:AY$1000))/_xlfn.STDEV.S(IF(AY$2:AY$1000&lt;&gt;"",AY$2:AY$1000)))&lt;3,"","OUTLIER"))</f>
        <v/>
      </c>
      <c r="AI83" s="55" t="str" cm="1">
        <f t="array" ref="AI83">IF(AZ83="","",IF(ABS((AZ83-AVERAGE(AZ$2:AZ$1000))/_xlfn.STDEV.S(IF(AZ$2:AZ$1000&lt;&gt;"",AZ$2:AZ$1000)))&lt;3,"","OUTLIER"))</f>
        <v/>
      </c>
      <c r="AJ83" s="55" t="str" cm="1">
        <f t="array" ref="AJ83">IF(BA83="","",IF(ABS((BA83-AVERAGE(BA$2:BA$1000))/_xlfn.STDEV.S(IF(BA$2:BA$1000&lt;&gt;"",BA$2:BA$1000)))&lt;3,"","OUTLIER"))</f>
        <v/>
      </c>
      <c r="AK83" s="55" t="str" cm="1">
        <f t="array" ref="AK83">IF(BB83="","",IF(ABS((BB83-AVERAGE(BB$2:BB$1000))/_xlfn.STDEV.S(IF(BB$2:BB$1000&lt;&gt;"",BB$2:BB$1000)))&lt;3,"","OUTLIER"))</f>
        <v/>
      </c>
      <c r="AL83" s="26">
        <v>9.5559999999999992</v>
      </c>
      <c r="AN83" s="27"/>
      <c r="AO83" s="27"/>
      <c r="AQ83" s="27"/>
      <c r="AR83" s="27">
        <v>8.3030000000000008</v>
      </c>
      <c r="AS83" s="27">
        <v>8.6379999999999999</v>
      </c>
      <c r="AT83" s="27"/>
      <c r="AU83" s="27"/>
      <c r="AV83" s="27"/>
      <c r="AW83" s="27">
        <v>10.59</v>
      </c>
      <c r="AX83" s="27"/>
      <c r="AY83" s="27"/>
      <c r="AZ83" s="27">
        <v>8.73</v>
      </c>
      <c r="BA83" s="27">
        <v>8.7249999999999996</v>
      </c>
      <c r="BB83" s="27">
        <v>8.7940000000000005</v>
      </c>
      <c r="BC83" s="26">
        <v>6.6890000000000005E-2</v>
      </c>
      <c r="BE83" s="27"/>
      <c r="BF83" s="27"/>
      <c r="BH83" s="27"/>
      <c r="BI83" s="27">
        <v>0.20749999999999999</v>
      </c>
      <c r="BJ83" s="27">
        <v>0.10150000000000001</v>
      </c>
      <c r="BK83" s="27"/>
      <c r="BL83" s="27"/>
      <c r="BM83" s="27"/>
      <c r="BN83" s="27">
        <v>4.6730000000000001E-2</v>
      </c>
      <c r="BO83" s="27"/>
      <c r="BP83" s="27"/>
      <c r="BQ83" s="27">
        <v>7.9089999999999994E-2</v>
      </c>
      <c r="BR83" s="27">
        <v>0.28989999999999999</v>
      </c>
      <c r="BS83" s="27">
        <v>7.3400000000000007E-2</v>
      </c>
    </row>
    <row r="84" spans="1:71" x14ac:dyDescent="0.2">
      <c r="A84" s="70" t="s">
        <v>513</v>
      </c>
      <c r="B84" s="73" t="str">
        <f>VLOOKUP(A84,RecNames!B:G,6,FALSE)</f>
        <v>MC4R</v>
      </c>
      <c r="D84" s="81" cm="1">
        <f t="array" ref="D84">_xlfn.IFS(U84="OUTLIER","na",AL84="","0",AL84&gt;0,AL84)</f>
        <v>8.1980000000000004</v>
      </c>
      <c r="E84" s="82" t="str" cm="1">
        <f t="array" ref="E84">_xlfn.IFS(V84="OUTLIER","na",AM84="","0",AM84&gt;0,AM84)</f>
        <v>0</v>
      </c>
      <c r="F84" s="82" t="str" cm="1">
        <f t="array" ref="F84">_xlfn.IFS(W84="OUTLIER","na",AN84="","0",AN84&gt;0,AN84)</f>
        <v>0</v>
      </c>
      <c r="G84" s="82" t="str" cm="1">
        <f t="array" ref="G84">_xlfn.IFS(X84="OUTLIER","na",AO84="","0",AO84&gt;0,AO84)</f>
        <v>0</v>
      </c>
      <c r="H84" s="82" t="str" cm="1">
        <f t="array" ref="H84">_xlfn.IFS(Y84="OUTLIER","na",AP84="","0",AP84&gt;0,AP84)</f>
        <v>0</v>
      </c>
      <c r="I84" s="82" t="str" cm="1">
        <f t="array" ref="I84">_xlfn.IFS(Z84="OUTLIER","na",AQ84="","0",AQ84&gt;0,AQ84)</f>
        <v>0</v>
      </c>
      <c r="J84" s="82" t="str" cm="1">
        <f t="array" ref="J84">_xlfn.IFS(AA84="OUTLIER","na",AR84="","0",AR84&gt;0,AR84)</f>
        <v>0</v>
      </c>
      <c r="K84" s="82" t="str" cm="1">
        <f t="array" ref="K84">_xlfn.IFS(AB84="OUTLIER","na",AS84="","0",AS84&gt;0,AS84)</f>
        <v>0</v>
      </c>
      <c r="L84" s="82" t="str" cm="1">
        <f t="array" ref="L84">_xlfn.IFS(AC84="OUTLIER","na",AT84="","0",AT84&gt;0,AT84)</f>
        <v>0</v>
      </c>
      <c r="M84" s="82" t="str" cm="1">
        <f t="array" ref="M84">_xlfn.IFS(AD84="OUTLIER","na",AU84="","0",AU84&gt;0,AU84)</f>
        <v>0</v>
      </c>
      <c r="N84" s="82" t="str" cm="1">
        <f t="array" ref="N84">_xlfn.IFS(AE84="OUTLIER","na",AV84="","0",AV84&gt;0,AV84)</f>
        <v>0</v>
      </c>
      <c r="O84" s="82" cm="1">
        <f t="array" ref="O84">_xlfn.IFS(AF84="OUTLIER","na",AW84="","0",AW84&gt;0,AW84)</f>
        <v>8.2520000000000007</v>
      </c>
      <c r="P84" s="82" t="str" cm="1">
        <f t="array" ref="P84">_xlfn.IFS(AG84="OUTLIER","na",AX84="","0",AX84&gt;0,AX84)</f>
        <v>0</v>
      </c>
      <c r="Q84" s="82" t="str" cm="1">
        <f t="array" ref="Q84">_xlfn.IFS(AH84="OUTLIER","na",AY84="","0",AY84&gt;0,AY84)</f>
        <v>0</v>
      </c>
      <c r="R84" s="82" cm="1">
        <f t="array" ref="R84">_xlfn.IFS(AI84="OUTLIER","na",AZ84="","0",AZ84&gt;0,AZ84)</f>
        <v>7.032</v>
      </c>
      <c r="S84" s="82" t="str" cm="1">
        <f t="array" ref="S84">_xlfn.IFS(AJ84="OUTLIER","na",BA84="","0",BA84&gt;0,BA84)</f>
        <v>0</v>
      </c>
      <c r="T84" s="82" cm="1">
        <f t="array" ref="T84">_xlfn.IFS(AK84="OUTLIER","na",BB84="","0",BB84&gt;0,BB84)</f>
        <v>7.4489999999999998</v>
      </c>
      <c r="U84" s="54" t="str" cm="1">
        <f t="array" ref="U84">IF(AL84="","",IF(ABS((AL84-AVERAGE(AL$2:AL$1000))/_xlfn.STDEV.S(IF(AL$2:AL$1000&lt;&gt;"",AL$2:AL$1000)))&lt;3,"","OUTLIER"))</f>
        <v/>
      </c>
      <c r="V84" s="55" t="str" cm="1">
        <f t="array" ref="V84">IF(AM84="","",IF(ABS((AM84-AVERAGE(AM$2:AM$1000))/_xlfn.STDEV.S(IF(AM$2:AM$1000&lt;&gt;"",AM$2:AM$1000)))&lt;3,"","OUTLIER"))</f>
        <v/>
      </c>
      <c r="W84" s="55" t="str" cm="1">
        <f t="array" ref="W84">IF(AN84="","",IF(ABS((AN84-AVERAGE(AN$2:AN$1000))/_xlfn.STDEV.S(IF(AN$2:AN$1000&lt;&gt;"",AN$2:AN$1000)))&lt;3,"","OUTLIER"))</f>
        <v/>
      </c>
      <c r="X84" s="55" t="str" cm="1">
        <f t="array" ref="X84">IF(AO84="","",IF(ABS((AO84-AVERAGE(AO$2:AO$1000))/_xlfn.STDEV.S(IF(AO$2:AO$1000&lt;&gt;"",AO$2:AO$1000)))&lt;3,"","OUTLIER"))</f>
        <v/>
      </c>
      <c r="Y84" s="55" t="str" cm="1">
        <f t="array" ref="Y84">IF(AP84="","",IF(ABS((AP84-AVERAGE(AP$2:AP$1000))/_xlfn.STDEV.S(IF(AP$2:AP$1000&lt;&gt;"",AP$2:AP$1000)))&lt;3,"","OUTLIER"))</f>
        <v/>
      </c>
      <c r="Z84" s="55" t="str" cm="1">
        <f t="array" ref="Z84">IF(AQ84="","",IF(ABS((AQ84-AVERAGE(AQ$2:AQ$1000))/_xlfn.STDEV.S(IF(AQ$2:AQ$1000&lt;&gt;"",AQ$2:AQ$1000)))&lt;3,"","OUTLIER"))</f>
        <v/>
      </c>
      <c r="AA84" s="55" t="str" cm="1">
        <f t="array" ref="AA84">IF(AR84="","",IF(ABS((AR84-AVERAGE(AR$2:AR$1000))/_xlfn.STDEV.S(IF(AR$2:AR$1000&lt;&gt;"",AR$2:AR$1000)))&lt;3,"","OUTLIER"))</f>
        <v/>
      </c>
      <c r="AB84" s="55" t="str" cm="1">
        <f t="array" ref="AB84">IF(AS84="","",IF(ABS((AS84-AVERAGE(AS$2:AS$1000))/_xlfn.STDEV.S(IF(AS$2:AS$1000&lt;&gt;"",AS$2:AS$1000)))&lt;3,"","OUTLIER"))</f>
        <v/>
      </c>
      <c r="AC84" s="55" t="str" cm="1">
        <f t="array" ref="AC84">IF(AT84="","",IF(ABS((AT84-AVERAGE(AT$2:AT$1000))/_xlfn.STDEV.S(IF(AT$2:AT$1000&lt;&gt;"",AT$2:AT$1000)))&lt;3,"","OUTLIER"))</f>
        <v/>
      </c>
      <c r="AD84" s="55" t="str" cm="1">
        <f t="array" ref="AD84">IF(AU84="","",IF(ABS((AU84-AVERAGE(AU$2:AU$1000))/_xlfn.STDEV.S(IF(AU$2:AU$1000&lt;&gt;"",AU$2:AU$1000)))&lt;3,"","OUTLIER"))</f>
        <v/>
      </c>
      <c r="AE84" s="55" t="str" cm="1">
        <f t="array" ref="AE84">IF(AV84="","",IF(ABS((AV84-AVERAGE(AV$2:AV$1000))/_xlfn.STDEV.S(IF(AV$2:AV$1000&lt;&gt;"",AV$2:AV$1000)))&lt;3,"","OUTLIER"))</f>
        <v/>
      </c>
      <c r="AF84" s="55" t="str" cm="1">
        <f t="array" ref="AF84">IF(AW84="","",IF(ABS((AW84-AVERAGE(AW$2:AW$1000))/_xlfn.STDEV.S(IF(AW$2:AW$1000&lt;&gt;"",AW$2:AW$1000)))&lt;3,"","OUTLIER"))</f>
        <v/>
      </c>
      <c r="AG84" s="55" t="str" cm="1">
        <f t="array" ref="AG84">IF(AX84="","",IF(ABS((AX84-AVERAGE(AX$2:AX$1000))/_xlfn.STDEV.S(IF(AX$2:AX$1000&lt;&gt;"",AX$2:AX$1000)))&lt;3,"","OUTLIER"))</f>
        <v/>
      </c>
      <c r="AH84" s="55" t="str" cm="1">
        <f t="array" ref="AH84">IF(AY84="","",IF(ABS((AY84-AVERAGE(AY$2:AY$1000))/_xlfn.STDEV.S(IF(AY$2:AY$1000&lt;&gt;"",AY$2:AY$1000)))&lt;3,"","OUTLIER"))</f>
        <v/>
      </c>
      <c r="AI84" s="55" t="str" cm="1">
        <f t="array" ref="AI84">IF(AZ84="","",IF(ABS((AZ84-AVERAGE(AZ$2:AZ$1000))/_xlfn.STDEV.S(IF(AZ$2:AZ$1000&lt;&gt;"",AZ$2:AZ$1000)))&lt;3,"","OUTLIER"))</f>
        <v/>
      </c>
      <c r="AJ84" s="55" t="str" cm="1">
        <f t="array" ref="AJ84">IF(BA84="","",IF(ABS((BA84-AVERAGE(BA$2:BA$1000))/_xlfn.STDEV.S(IF(BA$2:BA$1000&lt;&gt;"",BA$2:BA$1000)))&lt;3,"","OUTLIER"))</f>
        <v/>
      </c>
      <c r="AK84" s="55" t="str" cm="1">
        <f t="array" ref="AK84">IF(BB84="","",IF(ABS((BB84-AVERAGE(BB$2:BB$1000))/_xlfn.STDEV.S(IF(BB$2:BB$1000&lt;&gt;"",BB$2:BB$1000)))&lt;3,"","OUTLIER"))</f>
        <v/>
      </c>
      <c r="AL84" s="26">
        <v>8.1980000000000004</v>
      </c>
      <c r="AN84" s="27"/>
      <c r="AO84" s="27"/>
      <c r="AQ84" s="27"/>
      <c r="AR84" s="27"/>
      <c r="AS84" s="27"/>
      <c r="AT84" s="27"/>
      <c r="AU84" s="27"/>
      <c r="AV84" s="27"/>
      <c r="AW84" s="27">
        <v>8.2520000000000007</v>
      </c>
      <c r="AX84" s="27"/>
      <c r="AY84" s="27"/>
      <c r="AZ84" s="27">
        <v>7.032</v>
      </c>
      <c r="BA84" s="27"/>
      <c r="BB84" s="27">
        <v>7.4489999999999998</v>
      </c>
      <c r="BC84" s="26">
        <v>0.12470000000000001</v>
      </c>
      <c r="BE84" s="27"/>
      <c r="BF84" s="27"/>
      <c r="BH84" s="27"/>
      <c r="BI84" s="27"/>
      <c r="BJ84" s="27"/>
      <c r="BK84" s="27"/>
      <c r="BL84" s="27"/>
      <c r="BM84" s="27"/>
      <c r="BN84" s="27">
        <v>3.4529999999999998E-2</v>
      </c>
      <c r="BO84" s="27"/>
      <c r="BP84" s="27"/>
      <c r="BQ84" s="27">
        <v>0.20230000000000001</v>
      </c>
      <c r="BR84" s="27"/>
      <c r="BS84" s="27">
        <v>0.12889999999999999</v>
      </c>
    </row>
    <row r="85" spans="1:71" x14ac:dyDescent="0.2">
      <c r="A85" s="70" t="s">
        <v>571</v>
      </c>
      <c r="B85" s="73" t="str">
        <f>VLOOKUP(A85,RecNames!B:G,6,FALSE)</f>
        <v>OPRM</v>
      </c>
      <c r="D85" s="81" t="str" cm="1">
        <f t="array" ref="D85">_xlfn.IFS(U85="OUTLIER","na",AL85="","0",AL85&gt;0,AL85)</f>
        <v>0</v>
      </c>
      <c r="E85" s="82" t="str" cm="1">
        <f t="array" ref="E85">_xlfn.IFS(V85="OUTLIER","na",AM85="","0",AM85&gt;0,AM85)</f>
        <v>0</v>
      </c>
      <c r="F85" s="82" cm="1">
        <f t="array" ref="F85">_xlfn.IFS(W85="OUTLIER","na",AN85="","0",AN85&gt;0,AN85)</f>
        <v>8.33</v>
      </c>
      <c r="G85" s="82" cm="1">
        <f t="array" ref="G85">_xlfn.IFS(X85="OUTLIER","na",AO85="","0",AO85&gt;0,AO85)</f>
        <v>8.4429999999999996</v>
      </c>
      <c r="H85" s="82" t="str" cm="1">
        <f t="array" ref="H85">_xlfn.IFS(Y85="OUTLIER","na",AP85="","0",AP85&gt;0,AP85)</f>
        <v>0</v>
      </c>
      <c r="I85" s="82" cm="1">
        <f t="array" ref="I85">_xlfn.IFS(Z85="OUTLIER","na",AQ85="","0",AQ85&gt;0,AQ85)</f>
        <v>8.7539999999999996</v>
      </c>
      <c r="J85" s="82" cm="1">
        <f t="array" ref="J85">_xlfn.IFS(AA85="OUTLIER","na",AR85="","0",AR85&gt;0,AR85)</f>
        <v>9.0020000000000007</v>
      </c>
      <c r="K85" s="82" cm="1">
        <f t="array" ref="K85">_xlfn.IFS(AB85="OUTLIER","na",AS85="","0",AS85&gt;0,AS85)</f>
        <v>9.9870000000000001</v>
      </c>
      <c r="L85" s="82" t="str" cm="1">
        <f t="array" ref="L85">_xlfn.IFS(AC85="OUTLIER","na",AT85="","0",AT85&gt;0,AT85)</f>
        <v>0</v>
      </c>
      <c r="M85" s="82" t="str" cm="1">
        <f t="array" ref="M85">_xlfn.IFS(AD85="OUTLIER","na",AU85="","0",AU85&gt;0,AU85)</f>
        <v>0</v>
      </c>
      <c r="N85" s="82" t="str" cm="1">
        <f t="array" ref="N85">_xlfn.IFS(AE85="OUTLIER","na",AV85="","0",AV85&gt;0,AV85)</f>
        <v>0</v>
      </c>
      <c r="O85" s="82" cm="1">
        <f t="array" ref="O85">_xlfn.IFS(AF85="OUTLIER","na",AW85="","0",AW85&gt;0,AW85)</f>
        <v>6.36</v>
      </c>
      <c r="P85" s="82" t="str" cm="1">
        <f t="array" ref="P85">_xlfn.IFS(AG85="OUTLIER","na",AX85="","0",AX85&gt;0,AX85)</f>
        <v>0</v>
      </c>
      <c r="Q85" s="82" t="str" cm="1">
        <f t="array" ref="Q85">_xlfn.IFS(AH85="OUTLIER","na",AY85="","0",AY85&gt;0,AY85)</f>
        <v>0</v>
      </c>
      <c r="R85" s="82" cm="1">
        <f t="array" ref="R85">_xlfn.IFS(AI85="OUTLIER","na",AZ85="","0",AZ85&gt;0,AZ85)</f>
        <v>6.0949999999999998</v>
      </c>
      <c r="S85" s="82" cm="1">
        <f t="array" ref="S85">_xlfn.IFS(AJ85="OUTLIER","na",BA85="","0",BA85&gt;0,BA85)</f>
        <v>7.0990000000000002</v>
      </c>
      <c r="T85" s="82" cm="1">
        <f t="array" ref="T85">_xlfn.IFS(AK85="OUTLIER","na",BB85="","0",BB85&gt;0,BB85)</f>
        <v>7.4240000000000004</v>
      </c>
      <c r="U85" s="54" t="str" cm="1">
        <f t="array" ref="U85">IF(AL85="","",IF(ABS((AL85-AVERAGE(AL$2:AL$1000))/_xlfn.STDEV.S(IF(AL$2:AL$1000&lt;&gt;"",AL$2:AL$1000)))&lt;3,"","OUTLIER"))</f>
        <v/>
      </c>
      <c r="V85" s="55" t="str" cm="1">
        <f t="array" ref="V85">IF(AM85="","",IF(ABS((AM85-AVERAGE(AM$2:AM$1000))/_xlfn.STDEV.S(IF(AM$2:AM$1000&lt;&gt;"",AM$2:AM$1000)))&lt;3,"","OUTLIER"))</f>
        <v/>
      </c>
      <c r="W85" s="55" t="str" cm="1">
        <f t="array" ref="W85">IF(AN85="","",IF(ABS((AN85-AVERAGE(AN$2:AN$1000))/_xlfn.STDEV.S(IF(AN$2:AN$1000&lt;&gt;"",AN$2:AN$1000)))&lt;3,"","OUTLIER"))</f>
        <v/>
      </c>
      <c r="X85" s="55" t="str" cm="1">
        <f t="array" ref="X85">IF(AO85="","",IF(ABS((AO85-AVERAGE(AO$2:AO$1000))/_xlfn.STDEV.S(IF(AO$2:AO$1000&lt;&gt;"",AO$2:AO$1000)))&lt;3,"","OUTLIER"))</f>
        <v/>
      </c>
      <c r="Y85" s="55" t="str" cm="1">
        <f t="array" ref="Y85">IF(AP85="","",IF(ABS((AP85-AVERAGE(AP$2:AP$1000))/_xlfn.STDEV.S(IF(AP$2:AP$1000&lt;&gt;"",AP$2:AP$1000)))&lt;3,"","OUTLIER"))</f>
        <v/>
      </c>
      <c r="Z85" s="55" t="str" cm="1">
        <f t="array" ref="Z85">IF(AQ85="","",IF(ABS((AQ85-AVERAGE(AQ$2:AQ$1000))/_xlfn.STDEV.S(IF(AQ$2:AQ$1000&lt;&gt;"",AQ$2:AQ$1000)))&lt;3,"","OUTLIER"))</f>
        <v/>
      </c>
      <c r="AA85" s="55" t="str" cm="1">
        <f t="array" ref="AA85">IF(AR85="","",IF(ABS((AR85-AVERAGE(AR$2:AR$1000))/_xlfn.STDEV.S(IF(AR$2:AR$1000&lt;&gt;"",AR$2:AR$1000)))&lt;3,"","OUTLIER"))</f>
        <v/>
      </c>
      <c r="AB85" s="55" t="str" cm="1">
        <f t="array" ref="AB85">IF(AS85="","",IF(ABS((AS85-AVERAGE(AS$2:AS$1000))/_xlfn.STDEV.S(IF(AS$2:AS$1000&lt;&gt;"",AS$2:AS$1000)))&lt;3,"","OUTLIER"))</f>
        <v/>
      </c>
      <c r="AC85" s="55" t="str" cm="1">
        <f t="array" ref="AC85">IF(AT85="","",IF(ABS((AT85-AVERAGE(AT$2:AT$1000))/_xlfn.STDEV.S(IF(AT$2:AT$1000&lt;&gt;"",AT$2:AT$1000)))&lt;3,"","OUTLIER"))</f>
        <v/>
      </c>
      <c r="AD85" s="55" t="str" cm="1">
        <f t="array" ref="AD85">IF(AU85="","",IF(ABS((AU85-AVERAGE(AU$2:AU$1000))/_xlfn.STDEV.S(IF(AU$2:AU$1000&lt;&gt;"",AU$2:AU$1000)))&lt;3,"","OUTLIER"))</f>
        <v/>
      </c>
      <c r="AE85" s="55" t="str" cm="1">
        <f t="array" ref="AE85">IF(AV85="","",IF(ABS((AV85-AVERAGE(AV$2:AV$1000))/_xlfn.STDEV.S(IF(AV$2:AV$1000&lt;&gt;"",AV$2:AV$1000)))&lt;3,"","OUTLIER"))</f>
        <v/>
      </c>
      <c r="AF85" s="55" t="str" cm="1">
        <f t="array" ref="AF85">IF(AW85="","",IF(ABS((AW85-AVERAGE(AW$2:AW$1000))/_xlfn.STDEV.S(IF(AW$2:AW$1000&lt;&gt;"",AW$2:AW$1000)))&lt;3,"","OUTLIER"))</f>
        <v/>
      </c>
      <c r="AG85" s="55" t="str" cm="1">
        <f t="array" ref="AG85">IF(AX85="","",IF(ABS((AX85-AVERAGE(AX$2:AX$1000))/_xlfn.STDEV.S(IF(AX$2:AX$1000&lt;&gt;"",AX$2:AX$1000)))&lt;3,"","OUTLIER"))</f>
        <v/>
      </c>
      <c r="AH85" s="55" t="str" cm="1">
        <f t="array" ref="AH85">IF(AY85="","",IF(ABS((AY85-AVERAGE(AY$2:AY$1000))/_xlfn.STDEV.S(IF(AY$2:AY$1000&lt;&gt;"",AY$2:AY$1000)))&lt;3,"","OUTLIER"))</f>
        <v/>
      </c>
      <c r="AI85" s="55" t="str" cm="1">
        <f t="array" ref="AI85">IF(AZ85="","",IF(ABS((AZ85-AVERAGE(AZ$2:AZ$1000))/_xlfn.STDEV.S(IF(AZ$2:AZ$1000&lt;&gt;"",AZ$2:AZ$1000)))&lt;3,"","OUTLIER"))</f>
        <v/>
      </c>
      <c r="AJ85" s="55" t="str" cm="1">
        <f t="array" ref="AJ85">IF(BA85="","",IF(ABS((BA85-AVERAGE(BA$2:BA$1000))/_xlfn.STDEV.S(IF(BA$2:BA$1000&lt;&gt;"",BA$2:BA$1000)))&lt;3,"","OUTLIER"))</f>
        <v/>
      </c>
      <c r="AK85" s="55" t="str" cm="1">
        <f t="array" ref="AK85">IF(BB85="","",IF(ABS((BB85-AVERAGE(BB$2:BB$1000))/_xlfn.STDEV.S(IF(BB$2:BB$1000&lt;&gt;"",BB$2:BB$1000)))&lt;3,"","OUTLIER"))</f>
        <v/>
      </c>
      <c r="AL85" s="26"/>
      <c r="AN85" s="27">
        <v>8.33</v>
      </c>
      <c r="AO85" s="27">
        <v>8.4429999999999996</v>
      </c>
      <c r="AQ85" s="27">
        <v>8.7539999999999996</v>
      </c>
      <c r="AR85" s="27">
        <v>9.0020000000000007</v>
      </c>
      <c r="AS85" s="27">
        <v>9.9870000000000001</v>
      </c>
      <c r="AT85" s="27"/>
      <c r="AU85" s="27"/>
      <c r="AV85" s="27"/>
      <c r="AW85" s="27">
        <v>6.36</v>
      </c>
      <c r="AX85" s="27"/>
      <c r="AY85" s="27"/>
      <c r="AZ85" s="27">
        <v>6.0949999999999998</v>
      </c>
      <c r="BA85" s="27">
        <v>7.0990000000000002</v>
      </c>
      <c r="BB85" s="27">
        <v>7.4240000000000004</v>
      </c>
      <c r="BC85" s="26"/>
      <c r="BE85" s="27">
        <v>6.8229999999999999E-2</v>
      </c>
      <c r="BF85" s="27">
        <v>8.5870000000000002E-2</v>
      </c>
      <c r="BH85" s="27">
        <v>7.0639999999999994E-2</v>
      </c>
      <c r="BI85" s="27">
        <v>0.1046</v>
      </c>
      <c r="BJ85" s="27">
        <v>0.35139999999999999</v>
      </c>
      <c r="BK85" s="27"/>
      <c r="BL85" s="27"/>
      <c r="BM85" s="27"/>
      <c r="BN85" s="27">
        <v>0.1628</v>
      </c>
      <c r="BO85" s="27"/>
      <c r="BP85" s="27"/>
      <c r="BQ85" s="27">
        <v>0.15609999999999999</v>
      </c>
      <c r="BR85" s="27">
        <v>8.9039999999999994E-2</v>
      </c>
      <c r="BS85" s="27">
        <v>8.4769999999999998E-2</v>
      </c>
    </row>
    <row r="86" spans="1:71" x14ac:dyDescent="0.2">
      <c r="A86" s="70" t="s">
        <v>518</v>
      </c>
      <c r="B86" s="73" t="str">
        <f>VLOOKUP(A86,RecNames!B:G,6,FALSE)</f>
        <v>MTR1A</v>
      </c>
      <c r="D86" s="81" t="str" cm="1">
        <f t="array" ref="D86">_xlfn.IFS(U86="OUTLIER","na",AL86="","0",AL86&gt;0,AL86)</f>
        <v>0</v>
      </c>
      <c r="E86" s="82" t="str" cm="1">
        <f t="array" ref="E86">_xlfn.IFS(V86="OUTLIER","na",AM86="","0",AM86&gt;0,AM86)</f>
        <v>0</v>
      </c>
      <c r="F86" s="82" cm="1">
        <f t="array" ref="F86">_xlfn.IFS(W86="OUTLIER","na",AN86="","0",AN86&gt;0,AN86)</f>
        <v>10.72</v>
      </c>
      <c r="G86" s="82" cm="1">
        <f t="array" ref="G86">_xlfn.IFS(X86="OUTLIER","na",AO86="","0",AO86&gt;0,AO86)</f>
        <v>10.91</v>
      </c>
      <c r="H86" s="82" t="str" cm="1">
        <f t="array" ref="H86">_xlfn.IFS(Y86="OUTLIER","na",AP86="","0",AP86&gt;0,AP86)</f>
        <v>0</v>
      </c>
      <c r="I86" s="82" cm="1">
        <f t="array" ref="I86">_xlfn.IFS(Z86="OUTLIER","na",AQ86="","0",AQ86&gt;0,AQ86)</f>
        <v>10.9</v>
      </c>
      <c r="J86" s="82" cm="1">
        <f t="array" ref="J86">_xlfn.IFS(AA86="OUTLIER","na",AR86="","0",AR86&gt;0,AR86)</f>
        <v>10.99</v>
      </c>
      <c r="K86" s="82" t="str" cm="1">
        <f t="array" ref="K86">_xlfn.IFS(AB86="OUTLIER","na",AS86="","0",AS86&gt;0,AS86)</f>
        <v>0</v>
      </c>
      <c r="L86" s="82" t="str" cm="1">
        <f t="array" ref="L86">_xlfn.IFS(AC86="OUTLIER","na",AT86="","0",AT86&gt;0,AT86)</f>
        <v>0</v>
      </c>
      <c r="M86" s="82" t="str" cm="1">
        <f t="array" ref="M86">_xlfn.IFS(AD86="OUTLIER","na",AU86="","0",AU86&gt;0,AU86)</f>
        <v>0</v>
      </c>
      <c r="N86" s="82" t="str" cm="1">
        <f t="array" ref="N86">_xlfn.IFS(AE86="OUTLIER","na",AV86="","0",AV86&gt;0,AV86)</f>
        <v>0</v>
      </c>
      <c r="O86" s="82" cm="1">
        <f t="array" ref="O86">_xlfn.IFS(AF86="OUTLIER","na",AW86="","0",AW86&gt;0,AW86)</f>
        <v>9.1959999999999997</v>
      </c>
      <c r="P86" s="82" t="str" cm="1">
        <f t="array" ref="P86">_xlfn.IFS(AG86="OUTLIER","na",AX86="","0",AX86&gt;0,AX86)</f>
        <v>0</v>
      </c>
      <c r="Q86" s="82" t="str" cm="1">
        <f t="array" ref="Q86">_xlfn.IFS(AH86="OUTLIER","na",AY86="","0",AY86&gt;0,AY86)</f>
        <v>0</v>
      </c>
      <c r="R86" s="82" cm="1">
        <f t="array" ref="R86">_xlfn.IFS(AI86="OUTLIER","na",AZ86="","0",AZ86&gt;0,AZ86)</f>
        <v>8.9090000000000007</v>
      </c>
      <c r="S86" s="82" cm="1">
        <f t="array" ref="S86">_xlfn.IFS(AJ86="OUTLIER","na",BA86="","0",BA86&gt;0,BA86)</f>
        <v>8.9369999999999994</v>
      </c>
      <c r="T86" s="82" cm="1">
        <f t="array" ref="T86">_xlfn.IFS(AK86="OUTLIER","na",BB86="","0",BB86&gt;0,BB86)</f>
        <v>8.75</v>
      </c>
      <c r="U86" s="54" t="str" cm="1">
        <f t="array" ref="U86">IF(AL86="","",IF(ABS((AL86-AVERAGE(AL$2:AL$1000))/_xlfn.STDEV.S(IF(AL$2:AL$1000&lt;&gt;"",AL$2:AL$1000)))&lt;3,"","OUTLIER"))</f>
        <v/>
      </c>
      <c r="V86" s="55" t="str" cm="1">
        <f t="array" ref="V86">IF(AM86="","",IF(ABS((AM86-AVERAGE(AM$2:AM$1000))/_xlfn.STDEV.S(IF(AM$2:AM$1000&lt;&gt;"",AM$2:AM$1000)))&lt;3,"","OUTLIER"))</f>
        <v/>
      </c>
      <c r="W86" s="55" t="str" cm="1">
        <f t="array" ref="W86">IF(AN86="","",IF(ABS((AN86-AVERAGE(AN$2:AN$1000))/_xlfn.STDEV.S(IF(AN$2:AN$1000&lt;&gt;"",AN$2:AN$1000)))&lt;3,"","OUTLIER"))</f>
        <v/>
      </c>
      <c r="X86" s="55" t="str" cm="1">
        <f t="array" ref="X86">IF(AO86="","",IF(ABS((AO86-AVERAGE(AO$2:AO$1000))/_xlfn.STDEV.S(IF(AO$2:AO$1000&lt;&gt;"",AO$2:AO$1000)))&lt;3,"","OUTLIER"))</f>
        <v/>
      </c>
      <c r="Y86" s="55" t="str" cm="1">
        <f t="array" ref="Y86">IF(AP86="","",IF(ABS((AP86-AVERAGE(AP$2:AP$1000))/_xlfn.STDEV.S(IF(AP$2:AP$1000&lt;&gt;"",AP$2:AP$1000)))&lt;3,"","OUTLIER"))</f>
        <v/>
      </c>
      <c r="Z86" s="55" t="str" cm="1">
        <f t="array" ref="Z86">IF(AQ86="","",IF(ABS((AQ86-AVERAGE(AQ$2:AQ$1000))/_xlfn.STDEV.S(IF(AQ$2:AQ$1000&lt;&gt;"",AQ$2:AQ$1000)))&lt;3,"","OUTLIER"))</f>
        <v/>
      </c>
      <c r="AA86" s="55" t="str" cm="1">
        <f t="array" ref="AA86">IF(AR86="","",IF(ABS((AR86-AVERAGE(AR$2:AR$1000))/_xlfn.STDEV.S(IF(AR$2:AR$1000&lt;&gt;"",AR$2:AR$1000)))&lt;3,"","OUTLIER"))</f>
        <v/>
      </c>
      <c r="AB86" s="55" t="str" cm="1">
        <f t="array" ref="AB86">IF(AS86="","",IF(ABS((AS86-AVERAGE(AS$2:AS$1000))/_xlfn.STDEV.S(IF(AS$2:AS$1000&lt;&gt;"",AS$2:AS$1000)))&lt;3,"","OUTLIER"))</f>
        <v/>
      </c>
      <c r="AC86" s="55" t="str" cm="1">
        <f t="array" ref="AC86">IF(AT86="","",IF(ABS((AT86-AVERAGE(AT$2:AT$1000))/_xlfn.STDEV.S(IF(AT$2:AT$1000&lt;&gt;"",AT$2:AT$1000)))&lt;3,"","OUTLIER"))</f>
        <v/>
      </c>
      <c r="AD86" s="55" t="str" cm="1">
        <f t="array" ref="AD86">IF(AU86="","",IF(ABS((AU86-AVERAGE(AU$2:AU$1000))/_xlfn.STDEV.S(IF(AU$2:AU$1000&lt;&gt;"",AU$2:AU$1000)))&lt;3,"","OUTLIER"))</f>
        <v/>
      </c>
      <c r="AE86" s="55" t="str" cm="1">
        <f t="array" ref="AE86">IF(AV86="","",IF(ABS((AV86-AVERAGE(AV$2:AV$1000))/_xlfn.STDEV.S(IF(AV$2:AV$1000&lt;&gt;"",AV$2:AV$1000)))&lt;3,"","OUTLIER"))</f>
        <v/>
      </c>
      <c r="AF86" s="55" t="str" cm="1">
        <f t="array" ref="AF86">IF(AW86="","",IF(ABS((AW86-AVERAGE(AW$2:AW$1000))/_xlfn.STDEV.S(IF(AW$2:AW$1000&lt;&gt;"",AW$2:AW$1000)))&lt;3,"","OUTLIER"))</f>
        <v/>
      </c>
      <c r="AG86" s="55" t="str" cm="1">
        <f t="array" ref="AG86">IF(AX86="","",IF(ABS((AX86-AVERAGE(AX$2:AX$1000))/_xlfn.STDEV.S(IF(AX$2:AX$1000&lt;&gt;"",AX$2:AX$1000)))&lt;3,"","OUTLIER"))</f>
        <v/>
      </c>
      <c r="AH86" s="55" t="str" cm="1">
        <f t="array" ref="AH86">IF(AY86="","",IF(ABS((AY86-AVERAGE(AY$2:AY$1000))/_xlfn.STDEV.S(IF(AY$2:AY$1000&lt;&gt;"",AY$2:AY$1000)))&lt;3,"","OUTLIER"))</f>
        <v/>
      </c>
      <c r="AI86" s="55" t="str" cm="1">
        <f t="array" ref="AI86">IF(AZ86="","",IF(ABS((AZ86-AVERAGE(AZ$2:AZ$1000))/_xlfn.STDEV.S(IF(AZ$2:AZ$1000&lt;&gt;"",AZ$2:AZ$1000)))&lt;3,"","OUTLIER"))</f>
        <v/>
      </c>
      <c r="AJ86" s="55" t="str" cm="1">
        <f t="array" ref="AJ86">IF(BA86="","",IF(ABS((BA86-AVERAGE(BA$2:BA$1000))/_xlfn.STDEV.S(IF(BA$2:BA$1000&lt;&gt;"",BA$2:BA$1000)))&lt;3,"","OUTLIER"))</f>
        <v/>
      </c>
      <c r="AK86" s="55" t="str" cm="1">
        <f t="array" ref="AK86">IF(BB86="","",IF(ABS((BB86-AVERAGE(BB$2:BB$1000))/_xlfn.STDEV.S(IF(BB$2:BB$1000&lt;&gt;"",BB$2:BB$1000)))&lt;3,"","OUTLIER"))</f>
        <v/>
      </c>
      <c r="AL86" s="26"/>
      <c r="AN86" s="27">
        <v>10.72</v>
      </c>
      <c r="AO86" s="27">
        <v>10.91</v>
      </c>
      <c r="AQ86" s="27">
        <v>10.9</v>
      </c>
      <c r="AR86" s="27">
        <v>10.99</v>
      </c>
      <c r="AS86" s="27"/>
      <c r="AT86" s="27"/>
      <c r="AU86" s="27"/>
      <c r="AV86" s="27"/>
      <c r="AW86" s="27">
        <v>9.1959999999999997</v>
      </c>
      <c r="AX86" s="27"/>
      <c r="AY86" s="27"/>
      <c r="AZ86" s="27">
        <v>8.9090000000000007</v>
      </c>
      <c r="BA86" s="27">
        <v>8.9369999999999994</v>
      </c>
      <c r="BB86" s="27">
        <v>8.75</v>
      </c>
      <c r="BC86" s="26"/>
      <c r="BE86" s="27">
        <v>0.14380000000000001</v>
      </c>
      <c r="BF86" s="27">
        <v>0.11219999999999999</v>
      </c>
      <c r="BH86" s="27">
        <v>0.17749999999999999</v>
      </c>
      <c r="BI86" s="27">
        <v>0.189</v>
      </c>
      <c r="BJ86" s="27"/>
      <c r="BK86" s="27"/>
      <c r="BL86" s="27"/>
      <c r="BM86" s="27"/>
      <c r="BN86" s="27">
        <v>5.4179999999999999E-2</v>
      </c>
      <c r="BO86" s="27"/>
      <c r="BP86" s="27"/>
      <c r="BQ86" s="27">
        <v>0.1469</v>
      </c>
      <c r="BR86" s="27">
        <v>0.23219999999999999</v>
      </c>
      <c r="BS86" s="27">
        <v>0.1343</v>
      </c>
    </row>
    <row r="87" spans="1:71" x14ac:dyDescent="0.2">
      <c r="A87" s="70" t="s">
        <v>522</v>
      </c>
      <c r="B87" s="73" t="str">
        <f>VLOOKUP(A87,RecNames!B:G,6,FALSE)</f>
        <v>MTR1B</v>
      </c>
      <c r="D87" s="81" t="str" cm="1">
        <f t="array" ref="D87">_xlfn.IFS(U87="OUTLIER","na",AL87="","0",AL87&gt;0,AL87)</f>
        <v>0</v>
      </c>
      <c r="E87" s="82" t="str" cm="1">
        <f t="array" ref="E87">_xlfn.IFS(V87="OUTLIER","na",AM87="","0",AM87&gt;0,AM87)</f>
        <v>0</v>
      </c>
      <c r="F87" s="82" cm="1">
        <f t="array" ref="F87">_xlfn.IFS(W87="OUTLIER","na",AN87="","0",AN87&gt;0,AN87)</f>
        <v>9.4280000000000008</v>
      </c>
      <c r="G87" s="82" cm="1">
        <f t="array" ref="G87">_xlfn.IFS(X87="OUTLIER","na",AO87="","0",AO87&gt;0,AO87)</f>
        <v>9.4320000000000004</v>
      </c>
      <c r="H87" s="82" t="str" cm="1">
        <f t="array" ref="H87">_xlfn.IFS(Y87="OUTLIER","na",AP87="","0",AP87&gt;0,AP87)</f>
        <v>0</v>
      </c>
      <c r="I87" s="82" cm="1">
        <f t="array" ref="I87">_xlfn.IFS(Z87="OUTLIER","na",AQ87="","0",AQ87&gt;0,AQ87)</f>
        <v>9.0250000000000004</v>
      </c>
      <c r="J87" s="82" cm="1">
        <f t="array" ref="J87">_xlfn.IFS(AA87="OUTLIER","na",AR87="","0",AR87&gt;0,AR87)</f>
        <v>9.3710000000000004</v>
      </c>
      <c r="K87" s="82" t="str" cm="1">
        <f t="array" ref="K87">_xlfn.IFS(AB87="OUTLIER","na",AS87="","0",AS87&gt;0,AS87)</f>
        <v>0</v>
      </c>
      <c r="L87" s="82" t="str" cm="1">
        <f t="array" ref="L87">_xlfn.IFS(AC87="OUTLIER","na",AT87="","0",AT87&gt;0,AT87)</f>
        <v>0</v>
      </c>
      <c r="M87" s="82" t="str" cm="1">
        <f t="array" ref="M87">_xlfn.IFS(AD87="OUTLIER","na",AU87="","0",AU87&gt;0,AU87)</f>
        <v>0</v>
      </c>
      <c r="N87" s="82" t="str" cm="1">
        <f t="array" ref="N87">_xlfn.IFS(AE87="OUTLIER","na",AV87="","0",AV87&gt;0,AV87)</f>
        <v>0</v>
      </c>
      <c r="O87" s="82" cm="1">
        <f t="array" ref="O87">_xlfn.IFS(AF87="OUTLIER","na",AW87="","0",AW87&gt;0,AW87)</f>
        <v>8.5</v>
      </c>
      <c r="P87" s="82" t="str" cm="1">
        <f t="array" ref="P87">_xlfn.IFS(AG87="OUTLIER","na",AX87="","0",AX87&gt;0,AX87)</f>
        <v>0</v>
      </c>
      <c r="Q87" s="82" t="str" cm="1">
        <f t="array" ref="Q87">_xlfn.IFS(AH87="OUTLIER","na",AY87="","0",AY87&gt;0,AY87)</f>
        <v>0</v>
      </c>
      <c r="R87" s="82" t="str" cm="1">
        <f t="array" ref="R87">_xlfn.IFS(AI87="OUTLIER","na",AZ87="","0",AZ87&gt;0,AZ87)</f>
        <v>0</v>
      </c>
      <c r="S87" s="82" t="str" cm="1">
        <f t="array" ref="S87">_xlfn.IFS(AJ87="OUTLIER","na",BA87="","0",BA87&gt;0,BA87)</f>
        <v>0</v>
      </c>
      <c r="T87" s="82" t="str" cm="1">
        <f t="array" ref="T87">_xlfn.IFS(AK87="OUTLIER","na",BB87="","0",BB87&gt;0,BB87)</f>
        <v>0</v>
      </c>
      <c r="U87" s="54" t="str" cm="1">
        <f t="array" ref="U87">IF(AL87="","",IF(ABS((AL87-AVERAGE(AL$2:AL$1000))/_xlfn.STDEV.S(IF(AL$2:AL$1000&lt;&gt;"",AL$2:AL$1000)))&lt;3,"","OUTLIER"))</f>
        <v/>
      </c>
      <c r="V87" s="55" t="str" cm="1">
        <f t="array" ref="V87">IF(AM87="","",IF(ABS((AM87-AVERAGE(AM$2:AM$1000))/_xlfn.STDEV.S(IF(AM$2:AM$1000&lt;&gt;"",AM$2:AM$1000)))&lt;3,"","OUTLIER"))</f>
        <v/>
      </c>
      <c r="W87" s="55" t="str" cm="1">
        <f t="array" ref="W87">IF(AN87="","",IF(ABS((AN87-AVERAGE(AN$2:AN$1000))/_xlfn.STDEV.S(IF(AN$2:AN$1000&lt;&gt;"",AN$2:AN$1000)))&lt;3,"","OUTLIER"))</f>
        <v/>
      </c>
      <c r="X87" s="55" t="str" cm="1">
        <f t="array" ref="X87">IF(AO87="","",IF(ABS((AO87-AVERAGE(AO$2:AO$1000))/_xlfn.STDEV.S(IF(AO$2:AO$1000&lt;&gt;"",AO$2:AO$1000)))&lt;3,"","OUTLIER"))</f>
        <v/>
      </c>
      <c r="Y87" s="55" t="str" cm="1">
        <f t="array" ref="Y87">IF(AP87="","",IF(ABS((AP87-AVERAGE(AP$2:AP$1000))/_xlfn.STDEV.S(IF(AP$2:AP$1000&lt;&gt;"",AP$2:AP$1000)))&lt;3,"","OUTLIER"))</f>
        <v/>
      </c>
      <c r="Z87" s="55" t="str" cm="1">
        <f t="array" ref="Z87">IF(AQ87="","",IF(ABS((AQ87-AVERAGE(AQ$2:AQ$1000))/_xlfn.STDEV.S(IF(AQ$2:AQ$1000&lt;&gt;"",AQ$2:AQ$1000)))&lt;3,"","OUTLIER"))</f>
        <v/>
      </c>
      <c r="AA87" s="55" t="str" cm="1">
        <f t="array" ref="AA87">IF(AR87="","",IF(ABS((AR87-AVERAGE(AR$2:AR$1000))/_xlfn.STDEV.S(IF(AR$2:AR$1000&lt;&gt;"",AR$2:AR$1000)))&lt;3,"","OUTLIER"))</f>
        <v/>
      </c>
      <c r="AB87" s="55" t="str" cm="1">
        <f t="array" ref="AB87">IF(AS87="","",IF(ABS((AS87-AVERAGE(AS$2:AS$1000))/_xlfn.STDEV.S(IF(AS$2:AS$1000&lt;&gt;"",AS$2:AS$1000)))&lt;3,"","OUTLIER"))</f>
        <v/>
      </c>
      <c r="AC87" s="55" t="str" cm="1">
        <f t="array" ref="AC87">IF(AT87="","",IF(ABS((AT87-AVERAGE(AT$2:AT$1000))/_xlfn.STDEV.S(IF(AT$2:AT$1000&lt;&gt;"",AT$2:AT$1000)))&lt;3,"","OUTLIER"))</f>
        <v/>
      </c>
      <c r="AD87" s="55" t="str" cm="1">
        <f t="array" ref="AD87">IF(AU87="","",IF(ABS((AU87-AVERAGE(AU$2:AU$1000))/_xlfn.STDEV.S(IF(AU$2:AU$1000&lt;&gt;"",AU$2:AU$1000)))&lt;3,"","OUTLIER"))</f>
        <v/>
      </c>
      <c r="AE87" s="55" t="str" cm="1">
        <f t="array" ref="AE87">IF(AV87="","",IF(ABS((AV87-AVERAGE(AV$2:AV$1000))/_xlfn.STDEV.S(IF(AV$2:AV$1000&lt;&gt;"",AV$2:AV$1000)))&lt;3,"","OUTLIER"))</f>
        <v/>
      </c>
      <c r="AF87" s="55" t="str" cm="1">
        <f t="array" ref="AF87">IF(AW87="","",IF(ABS((AW87-AVERAGE(AW$2:AW$1000))/_xlfn.STDEV.S(IF(AW$2:AW$1000&lt;&gt;"",AW$2:AW$1000)))&lt;3,"","OUTLIER"))</f>
        <v/>
      </c>
      <c r="AG87" s="55" t="str" cm="1">
        <f t="array" ref="AG87">IF(AX87="","",IF(ABS((AX87-AVERAGE(AX$2:AX$1000))/_xlfn.STDEV.S(IF(AX$2:AX$1000&lt;&gt;"",AX$2:AX$1000)))&lt;3,"","OUTLIER"))</f>
        <v/>
      </c>
      <c r="AH87" s="55" t="str" cm="1">
        <f t="array" ref="AH87">IF(AY87="","",IF(ABS((AY87-AVERAGE(AY$2:AY$1000))/_xlfn.STDEV.S(IF(AY$2:AY$1000&lt;&gt;"",AY$2:AY$1000)))&lt;3,"","OUTLIER"))</f>
        <v/>
      </c>
      <c r="AI87" s="55" t="str" cm="1">
        <f t="array" ref="AI87">IF(AZ87="","",IF(ABS((AZ87-AVERAGE(AZ$2:AZ$1000))/_xlfn.STDEV.S(IF(AZ$2:AZ$1000&lt;&gt;"",AZ$2:AZ$1000)))&lt;3,"","OUTLIER"))</f>
        <v/>
      </c>
      <c r="AJ87" s="55" t="str" cm="1">
        <f t="array" ref="AJ87">IF(BA87="","",IF(ABS((BA87-AVERAGE(BA$2:BA$1000))/_xlfn.STDEV.S(IF(BA$2:BA$1000&lt;&gt;"",BA$2:BA$1000)))&lt;3,"","OUTLIER"))</f>
        <v/>
      </c>
      <c r="AK87" s="55" t="str" cm="1">
        <f t="array" ref="AK87">IF(BB87="","",IF(ABS((BB87-AVERAGE(BB$2:BB$1000))/_xlfn.STDEV.S(IF(BB$2:BB$1000&lt;&gt;"",BB$2:BB$1000)))&lt;3,"","OUTLIER"))</f>
        <v/>
      </c>
      <c r="AL87" s="26"/>
      <c r="AN87" s="27">
        <v>9.4280000000000008</v>
      </c>
      <c r="AO87" s="27">
        <v>9.4320000000000004</v>
      </c>
      <c r="AQ87" s="27">
        <v>9.0250000000000004</v>
      </c>
      <c r="AR87" s="27">
        <v>9.3710000000000004</v>
      </c>
      <c r="AS87" s="27"/>
      <c r="AT87" s="27"/>
      <c r="AU87" s="27"/>
      <c r="AV87" s="27"/>
      <c r="AW87" s="27">
        <v>8.5</v>
      </c>
      <c r="AX87" s="27"/>
      <c r="AY87" s="27"/>
      <c r="AZ87" s="27"/>
      <c r="BA87" s="27"/>
      <c r="BB87" s="27"/>
      <c r="BC87" s="26"/>
      <c r="BE87" s="27">
        <v>0.1401</v>
      </c>
      <c r="BF87" s="27">
        <v>0.15190000000000001</v>
      </c>
      <c r="BH87" s="27">
        <v>0.126</v>
      </c>
      <c r="BI87" s="27">
        <v>7.7030000000000001E-2</v>
      </c>
      <c r="BJ87" s="27"/>
      <c r="BK87" s="27"/>
      <c r="BL87" s="27"/>
      <c r="BM87" s="27"/>
      <c r="BN87" s="27">
        <v>0.2863</v>
      </c>
      <c r="BO87" s="27"/>
      <c r="BP87" s="27"/>
      <c r="BQ87" s="27"/>
      <c r="BR87" s="27"/>
      <c r="BS87" s="27"/>
    </row>
    <row r="88" spans="1:71" x14ac:dyDescent="0.2">
      <c r="A88" s="70" t="s">
        <v>574</v>
      </c>
      <c r="B88" s="73" t="str">
        <f>VLOOKUP(A88,RecNames!B:G,6,FALSE)</f>
        <v>OPRX</v>
      </c>
      <c r="D88" s="81" t="str" cm="1">
        <f t="array" ref="D88">_xlfn.IFS(U88="OUTLIER","na",AL88="","0",AL88&gt;0,AL88)</f>
        <v>0</v>
      </c>
      <c r="E88" s="82" t="str" cm="1">
        <f t="array" ref="E88">_xlfn.IFS(V88="OUTLIER","na",AM88="","0",AM88&gt;0,AM88)</f>
        <v>0</v>
      </c>
      <c r="F88" s="82" cm="1">
        <f t="array" ref="F88">_xlfn.IFS(W88="OUTLIER","na",AN88="","0",AN88&gt;0,AN88)</f>
        <v>10.24</v>
      </c>
      <c r="G88" s="82" cm="1">
        <f t="array" ref="G88">_xlfn.IFS(X88="OUTLIER","na",AO88="","0",AO88&gt;0,AO88)</f>
        <v>10.130000000000001</v>
      </c>
      <c r="H88" s="82" t="str" cm="1">
        <f t="array" ref="H88">_xlfn.IFS(Y88="OUTLIER","na",AP88="","0",AP88&gt;0,AP88)</f>
        <v>0</v>
      </c>
      <c r="I88" s="82" cm="1">
        <f t="array" ref="I88">_xlfn.IFS(Z88="OUTLIER","na",AQ88="","0",AQ88&gt;0,AQ88)</f>
        <v>10.41</v>
      </c>
      <c r="J88" s="82" cm="1">
        <f t="array" ref="J88">_xlfn.IFS(AA88="OUTLIER","na",AR88="","0",AR88&gt;0,AR88)</f>
        <v>10.82</v>
      </c>
      <c r="K88" s="82" cm="1">
        <f t="array" ref="K88">_xlfn.IFS(AB88="OUTLIER","na",AS88="","0",AS88&gt;0,AS88)</f>
        <v>11.37</v>
      </c>
      <c r="L88" s="82" t="str" cm="1">
        <f t="array" ref="L88">_xlfn.IFS(AC88="OUTLIER","na",AT88="","0",AT88&gt;0,AT88)</f>
        <v>0</v>
      </c>
      <c r="M88" s="82" t="str" cm="1">
        <f t="array" ref="M88">_xlfn.IFS(AD88="OUTLIER","na",AU88="","0",AU88&gt;0,AU88)</f>
        <v>0</v>
      </c>
      <c r="N88" s="82" cm="1">
        <f t="array" ref="N88">_xlfn.IFS(AE88="OUTLIER","na",AV88="","0",AV88&gt;0,AV88)</f>
        <v>8.2260000000000009</v>
      </c>
      <c r="O88" s="82" cm="1">
        <f t="array" ref="O88">_xlfn.IFS(AF88="OUTLIER","na",AW88="","0",AW88&gt;0,AW88)</f>
        <v>9.2460000000000004</v>
      </c>
      <c r="P88" s="82" t="str" cm="1">
        <f t="array" ref="P88">_xlfn.IFS(AG88="OUTLIER","na",AX88="","0",AX88&gt;0,AX88)</f>
        <v>0</v>
      </c>
      <c r="Q88" s="82" t="str" cm="1">
        <f t="array" ref="Q88">_xlfn.IFS(AH88="OUTLIER","na",AY88="","0",AY88&gt;0,AY88)</f>
        <v>0</v>
      </c>
      <c r="R88" s="82" cm="1">
        <f t="array" ref="R88">_xlfn.IFS(AI88="OUTLIER","na",AZ88="","0",AZ88&gt;0,AZ88)</f>
        <v>8.5869999999999997</v>
      </c>
      <c r="S88" s="82" cm="1">
        <f t="array" ref="S88">_xlfn.IFS(AJ88="OUTLIER","na",BA88="","0",BA88&gt;0,BA88)</f>
        <v>8.2490000000000006</v>
      </c>
      <c r="T88" s="82" cm="1">
        <f t="array" ref="T88">_xlfn.IFS(AK88="OUTLIER","na",BB88="","0",BB88&gt;0,BB88)</f>
        <v>8.7159999999999993</v>
      </c>
      <c r="U88" s="54" t="str" cm="1">
        <f t="array" ref="U88">IF(AL88="","",IF(ABS((AL88-AVERAGE(AL$2:AL$1000))/_xlfn.STDEV.S(IF(AL$2:AL$1000&lt;&gt;"",AL$2:AL$1000)))&lt;3,"","OUTLIER"))</f>
        <v/>
      </c>
      <c r="V88" s="55" t="str" cm="1">
        <f t="array" ref="V88">IF(AM88="","",IF(ABS((AM88-AVERAGE(AM$2:AM$1000))/_xlfn.STDEV.S(IF(AM$2:AM$1000&lt;&gt;"",AM$2:AM$1000)))&lt;3,"","OUTLIER"))</f>
        <v/>
      </c>
      <c r="W88" s="55" t="str" cm="1">
        <f t="array" ref="W88">IF(AN88="","",IF(ABS((AN88-AVERAGE(AN$2:AN$1000))/_xlfn.STDEV.S(IF(AN$2:AN$1000&lt;&gt;"",AN$2:AN$1000)))&lt;3,"","OUTLIER"))</f>
        <v/>
      </c>
      <c r="X88" s="55" t="str" cm="1">
        <f t="array" ref="X88">IF(AO88="","",IF(ABS((AO88-AVERAGE(AO$2:AO$1000))/_xlfn.STDEV.S(IF(AO$2:AO$1000&lt;&gt;"",AO$2:AO$1000)))&lt;3,"","OUTLIER"))</f>
        <v/>
      </c>
      <c r="Y88" s="55" t="str" cm="1">
        <f t="array" ref="Y88">IF(AP88="","",IF(ABS((AP88-AVERAGE(AP$2:AP$1000))/_xlfn.STDEV.S(IF(AP$2:AP$1000&lt;&gt;"",AP$2:AP$1000)))&lt;3,"","OUTLIER"))</f>
        <v/>
      </c>
      <c r="Z88" s="55" t="str" cm="1">
        <f t="array" ref="Z88">IF(AQ88="","",IF(ABS((AQ88-AVERAGE(AQ$2:AQ$1000))/_xlfn.STDEV.S(IF(AQ$2:AQ$1000&lt;&gt;"",AQ$2:AQ$1000)))&lt;3,"","OUTLIER"))</f>
        <v/>
      </c>
      <c r="AA88" s="55" t="str" cm="1">
        <f t="array" ref="AA88">IF(AR88="","",IF(ABS((AR88-AVERAGE(AR$2:AR$1000))/_xlfn.STDEV.S(IF(AR$2:AR$1000&lt;&gt;"",AR$2:AR$1000)))&lt;3,"","OUTLIER"))</f>
        <v/>
      </c>
      <c r="AB88" s="55" t="str" cm="1">
        <f t="array" ref="AB88">IF(AS88="","",IF(ABS((AS88-AVERAGE(AS$2:AS$1000))/_xlfn.STDEV.S(IF(AS$2:AS$1000&lt;&gt;"",AS$2:AS$1000)))&lt;3,"","OUTLIER"))</f>
        <v/>
      </c>
      <c r="AC88" s="55" t="str" cm="1">
        <f t="array" ref="AC88">IF(AT88="","",IF(ABS((AT88-AVERAGE(AT$2:AT$1000))/_xlfn.STDEV.S(IF(AT$2:AT$1000&lt;&gt;"",AT$2:AT$1000)))&lt;3,"","OUTLIER"))</f>
        <v/>
      </c>
      <c r="AD88" s="55" t="str" cm="1">
        <f t="array" ref="AD88">IF(AU88="","",IF(ABS((AU88-AVERAGE(AU$2:AU$1000))/_xlfn.STDEV.S(IF(AU$2:AU$1000&lt;&gt;"",AU$2:AU$1000)))&lt;3,"","OUTLIER"))</f>
        <v/>
      </c>
      <c r="AE88" s="55" t="str" cm="1">
        <f t="array" ref="AE88">IF(AV88="","",IF(ABS((AV88-AVERAGE(AV$2:AV$1000))/_xlfn.STDEV.S(IF(AV$2:AV$1000&lt;&gt;"",AV$2:AV$1000)))&lt;3,"","OUTLIER"))</f>
        <v/>
      </c>
      <c r="AF88" s="55" t="str" cm="1">
        <f t="array" ref="AF88">IF(AW88="","",IF(ABS((AW88-AVERAGE(AW$2:AW$1000))/_xlfn.STDEV.S(IF(AW$2:AW$1000&lt;&gt;"",AW$2:AW$1000)))&lt;3,"","OUTLIER"))</f>
        <v/>
      </c>
      <c r="AG88" s="55" t="str" cm="1">
        <f t="array" ref="AG88">IF(AX88="","",IF(ABS((AX88-AVERAGE(AX$2:AX$1000))/_xlfn.STDEV.S(IF(AX$2:AX$1000&lt;&gt;"",AX$2:AX$1000)))&lt;3,"","OUTLIER"))</f>
        <v/>
      </c>
      <c r="AH88" s="55" t="str" cm="1">
        <f t="array" ref="AH88">IF(AY88="","",IF(ABS((AY88-AVERAGE(AY$2:AY$1000))/_xlfn.STDEV.S(IF(AY$2:AY$1000&lt;&gt;"",AY$2:AY$1000)))&lt;3,"","OUTLIER"))</f>
        <v/>
      </c>
      <c r="AI88" s="55" t="str" cm="1">
        <f t="array" ref="AI88">IF(AZ88="","",IF(ABS((AZ88-AVERAGE(AZ$2:AZ$1000))/_xlfn.STDEV.S(IF(AZ$2:AZ$1000&lt;&gt;"",AZ$2:AZ$1000)))&lt;3,"","OUTLIER"))</f>
        <v/>
      </c>
      <c r="AJ88" s="55" t="str" cm="1">
        <f t="array" ref="AJ88">IF(BA88="","",IF(ABS((BA88-AVERAGE(BA$2:BA$1000))/_xlfn.STDEV.S(IF(BA$2:BA$1000&lt;&gt;"",BA$2:BA$1000)))&lt;3,"","OUTLIER"))</f>
        <v/>
      </c>
      <c r="AK88" s="55" t="str" cm="1">
        <f t="array" ref="AK88">IF(BB88="","",IF(ABS((BB88-AVERAGE(BB$2:BB$1000))/_xlfn.STDEV.S(IF(BB$2:BB$1000&lt;&gt;"",BB$2:BB$1000)))&lt;3,"","OUTLIER"))</f>
        <v/>
      </c>
      <c r="AL88" s="26"/>
      <c r="AN88" s="27">
        <v>10.24</v>
      </c>
      <c r="AO88" s="27">
        <v>10.130000000000001</v>
      </c>
      <c r="AQ88" s="27">
        <v>10.41</v>
      </c>
      <c r="AR88" s="27">
        <v>10.82</v>
      </c>
      <c r="AS88" s="27">
        <v>11.37</v>
      </c>
      <c r="AT88" s="27"/>
      <c r="AU88" s="27"/>
      <c r="AV88" s="27">
        <v>8.2260000000000009</v>
      </c>
      <c r="AW88" s="27">
        <v>9.2460000000000004</v>
      </c>
      <c r="AX88" s="27"/>
      <c r="AY88" s="27"/>
      <c r="AZ88" s="27">
        <v>8.5869999999999997</v>
      </c>
      <c r="BA88" s="27">
        <v>8.2490000000000006</v>
      </c>
      <c r="BB88" s="27">
        <v>8.7159999999999993</v>
      </c>
      <c r="BC88" s="26"/>
      <c r="BE88" s="27">
        <v>8.7650000000000006E-2</v>
      </c>
      <c r="BF88" s="27">
        <v>8.1809999999999994E-2</v>
      </c>
      <c r="BH88" s="27">
        <v>0.13170000000000001</v>
      </c>
      <c r="BI88" s="27">
        <v>8.5269999999999999E-2</v>
      </c>
      <c r="BJ88" s="27">
        <v>0.1215</v>
      </c>
      <c r="BK88" s="27"/>
      <c r="BL88" s="27"/>
      <c r="BM88" s="27">
        <v>0.1283</v>
      </c>
      <c r="BN88" s="27">
        <v>7.0999999999999994E-2</v>
      </c>
      <c r="BO88" s="27"/>
      <c r="BP88" s="27"/>
      <c r="BQ88" s="27">
        <v>0.1845</v>
      </c>
      <c r="BR88" s="27">
        <v>0.27260000000000001</v>
      </c>
      <c r="BS88" s="27">
        <v>0.105</v>
      </c>
    </row>
    <row r="89" spans="1:71" x14ac:dyDescent="0.2">
      <c r="A89" s="70" t="s">
        <v>544</v>
      </c>
      <c r="B89" s="73" t="str">
        <f>VLOOKUP(A89,RecNames!B:G,6,FALSE)</f>
        <v>NPFF1</v>
      </c>
      <c r="D89" s="81" t="str" cm="1">
        <f t="array" ref="D89">_xlfn.IFS(U89="OUTLIER","na",AL89="","0",AL89&gt;0,AL89)</f>
        <v>0</v>
      </c>
      <c r="E89" s="82" t="str" cm="1">
        <f t="array" ref="E89">_xlfn.IFS(V89="OUTLIER","na",AM89="","0",AM89&gt;0,AM89)</f>
        <v>0</v>
      </c>
      <c r="F89" s="82" cm="1">
        <f t="array" ref="F89">_xlfn.IFS(W89="OUTLIER","na",AN89="","0",AN89&gt;0,AN89)</f>
        <v>8.0470000000000006</v>
      </c>
      <c r="G89" s="82" cm="1">
        <f t="array" ref="G89">_xlfn.IFS(X89="OUTLIER","na",AO89="","0",AO89&gt;0,AO89)</f>
        <v>8.1199999999999992</v>
      </c>
      <c r="H89" s="82" t="str" cm="1">
        <f t="array" ref="H89">_xlfn.IFS(Y89="OUTLIER","na",AP89="","0",AP89&gt;0,AP89)</f>
        <v>0</v>
      </c>
      <c r="I89" s="82" cm="1">
        <f t="array" ref="I89">_xlfn.IFS(Z89="OUTLIER","na",AQ89="","0",AQ89&gt;0,AQ89)</f>
        <v>8.7769999999999992</v>
      </c>
      <c r="J89" s="82" cm="1">
        <f t="array" ref="J89">_xlfn.IFS(AA89="OUTLIER","na",AR89="","0",AR89&gt;0,AR89)</f>
        <v>9.1359999999999992</v>
      </c>
      <c r="K89" s="82" cm="1">
        <f t="array" ref="K89">_xlfn.IFS(AB89="OUTLIER","na",AS89="","0",AS89&gt;0,AS89)</f>
        <v>10.15</v>
      </c>
      <c r="L89" s="82" t="str" cm="1">
        <f t="array" ref="L89">_xlfn.IFS(AC89="OUTLIER","na",AT89="","0",AT89&gt;0,AT89)</f>
        <v>0</v>
      </c>
      <c r="M89" s="82" t="str" cm="1">
        <f t="array" ref="M89">_xlfn.IFS(AD89="OUTLIER","na",AU89="","0",AU89&gt;0,AU89)</f>
        <v>0</v>
      </c>
      <c r="N89" s="82" t="str" cm="1">
        <f t="array" ref="N89">_xlfn.IFS(AE89="OUTLIER","na",AV89="","0",AV89&gt;0,AV89)</f>
        <v>0</v>
      </c>
      <c r="O89" s="82" cm="1">
        <f t="array" ref="O89">_xlfn.IFS(AF89="OUTLIER","na",AW89="","0",AW89&gt;0,AW89)</f>
        <v>7.4</v>
      </c>
      <c r="P89" s="82" t="str" cm="1">
        <f t="array" ref="P89">_xlfn.IFS(AG89="OUTLIER","na",AX89="","0",AX89&gt;0,AX89)</f>
        <v>0</v>
      </c>
      <c r="Q89" s="82" cm="1">
        <f t="array" ref="Q89">_xlfn.IFS(AH89="OUTLIER","na",AY89="","0",AY89&gt;0,AY89)</f>
        <v>7.5780000000000003</v>
      </c>
      <c r="R89" s="82" cm="1">
        <f t="array" ref="R89">_xlfn.IFS(AI89="OUTLIER","na",AZ89="","0",AZ89&gt;0,AZ89)</f>
        <v>7.3559999999999999</v>
      </c>
      <c r="S89" s="82" cm="1">
        <f t="array" ref="S89">_xlfn.IFS(AJ89="OUTLIER","na",BA89="","0",BA89&gt;0,BA89)</f>
        <v>7.9829999999999997</v>
      </c>
      <c r="T89" s="82" cm="1">
        <f t="array" ref="T89">_xlfn.IFS(AK89="OUTLIER","na",BB89="","0",BB89&gt;0,BB89)</f>
        <v>7.7720000000000002</v>
      </c>
      <c r="U89" s="54" t="str" cm="1">
        <f t="array" ref="U89">IF(AL89="","",IF(ABS((AL89-AVERAGE(AL$2:AL$1000))/_xlfn.STDEV.S(IF(AL$2:AL$1000&lt;&gt;"",AL$2:AL$1000)))&lt;3,"","OUTLIER"))</f>
        <v/>
      </c>
      <c r="V89" s="55" t="str" cm="1">
        <f t="array" ref="V89">IF(AM89="","",IF(ABS((AM89-AVERAGE(AM$2:AM$1000))/_xlfn.STDEV.S(IF(AM$2:AM$1000&lt;&gt;"",AM$2:AM$1000)))&lt;3,"","OUTLIER"))</f>
        <v/>
      </c>
      <c r="W89" s="55" t="str" cm="1">
        <f t="array" ref="W89">IF(AN89="","",IF(ABS((AN89-AVERAGE(AN$2:AN$1000))/_xlfn.STDEV.S(IF(AN$2:AN$1000&lt;&gt;"",AN$2:AN$1000)))&lt;3,"","OUTLIER"))</f>
        <v/>
      </c>
      <c r="X89" s="55" t="str" cm="1">
        <f t="array" ref="X89">IF(AO89="","",IF(ABS((AO89-AVERAGE(AO$2:AO$1000))/_xlfn.STDEV.S(IF(AO$2:AO$1000&lt;&gt;"",AO$2:AO$1000)))&lt;3,"","OUTLIER"))</f>
        <v/>
      </c>
      <c r="Y89" s="55" t="str" cm="1">
        <f t="array" ref="Y89">IF(AP89="","",IF(ABS((AP89-AVERAGE(AP$2:AP$1000))/_xlfn.STDEV.S(IF(AP$2:AP$1000&lt;&gt;"",AP$2:AP$1000)))&lt;3,"","OUTLIER"))</f>
        <v/>
      </c>
      <c r="Z89" s="55" t="str" cm="1">
        <f t="array" ref="Z89">IF(AQ89="","",IF(ABS((AQ89-AVERAGE(AQ$2:AQ$1000))/_xlfn.STDEV.S(IF(AQ$2:AQ$1000&lt;&gt;"",AQ$2:AQ$1000)))&lt;3,"","OUTLIER"))</f>
        <v/>
      </c>
      <c r="AA89" s="55" t="str" cm="1">
        <f t="array" ref="AA89">IF(AR89="","",IF(ABS((AR89-AVERAGE(AR$2:AR$1000))/_xlfn.STDEV.S(IF(AR$2:AR$1000&lt;&gt;"",AR$2:AR$1000)))&lt;3,"","OUTLIER"))</f>
        <v/>
      </c>
      <c r="AB89" s="55" t="str" cm="1">
        <f t="array" ref="AB89">IF(AS89="","",IF(ABS((AS89-AVERAGE(AS$2:AS$1000))/_xlfn.STDEV.S(IF(AS$2:AS$1000&lt;&gt;"",AS$2:AS$1000)))&lt;3,"","OUTLIER"))</f>
        <v/>
      </c>
      <c r="AC89" s="55" t="str" cm="1">
        <f t="array" ref="AC89">IF(AT89="","",IF(ABS((AT89-AVERAGE(AT$2:AT$1000))/_xlfn.STDEV.S(IF(AT$2:AT$1000&lt;&gt;"",AT$2:AT$1000)))&lt;3,"","OUTLIER"))</f>
        <v/>
      </c>
      <c r="AD89" s="55" t="str" cm="1">
        <f t="array" ref="AD89">IF(AU89="","",IF(ABS((AU89-AVERAGE(AU$2:AU$1000))/_xlfn.STDEV.S(IF(AU$2:AU$1000&lt;&gt;"",AU$2:AU$1000)))&lt;3,"","OUTLIER"))</f>
        <v/>
      </c>
      <c r="AE89" s="55" t="str" cm="1">
        <f t="array" ref="AE89">IF(AV89="","",IF(ABS((AV89-AVERAGE(AV$2:AV$1000))/_xlfn.STDEV.S(IF(AV$2:AV$1000&lt;&gt;"",AV$2:AV$1000)))&lt;3,"","OUTLIER"))</f>
        <v/>
      </c>
      <c r="AF89" s="55" t="str" cm="1">
        <f t="array" ref="AF89">IF(AW89="","",IF(ABS((AW89-AVERAGE(AW$2:AW$1000))/_xlfn.STDEV.S(IF(AW$2:AW$1000&lt;&gt;"",AW$2:AW$1000)))&lt;3,"","OUTLIER"))</f>
        <v/>
      </c>
      <c r="AG89" s="55" t="str" cm="1">
        <f t="array" ref="AG89">IF(AX89="","",IF(ABS((AX89-AVERAGE(AX$2:AX$1000))/_xlfn.STDEV.S(IF(AX$2:AX$1000&lt;&gt;"",AX$2:AX$1000)))&lt;3,"","OUTLIER"))</f>
        <v/>
      </c>
      <c r="AH89" s="55" t="str" cm="1">
        <f t="array" ref="AH89">IF(AY89="","",IF(ABS((AY89-AVERAGE(AY$2:AY$1000))/_xlfn.STDEV.S(IF(AY$2:AY$1000&lt;&gt;"",AY$2:AY$1000)))&lt;3,"","OUTLIER"))</f>
        <v/>
      </c>
      <c r="AI89" s="55" t="str" cm="1">
        <f t="array" ref="AI89">IF(AZ89="","",IF(ABS((AZ89-AVERAGE(AZ$2:AZ$1000))/_xlfn.STDEV.S(IF(AZ$2:AZ$1000&lt;&gt;"",AZ$2:AZ$1000)))&lt;3,"","OUTLIER"))</f>
        <v/>
      </c>
      <c r="AJ89" s="55" t="str" cm="1">
        <f t="array" ref="AJ89">IF(BA89="","",IF(ABS((BA89-AVERAGE(BA$2:BA$1000))/_xlfn.STDEV.S(IF(BA$2:BA$1000&lt;&gt;"",BA$2:BA$1000)))&lt;3,"","OUTLIER"))</f>
        <v/>
      </c>
      <c r="AK89" s="55" t="str" cm="1">
        <f t="array" ref="AK89">IF(BB89="","",IF(ABS((BB89-AVERAGE(BB$2:BB$1000))/_xlfn.STDEV.S(IF(BB$2:BB$1000&lt;&gt;"",BB$2:BB$1000)))&lt;3,"","OUTLIER"))</f>
        <v/>
      </c>
      <c r="AL89" s="26"/>
      <c r="AN89" s="27">
        <v>8.0470000000000006</v>
      </c>
      <c r="AO89" s="27">
        <v>8.1199999999999992</v>
      </c>
      <c r="AQ89" s="27">
        <v>8.7769999999999992</v>
      </c>
      <c r="AR89" s="27">
        <v>9.1359999999999992</v>
      </c>
      <c r="AS89" s="27">
        <v>10.15</v>
      </c>
      <c r="AT89" s="27"/>
      <c r="AU89" s="27"/>
      <c r="AV89" s="27"/>
      <c r="AW89" s="27">
        <v>7.4</v>
      </c>
      <c r="AX89" s="27"/>
      <c r="AY89" s="27">
        <v>7.5780000000000003</v>
      </c>
      <c r="AZ89" s="27">
        <v>7.3559999999999999</v>
      </c>
      <c r="BA89" s="27">
        <v>7.9829999999999997</v>
      </c>
      <c r="BB89" s="27">
        <v>7.7720000000000002</v>
      </c>
      <c r="BC89" s="26"/>
      <c r="BE89" s="27">
        <v>7.2590000000000002E-2</v>
      </c>
      <c r="BF89" s="27">
        <v>7.4410000000000004E-2</v>
      </c>
      <c r="BH89" s="27">
        <v>7.3870000000000005E-2</v>
      </c>
      <c r="BI89" s="27">
        <v>6.7739999999999995E-2</v>
      </c>
      <c r="BJ89" s="27">
        <v>0.1201</v>
      </c>
      <c r="BK89" s="27"/>
      <c r="BL89" s="27"/>
      <c r="BM89" s="27"/>
      <c r="BN89" s="27">
        <v>6.1010000000000002E-2</v>
      </c>
      <c r="BO89" s="27"/>
      <c r="BP89" s="27">
        <v>0.1142</v>
      </c>
      <c r="BQ89" s="27">
        <v>0.13300000000000001</v>
      </c>
      <c r="BR89" s="27">
        <v>0.14749999999999999</v>
      </c>
      <c r="BS89" s="27">
        <v>7.5060000000000002E-2</v>
      </c>
    </row>
    <row r="90" spans="1:71" x14ac:dyDescent="0.2">
      <c r="A90" s="70" t="s">
        <v>547</v>
      </c>
      <c r="B90" s="73" t="str">
        <f>VLOOKUP(A90,RecNames!B:G,6,FALSE)</f>
        <v>NPFF2</v>
      </c>
      <c r="D90" s="81" t="str" cm="1">
        <f t="array" ref="D90">_xlfn.IFS(U90="OUTLIER","na",AL90="","0",AL90&gt;0,AL90)</f>
        <v>0</v>
      </c>
      <c r="E90" s="82" t="str" cm="1">
        <f t="array" ref="E90">_xlfn.IFS(V90="OUTLIER","na",AM90="","0",AM90&gt;0,AM90)</f>
        <v>0</v>
      </c>
      <c r="F90" s="82" cm="1">
        <f t="array" ref="F90">_xlfn.IFS(W90="OUTLIER","na",AN90="","0",AN90&gt;0,AN90)</f>
        <v>7.13</v>
      </c>
      <c r="G90" s="82" cm="1">
        <f t="array" ref="G90">_xlfn.IFS(X90="OUTLIER","na",AO90="","0",AO90&gt;0,AO90)</f>
        <v>7.2670000000000003</v>
      </c>
      <c r="H90" s="82" t="str" cm="1">
        <f t="array" ref="H90">_xlfn.IFS(Y90="OUTLIER","na",AP90="","0",AP90&gt;0,AP90)</f>
        <v>0</v>
      </c>
      <c r="I90" s="82" cm="1">
        <f t="array" ref="I90">_xlfn.IFS(Z90="OUTLIER","na",AQ90="","0",AQ90&gt;0,AQ90)</f>
        <v>7.7670000000000003</v>
      </c>
      <c r="J90" s="82" cm="1">
        <f t="array" ref="J90">_xlfn.IFS(AA90="OUTLIER","na",AR90="","0",AR90&gt;0,AR90)</f>
        <v>8.1430000000000007</v>
      </c>
      <c r="K90" s="82" cm="1">
        <f t="array" ref="K90">_xlfn.IFS(AB90="OUTLIER","na",AS90="","0",AS90&gt;0,AS90)</f>
        <v>8.57</v>
      </c>
      <c r="L90" s="82" t="str" cm="1">
        <f t="array" ref="L90">_xlfn.IFS(AC90="OUTLIER","na",AT90="","0",AT90&gt;0,AT90)</f>
        <v>0</v>
      </c>
      <c r="M90" s="82" t="str" cm="1">
        <f t="array" ref="M90">_xlfn.IFS(AD90="OUTLIER","na",AU90="","0",AU90&gt;0,AU90)</f>
        <v>0</v>
      </c>
      <c r="N90" s="82" t="str" cm="1">
        <f t="array" ref="N90">_xlfn.IFS(AE90="OUTLIER","na",AV90="","0",AV90&gt;0,AV90)</f>
        <v>0</v>
      </c>
      <c r="O90" s="82" t="str" cm="1">
        <f t="array" ref="O90">_xlfn.IFS(AF90="OUTLIER","na",AW90="","0",AW90&gt;0,AW90)</f>
        <v>0</v>
      </c>
      <c r="P90" s="82" t="str" cm="1">
        <f t="array" ref="P90">_xlfn.IFS(AG90="OUTLIER","na",AX90="","0",AX90&gt;0,AX90)</f>
        <v>0</v>
      </c>
      <c r="Q90" s="82" t="str" cm="1">
        <f t="array" ref="Q90">_xlfn.IFS(AH90="OUTLIER","na",AY90="","0",AY90&gt;0,AY90)</f>
        <v>0</v>
      </c>
      <c r="R90" s="82" t="str" cm="1">
        <f t="array" ref="R90">_xlfn.IFS(AI90="OUTLIER","na",AZ90="","0",AZ90&gt;0,AZ90)</f>
        <v>0</v>
      </c>
      <c r="S90" s="82" t="str" cm="1">
        <f t="array" ref="S90">_xlfn.IFS(AJ90="OUTLIER","na",BA90="","0",BA90&gt;0,BA90)</f>
        <v>0</v>
      </c>
      <c r="T90" s="82" cm="1">
        <f t="array" ref="T90">_xlfn.IFS(AK90="OUTLIER","na",BB90="","0",BB90&gt;0,BB90)</f>
        <v>8.0139999999999993</v>
      </c>
      <c r="U90" s="54" t="str" cm="1">
        <f t="array" ref="U90">IF(AL90="","",IF(ABS((AL90-AVERAGE(AL$2:AL$1000))/_xlfn.STDEV.S(IF(AL$2:AL$1000&lt;&gt;"",AL$2:AL$1000)))&lt;3,"","OUTLIER"))</f>
        <v/>
      </c>
      <c r="V90" s="55" t="str" cm="1">
        <f t="array" ref="V90">IF(AM90="","",IF(ABS((AM90-AVERAGE(AM$2:AM$1000))/_xlfn.STDEV.S(IF(AM$2:AM$1000&lt;&gt;"",AM$2:AM$1000)))&lt;3,"","OUTLIER"))</f>
        <v/>
      </c>
      <c r="W90" s="55" t="str" cm="1">
        <f t="array" ref="W90">IF(AN90="","",IF(ABS((AN90-AVERAGE(AN$2:AN$1000))/_xlfn.STDEV.S(IF(AN$2:AN$1000&lt;&gt;"",AN$2:AN$1000)))&lt;3,"","OUTLIER"))</f>
        <v/>
      </c>
      <c r="X90" s="55" t="str" cm="1">
        <f t="array" ref="X90">IF(AO90="","",IF(ABS((AO90-AVERAGE(AO$2:AO$1000))/_xlfn.STDEV.S(IF(AO$2:AO$1000&lt;&gt;"",AO$2:AO$1000)))&lt;3,"","OUTLIER"))</f>
        <v/>
      </c>
      <c r="Y90" s="55" t="str" cm="1">
        <f t="array" ref="Y90">IF(AP90="","",IF(ABS((AP90-AVERAGE(AP$2:AP$1000))/_xlfn.STDEV.S(IF(AP$2:AP$1000&lt;&gt;"",AP$2:AP$1000)))&lt;3,"","OUTLIER"))</f>
        <v/>
      </c>
      <c r="Z90" s="55" t="str" cm="1">
        <f t="array" ref="Z90">IF(AQ90="","",IF(ABS((AQ90-AVERAGE(AQ$2:AQ$1000))/_xlfn.STDEV.S(IF(AQ$2:AQ$1000&lt;&gt;"",AQ$2:AQ$1000)))&lt;3,"","OUTLIER"))</f>
        <v/>
      </c>
      <c r="AA90" s="55" t="str" cm="1">
        <f t="array" ref="AA90">IF(AR90="","",IF(ABS((AR90-AVERAGE(AR$2:AR$1000))/_xlfn.STDEV.S(IF(AR$2:AR$1000&lt;&gt;"",AR$2:AR$1000)))&lt;3,"","OUTLIER"))</f>
        <v/>
      </c>
      <c r="AB90" s="55" t="str" cm="1">
        <f t="array" ref="AB90">IF(AS90="","",IF(ABS((AS90-AVERAGE(AS$2:AS$1000))/_xlfn.STDEV.S(IF(AS$2:AS$1000&lt;&gt;"",AS$2:AS$1000)))&lt;3,"","OUTLIER"))</f>
        <v/>
      </c>
      <c r="AC90" s="55" t="str" cm="1">
        <f t="array" ref="AC90">IF(AT90="","",IF(ABS((AT90-AVERAGE(AT$2:AT$1000))/_xlfn.STDEV.S(IF(AT$2:AT$1000&lt;&gt;"",AT$2:AT$1000)))&lt;3,"","OUTLIER"))</f>
        <v/>
      </c>
      <c r="AD90" s="55" t="str" cm="1">
        <f t="array" ref="AD90">IF(AU90="","",IF(ABS((AU90-AVERAGE(AU$2:AU$1000))/_xlfn.STDEV.S(IF(AU$2:AU$1000&lt;&gt;"",AU$2:AU$1000)))&lt;3,"","OUTLIER"))</f>
        <v/>
      </c>
      <c r="AE90" s="55" t="str" cm="1">
        <f t="array" ref="AE90">IF(AV90="","",IF(ABS((AV90-AVERAGE(AV$2:AV$1000))/_xlfn.STDEV.S(IF(AV$2:AV$1000&lt;&gt;"",AV$2:AV$1000)))&lt;3,"","OUTLIER"))</f>
        <v/>
      </c>
      <c r="AF90" s="55" t="str" cm="1">
        <f t="array" ref="AF90">IF(AW90="","",IF(ABS((AW90-AVERAGE(AW$2:AW$1000))/_xlfn.STDEV.S(IF(AW$2:AW$1000&lt;&gt;"",AW$2:AW$1000)))&lt;3,"","OUTLIER"))</f>
        <v/>
      </c>
      <c r="AG90" s="55" t="str" cm="1">
        <f t="array" ref="AG90">IF(AX90="","",IF(ABS((AX90-AVERAGE(AX$2:AX$1000))/_xlfn.STDEV.S(IF(AX$2:AX$1000&lt;&gt;"",AX$2:AX$1000)))&lt;3,"","OUTLIER"))</f>
        <v/>
      </c>
      <c r="AH90" s="55" t="str" cm="1">
        <f t="array" ref="AH90">IF(AY90="","",IF(ABS((AY90-AVERAGE(AY$2:AY$1000))/_xlfn.STDEV.S(IF(AY$2:AY$1000&lt;&gt;"",AY$2:AY$1000)))&lt;3,"","OUTLIER"))</f>
        <v/>
      </c>
      <c r="AI90" s="55" t="str" cm="1">
        <f t="array" ref="AI90">IF(AZ90="","",IF(ABS((AZ90-AVERAGE(AZ$2:AZ$1000))/_xlfn.STDEV.S(IF(AZ$2:AZ$1000&lt;&gt;"",AZ$2:AZ$1000)))&lt;3,"","OUTLIER"))</f>
        <v/>
      </c>
      <c r="AJ90" s="55" t="str" cm="1">
        <f t="array" ref="AJ90">IF(BA90="","",IF(ABS((BA90-AVERAGE(BA$2:BA$1000))/_xlfn.STDEV.S(IF(BA$2:BA$1000&lt;&gt;"",BA$2:BA$1000)))&lt;3,"","OUTLIER"))</f>
        <v/>
      </c>
      <c r="AK90" s="55" t="str" cm="1">
        <f t="array" ref="AK90">IF(BB90="","",IF(ABS((BB90-AVERAGE(BB$2:BB$1000))/_xlfn.STDEV.S(IF(BB$2:BB$1000&lt;&gt;"",BB$2:BB$1000)))&lt;3,"","OUTLIER"))</f>
        <v/>
      </c>
      <c r="AL90" s="26"/>
      <c r="AN90" s="27">
        <v>7.13</v>
      </c>
      <c r="AO90" s="27">
        <v>7.2670000000000003</v>
      </c>
      <c r="AQ90" s="27">
        <v>7.7670000000000003</v>
      </c>
      <c r="AR90" s="27">
        <v>8.1430000000000007</v>
      </c>
      <c r="AS90" s="27">
        <v>8.57</v>
      </c>
      <c r="AT90" s="27"/>
      <c r="AU90" s="27"/>
      <c r="AV90" s="27"/>
      <c r="AW90" s="27"/>
      <c r="AX90" s="27"/>
      <c r="AY90" s="27"/>
      <c r="AZ90" s="27"/>
      <c r="BA90" s="27"/>
      <c r="BB90" s="27">
        <v>8.0139999999999993</v>
      </c>
      <c r="BC90" s="26"/>
      <c r="BE90" s="27">
        <v>0.13550000000000001</v>
      </c>
      <c r="BF90" s="27">
        <v>8.0729999999999996E-2</v>
      </c>
      <c r="BH90" s="27">
        <v>0.10050000000000001</v>
      </c>
      <c r="BI90" s="27">
        <v>0.1022</v>
      </c>
      <c r="BJ90" s="27">
        <v>0.10539999999999999</v>
      </c>
      <c r="BK90" s="27"/>
      <c r="BL90" s="27"/>
      <c r="BM90" s="27"/>
      <c r="BN90" s="27"/>
      <c r="BO90" s="27"/>
      <c r="BP90" s="27"/>
      <c r="BQ90" s="27"/>
      <c r="BR90" s="27"/>
      <c r="BS90" s="27">
        <v>0.20130000000000001</v>
      </c>
    </row>
    <row r="91" spans="1:71" x14ac:dyDescent="0.2">
      <c r="A91" s="70" t="s">
        <v>554</v>
      </c>
      <c r="B91" s="73" t="str">
        <f>VLOOKUP(A91,RecNames!B:G,6,FALSE)</f>
        <v>NPY1R</v>
      </c>
      <c r="D91" s="81" t="str" cm="1">
        <f t="array" ref="D91">_xlfn.IFS(U91="OUTLIER","na",AL91="","0",AL91&gt;0,AL91)</f>
        <v>0</v>
      </c>
      <c r="E91" s="82" t="str" cm="1">
        <f t="array" ref="E91">_xlfn.IFS(V91="OUTLIER","na",AM91="","0",AM91&gt;0,AM91)</f>
        <v>0</v>
      </c>
      <c r="F91" s="82" cm="1">
        <f t="array" ref="F91">_xlfn.IFS(W91="OUTLIER","na",AN91="","0",AN91&gt;0,AN91)</f>
        <v>9.4589999999999996</v>
      </c>
      <c r="G91" s="82" cm="1">
        <f t="array" ref="G91">_xlfn.IFS(X91="OUTLIER","na",AO91="","0",AO91&gt;0,AO91)</f>
        <v>9.4260000000000002</v>
      </c>
      <c r="H91" s="82" t="str" cm="1">
        <f t="array" ref="H91">_xlfn.IFS(Y91="OUTLIER","na",AP91="","0",AP91&gt;0,AP91)</f>
        <v>0</v>
      </c>
      <c r="I91" s="82" cm="1">
        <f t="array" ref="I91">_xlfn.IFS(Z91="OUTLIER","na",AQ91="","0",AQ91&gt;0,AQ91)</f>
        <v>9.2910000000000004</v>
      </c>
      <c r="J91" s="82" cm="1">
        <f t="array" ref="J91">_xlfn.IFS(AA91="OUTLIER","na",AR91="","0",AR91&gt;0,AR91)</f>
        <v>9.5820000000000007</v>
      </c>
      <c r="K91" s="82" cm="1">
        <f t="array" ref="K91">_xlfn.IFS(AB91="OUTLIER","na",AS91="","0",AS91&gt;0,AS91)</f>
        <v>10.039999999999999</v>
      </c>
      <c r="L91" s="82" t="str" cm="1">
        <f t="array" ref="L91">_xlfn.IFS(AC91="OUTLIER","na",AT91="","0",AT91&gt;0,AT91)</f>
        <v>0</v>
      </c>
      <c r="M91" s="82" t="str" cm="1">
        <f t="array" ref="M91">_xlfn.IFS(AD91="OUTLIER","na",AU91="","0",AU91&gt;0,AU91)</f>
        <v>0</v>
      </c>
      <c r="N91" s="82" t="str" cm="1">
        <f t="array" ref="N91">_xlfn.IFS(AE91="OUTLIER","na",AV91="","0",AV91&gt;0,AV91)</f>
        <v>0</v>
      </c>
      <c r="O91" s="82" t="str" cm="1">
        <f t="array" ref="O91">_xlfn.IFS(AF91="OUTLIER","na",AW91="","0",AW91&gt;0,AW91)</f>
        <v>0</v>
      </c>
      <c r="P91" s="82" t="str" cm="1">
        <f t="array" ref="P91">_xlfn.IFS(AG91="OUTLIER","na",AX91="","0",AX91&gt;0,AX91)</f>
        <v>0</v>
      </c>
      <c r="Q91" s="82" t="str" cm="1">
        <f t="array" ref="Q91">_xlfn.IFS(AH91="OUTLIER","na",AY91="","0",AY91&gt;0,AY91)</f>
        <v>0</v>
      </c>
      <c r="R91" s="82" t="str" cm="1">
        <f t="array" ref="R91">_xlfn.IFS(AI91="OUTLIER","na",AZ91="","0",AZ91&gt;0,AZ91)</f>
        <v>0</v>
      </c>
      <c r="S91" s="82" t="str" cm="1">
        <f t="array" ref="S91">_xlfn.IFS(AJ91="OUTLIER","na",BA91="","0",BA91&gt;0,BA91)</f>
        <v>0</v>
      </c>
      <c r="T91" s="82" cm="1">
        <f t="array" ref="T91">_xlfn.IFS(AK91="OUTLIER","na",BB91="","0",BB91&gt;0,BB91)</f>
        <v>8.8149999999999995</v>
      </c>
      <c r="U91" s="54" t="str" cm="1">
        <f t="array" ref="U91">IF(AL91="","",IF(ABS((AL91-AVERAGE(AL$2:AL$1000))/_xlfn.STDEV.S(IF(AL$2:AL$1000&lt;&gt;"",AL$2:AL$1000)))&lt;3,"","OUTLIER"))</f>
        <v/>
      </c>
      <c r="V91" s="55" t="str" cm="1">
        <f t="array" ref="V91">IF(AM91="","",IF(ABS((AM91-AVERAGE(AM$2:AM$1000))/_xlfn.STDEV.S(IF(AM$2:AM$1000&lt;&gt;"",AM$2:AM$1000)))&lt;3,"","OUTLIER"))</f>
        <v/>
      </c>
      <c r="W91" s="55" t="str" cm="1">
        <f t="array" ref="W91">IF(AN91="","",IF(ABS((AN91-AVERAGE(AN$2:AN$1000))/_xlfn.STDEV.S(IF(AN$2:AN$1000&lt;&gt;"",AN$2:AN$1000)))&lt;3,"","OUTLIER"))</f>
        <v/>
      </c>
      <c r="X91" s="55" t="str" cm="1">
        <f t="array" ref="X91">IF(AO91="","",IF(ABS((AO91-AVERAGE(AO$2:AO$1000))/_xlfn.STDEV.S(IF(AO$2:AO$1000&lt;&gt;"",AO$2:AO$1000)))&lt;3,"","OUTLIER"))</f>
        <v/>
      </c>
      <c r="Y91" s="55" t="str" cm="1">
        <f t="array" ref="Y91">IF(AP91="","",IF(ABS((AP91-AVERAGE(AP$2:AP$1000))/_xlfn.STDEV.S(IF(AP$2:AP$1000&lt;&gt;"",AP$2:AP$1000)))&lt;3,"","OUTLIER"))</f>
        <v/>
      </c>
      <c r="Z91" s="55" t="str" cm="1">
        <f t="array" ref="Z91">IF(AQ91="","",IF(ABS((AQ91-AVERAGE(AQ$2:AQ$1000))/_xlfn.STDEV.S(IF(AQ$2:AQ$1000&lt;&gt;"",AQ$2:AQ$1000)))&lt;3,"","OUTLIER"))</f>
        <v/>
      </c>
      <c r="AA91" s="55" t="str" cm="1">
        <f t="array" ref="AA91">IF(AR91="","",IF(ABS((AR91-AVERAGE(AR$2:AR$1000))/_xlfn.STDEV.S(IF(AR$2:AR$1000&lt;&gt;"",AR$2:AR$1000)))&lt;3,"","OUTLIER"))</f>
        <v/>
      </c>
      <c r="AB91" s="55" t="str" cm="1">
        <f t="array" ref="AB91">IF(AS91="","",IF(ABS((AS91-AVERAGE(AS$2:AS$1000))/_xlfn.STDEV.S(IF(AS$2:AS$1000&lt;&gt;"",AS$2:AS$1000)))&lt;3,"","OUTLIER"))</f>
        <v/>
      </c>
      <c r="AC91" s="55" t="str" cm="1">
        <f t="array" ref="AC91">IF(AT91="","",IF(ABS((AT91-AVERAGE(AT$2:AT$1000))/_xlfn.STDEV.S(IF(AT$2:AT$1000&lt;&gt;"",AT$2:AT$1000)))&lt;3,"","OUTLIER"))</f>
        <v/>
      </c>
      <c r="AD91" s="55" t="str" cm="1">
        <f t="array" ref="AD91">IF(AU91="","",IF(ABS((AU91-AVERAGE(AU$2:AU$1000))/_xlfn.STDEV.S(IF(AU$2:AU$1000&lt;&gt;"",AU$2:AU$1000)))&lt;3,"","OUTLIER"))</f>
        <v/>
      </c>
      <c r="AE91" s="55" t="str" cm="1">
        <f t="array" ref="AE91">IF(AV91="","",IF(ABS((AV91-AVERAGE(AV$2:AV$1000))/_xlfn.STDEV.S(IF(AV$2:AV$1000&lt;&gt;"",AV$2:AV$1000)))&lt;3,"","OUTLIER"))</f>
        <v/>
      </c>
      <c r="AF91" s="55" t="str" cm="1">
        <f t="array" ref="AF91">IF(AW91="","",IF(ABS((AW91-AVERAGE(AW$2:AW$1000))/_xlfn.STDEV.S(IF(AW$2:AW$1000&lt;&gt;"",AW$2:AW$1000)))&lt;3,"","OUTLIER"))</f>
        <v/>
      </c>
      <c r="AG91" s="55" t="str" cm="1">
        <f t="array" ref="AG91">IF(AX91="","",IF(ABS((AX91-AVERAGE(AX$2:AX$1000))/_xlfn.STDEV.S(IF(AX$2:AX$1000&lt;&gt;"",AX$2:AX$1000)))&lt;3,"","OUTLIER"))</f>
        <v/>
      </c>
      <c r="AH91" s="55" t="str" cm="1">
        <f t="array" ref="AH91">IF(AY91="","",IF(ABS((AY91-AVERAGE(AY$2:AY$1000))/_xlfn.STDEV.S(IF(AY$2:AY$1000&lt;&gt;"",AY$2:AY$1000)))&lt;3,"","OUTLIER"))</f>
        <v/>
      </c>
      <c r="AI91" s="55" t="str" cm="1">
        <f t="array" ref="AI91">IF(AZ91="","",IF(ABS((AZ91-AVERAGE(AZ$2:AZ$1000))/_xlfn.STDEV.S(IF(AZ$2:AZ$1000&lt;&gt;"",AZ$2:AZ$1000)))&lt;3,"","OUTLIER"))</f>
        <v/>
      </c>
      <c r="AJ91" s="55" t="str" cm="1">
        <f t="array" ref="AJ91">IF(BA91="","",IF(ABS((BA91-AVERAGE(BA$2:BA$1000))/_xlfn.STDEV.S(IF(BA$2:BA$1000&lt;&gt;"",BA$2:BA$1000)))&lt;3,"","OUTLIER"))</f>
        <v/>
      </c>
      <c r="AK91" s="55" t="str" cm="1">
        <f t="array" ref="AK91">IF(BB91="","",IF(ABS((BB91-AVERAGE(BB$2:BB$1000))/_xlfn.STDEV.S(IF(BB$2:BB$1000&lt;&gt;"",BB$2:BB$1000)))&lt;3,"","OUTLIER"))</f>
        <v/>
      </c>
      <c r="AL91" s="26"/>
      <c r="AN91" s="27">
        <v>9.4589999999999996</v>
      </c>
      <c r="AO91" s="27">
        <v>9.4260000000000002</v>
      </c>
      <c r="AQ91" s="27">
        <v>9.2910000000000004</v>
      </c>
      <c r="AR91" s="27">
        <v>9.5820000000000007</v>
      </c>
      <c r="AS91" s="27">
        <v>10.039999999999999</v>
      </c>
      <c r="AT91" s="27"/>
      <c r="AU91" s="27"/>
      <c r="AV91" s="27"/>
      <c r="AW91" s="27"/>
      <c r="AX91" s="27"/>
      <c r="AY91" s="27"/>
      <c r="AZ91" s="27"/>
      <c r="BA91" s="27"/>
      <c r="BB91" s="27">
        <v>8.8149999999999995</v>
      </c>
      <c r="BC91" s="26"/>
      <c r="BE91" s="27">
        <v>0.15989999999999999</v>
      </c>
      <c r="BF91" s="27">
        <v>6.6699999999999995E-2</v>
      </c>
      <c r="BH91" s="27">
        <v>0.1018</v>
      </c>
      <c r="BI91" s="27">
        <v>0.10639999999999999</v>
      </c>
      <c r="BJ91" s="27">
        <v>0.124</v>
      </c>
      <c r="BK91" s="27"/>
      <c r="BL91" s="27"/>
      <c r="BM91" s="27"/>
      <c r="BN91" s="27"/>
      <c r="BO91" s="27"/>
      <c r="BP91" s="27"/>
      <c r="BQ91" s="27"/>
      <c r="BR91" s="27"/>
      <c r="BS91" s="27">
        <v>0.24149999999999999</v>
      </c>
    </row>
    <row r="92" spans="1:71" x14ac:dyDescent="0.2">
      <c r="A92" s="70" t="s">
        <v>558</v>
      </c>
      <c r="B92" s="73" t="str">
        <f>VLOOKUP(A92,RecNames!B:G,6,FALSE)</f>
        <v>NPY5R</v>
      </c>
      <c r="D92" s="81" t="str" cm="1">
        <f t="array" ref="D92">_xlfn.IFS(U92="OUTLIER","na",AL92="","0",AL92&gt;0,AL92)</f>
        <v>0</v>
      </c>
      <c r="E92" s="82" t="str" cm="1">
        <f t="array" ref="E92">_xlfn.IFS(V92="OUTLIER","na",AM92="","0",AM92&gt;0,AM92)</f>
        <v>0</v>
      </c>
      <c r="F92" s="82" t="str" cm="1">
        <f t="array" ref="F92">_xlfn.IFS(W92="OUTLIER","na",AN92="","0",AN92&gt;0,AN92)</f>
        <v>0</v>
      </c>
      <c r="G92" s="82" t="str" cm="1">
        <f t="array" ref="G92">_xlfn.IFS(X92="OUTLIER","na",AO92="","0",AO92&gt;0,AO92)</f>
        <v>0</v>
      </c>
      <c r="H92" s="82" t="str" cm="1">
        <f t="array" ref="H92">_xlfn.IFS(Y92="OUTLIER","na",AP92="","0",AP92&gt;0,AP92)</f>
        <v>0</v>
      </c>
      <c r="I92" s="82" cm="1">
        <f t="array" ref="I92">_xlfn.IFS(Z92="OUTLIER","na",AQ92="","0",AQ92&gt;0,AQ92)</f>
        <v>8.1289999999999996</v>
      </c>
      <c r="J92" s="82" cm="1">
        <f t="array" ref="J92">_xlfn.IFS(AA92="OUTLIER","na",AR92="","0",AR92&gt;0,AR92)</f>
        <v>8.0779999999999994</v>
      </c>
      <c r="K92" s="82" cm="1">
        <f t="array" ref="K92">_xlfn.IFS(AB92="OUTLIER","na",AS92="","0",AS92&gt;0,AS92)</f>
        <v>7.8170000000000002</v>
      </c>
      <c r="L92" s="82" t="str" cm="1">
        <f t="array" ref="L92">_xlfn.IFS(AC92="OUTLIER","na",AT92="","0",AT92&gt;0,AT92)</f>
        <v>0</v>
      </c>
      <c r="M92" s="82" t="str" cm="1">
        <f t="array" ref="M92">_xlfn.IFS(AD92="OUTLIER","na",AU92="","0",AU92&gt;0,AU92)</f>
        <v>0</v>
      </c>
      <c r="N92" s="82" t="str" cm="1">
        <f t="array" ref="N92">_xlfn.IFS(AE92="OUTLIER","na",AV92="","0",AV92&gt;0,AV92)</f>
        <v>0</v>
      </c>
      <c r="O92" s="82" t="str" cm="1">
        <f t="array" ref="O92">_xlfn.IFS(AF92="OUTLIER","na",AW92="","0",AW92&gt;0,AW92)</f>
        <v>0</v>
      </c>
      <c r="P92" s="82" t="str" cm="1">
        <f t="array" ref="P92">_xlfn.IFS(AG92="OUTLIER","na",AX92="","0",AX92&gt;0,AX92)</f>
        <v>0</v>
      </c>
      <c r="Q92" s="82" t="str" cm="1">
        <f t="array" ref="Q92">_xlfn.IFS(AH92="OUTLIER","na",AY92="","0",AY92&gt;0,AY92)</f>
        <v>0</v>
      </c>
      <c r="R92" s="82" t="str" cm="1">
        <f t="array" ref="R92">_xlfn.IFS(AI92="OUTLIER","na",AZ92="","0",AZ92&gt;0,AZ92)</f>
        <v>0</v>
      </c>
      <c r="S92" s="82" t="str" cm="1">
        <f t="array" ref="S92">_xlfn.IFS(AJ92="OUTLIER","na",BA92="","0",BA92&gt;0,BA92)</f>
        <v>0</v>
      </c>
      <c r="T92" s="82" t="str" cm="1">
        <f t="array" ref="T92">_xlfn.IFS(AK92="OUTLIER","na",BB92="","0",BB92&gt;0,BB92)</f>
        <v>0</v>
      </c>
      <c r="U92" s="54" t="str" cm="1">
        <f t="array" ref="U92">IF(AL92="","",IF(ABS((AL92-AVERAGE(AL$2:AL$1000))/_xlfn.STDEV.S(IF(AL$2:AL$1000&lt;&gt;"",AL$2:AL$1000)))&lt;3,"","OUTLIER"))</f>
        <v/>
      </c>
      <c r="V92" s="55" t="str" cm="1">
        <f t="array" ref="V92">IF(AM92="","",IF(ABS((AM92-AVERAGE(AM$2:AM$1000))/_xlfn.STDEV.S(IF(AM$2:AM$1000&lt;&gt;"",AM$2:AM$1000)))&lt;3,"","OUTLIER"))</f>
        <v/>
      </c>
      <c r="W92" s="55" t="str" cm="1">
        <f t="array" ref="W92">IF(AN92="","",IF(ABS((AN92-AVERAGE(AN$2:AN$1000))/_xlfn.STDEV.S(IF(AN$2:AN$1000&lt;&gt;"",AN$2:AN$1000)))&lt;3,"","OUTLIER"))</f>
        <v/>
      </c>
      <c r="X92" s="55" t="str" cm="1">
        <f t="array" ref="X92">IF(AO92="","",IF(ABS((AO92-AVERAGE(AO$2:AO$1000))/_xlfn.STDEV.S(IF(AO$2:AO$1000&lt;&gt;"",AO$2:AO$1000)))&lt;3,"","OUTLIER"))</f>
        <v/>
      </c>
      <c r="Y92" s="55" t="str" cm="1">
        <f t="array" ref="Y92">IF(AP92="","",IF(ABS((AP92-AVERAGE(AP$2:AP$1000))/_xlfn.STDEV.S(IF(AP$2:AP$1000&lt;&gt;"",AP$2:AP$1000)))&lt;3,"","OUTLIER"))</f>
        <v/>
      </c>
      <c r="Z92" s="55" t="str" cm="1">
        <f t="array" ref="Z92">IF(AQ92="","",IF(ABS((AQ92-AVERAGE(AQ$2:AQ$1000))/_xlfn.STDEV.S(IF(AQ$2:AQ$1000&lt;&gt;"",AQ$2:AQ$1000)))&lt;3,"","OUTLIER"))</f>
        <v/>
      </c>
      <c r="AA92" s="55" t="str" cm="1">
        <f t="array" ref="AA92">IF(AR92="","",IF(ABS((AR92-AVERAGE(AR$2:AR$1000))/_xlfn.STDEV.S(IF(AR$2:AR$1000&lt;&gt;"",AR$2:AR$1000)))&lt;3,"","OUTLIER"))</f>
        <v/>
      </c>
      <c r="AB92" s="55" t="str" cm="1">
        <f t="array" ref="AB92">IF(AS92="","",IF(ABS((AS92-AVERAGE(AS$2:AS$1000))/_xlfn.STDEV.S(IF(AS$2:AS$1000&lt;&gt;"",AS$2:AS$1000)))&lt;3,"","OUTLIER"))</f>
        <v/>
      </c>
      <c r="AC92" s="55" t="str" cm="1">
        <f t="array" ref="AC92">IF(AT92="","",IF(ABS((AT92-AVERAGE(AT$2:AT$1000))/_xlfn.STDEV.S(IF(AT$2:AT$1000&lt;&gt;"",AT$2:AT$1000)))&lt;3,"","OUTLIER"))</f>
        <v/>
      </c>
      <c r="AD92" s="55" t="str" cm="1">
        <f t="array" ref="AD92">IF(AU92="","",IF(ABS((AU92-AVERAGE(AU$2:AU$1000))/_xlfn.STDEV.S(IF(AU$2:AU$1000&lt;&gt;"",AU$2:AU$1000)))&lt;3,"","OUTLIER"))</f>
        <v/>
      </c>
      <c r="AE92" s="55" t="str" cm="1">
        <f t="array" ref="AE92">IF(AV92="","",IF(ABS((AV92-AVERAGE(AV$2:AV$1000))/_xlfn.STDEV.S(IF(AV$2:AV$1000&lt;&gt;"",AV$2:AV$1000)))&lt;3,"","OUTLIER"))</f>
        <v/>
      </c>
      <c r="AF92" s="55" t="str" cm="1">
        <f t="array" ref="AF92">IF(AW92="","",IF(ABS((AW92-AVERAGE(AW$2:AW$1000))/_xlfn.STDEV.S(IF(AW$2:AW$1000&lt;&gt;"",AW$2:AW$1000)))&lt;3,"","OUTLIER"))</f>
        <v/>
      </c>
      <c r="AG92" s="55" t="str" cm="1">
        <f t="array" ref="AG92">IF(AX92="","",IF(ABS((AX92-AVERAGE(AX$2:AX$1000))/_xlfn.STDEV.S(IF(AX$2:AX$1000&lt;&gt;"",AX$2:AX$1000)))&lt;3,"","OUTLIER"))</f>
        <v/>
      </c>
      <c r="AH92" s="55" t="str" cm="1">
        <f t="array" ref="AH92">IF(AY92="","",IF(ABS((AY92-AVERAGE(AY$2:AY$1000))/_xlfn.STDEV.S(IF(AY$2:AY$1000&lt;&gt;"",AY$2:AY$1000)))&lt;3,"","OUTLIER"))</f>
        <v/>
      </c>
      <c r="AI92" s="55" t="str" cm="1">
        <f t="array" ref="AI92">IF(AZ92="","",IF(ABS((AZ92-AVERAGE(AZ$2:AZ$1000))/_xlfn.STDEV.S(IF(AZ$2:AZ$1000&lt;&gt;"",AZ$2:AZ$1000)))&lt;3,"","OUTLIER"))</f>
        <v/>
      </c>
      <c r="AJ92" s="55" t="str" cm="1">
        <f t="array" ref="AJ92">IF(BA92="","",IF(ABS((BA92-AVERAGE(BA$2:BA$1000))/_xlfn.STDEV.S(IF(BA$2:BA$1000&lt;&gt;"",BA$2:BA$1000)))&lt;3,"","OUTLIER"))</f>
        <v/>
      </c>
      <c r="AK92" s="55" t="str" cm="1">
        <f t="array" ref="AK92">IF(BB92="","",IF(ABS((BB92-AVERAGE(BB$2:BB$1000))/_xlfn.STDEV.S(IF(BB$2:BB$1000&lt;&gt;"",BB$2:BB$1000)))&lt;3,"","OUTLIER"))</f>
        <v/>
      </c>
      <c r="AL92" s="26"/>
      <c r="AN92" s="27"/>
      <c r="AO92" s="27"/>
      <c r="AQ92" s="27">
        <v>8.1289999999999996</v>
      </c>
      <c r="AR92" s="27">
        <v>8.0779999999999994</v>
      </c>
      <c r="AS92" s="27">
        <v>7.8170000000000002</v>
      </c>
      <c r="AT92" s="27"/>
      <c r="AU92" s="27"/>
      <c r="AV92" s="27"/>
      <c r="AW92" s="27"/>
      <c r="AX92" s="27"/>
      <c r="AY92" s="27"/>
      <c r="AZ92" s="27"/>
      <c r="BA92" s="27"/>
      <c r="BB92" s="27"/>
      <c r="BC92" s="26"/>
      <c r="BE92" s="27"/>
      <c r="BF92" s="27"/>
      <c r="BH92" s="27">
        <v>0.22720000000000001</v>
      </c>
      <c r="BI92" s="27">
        <v>0.1356</v>
      </c>
      <c r="BJ92" s="27">
        <v>0.28610000000000002</v>
      </c>
      <c r="BK92" s="27"/>
      <c r="BL92" s="27"/>
      <c r="BM92" s="27"/>
      <c r="BN92" s="27"/>
      <c r="BO92" s="27"/>
      <c r="BP92" s="27"/>
      <c r="BQ92" s="27"/>
      <c r="BR92" s="27"/>
      <c r="BS92" s="27"/>
    </row>
    <row r="93" spans="1:71" x14ac:dyDescent="0.2">
      <c r="A93" s="70" t="s">
        <v>729</v>
      </c>
      <c r="B93" s="73" t="str">
        <f>VLOOKUP(A93,RecNames!B:G,6,FALSE)</f>
        <v>OXYR</v>
      </c>
      <c r="D93" s="81" t="str" cm="1">
        <f t="array" ref="D93">_xlfn.IFS(U93="OUTLIER","na",AL93="","0",AL93&gt;0,AL93)</f>
        <v>0</v>
      </c>
      <c r="E93" s="82" t="str" cm="1">
        <f t="array" ref="E93">_xlfn.IFS(V93="OUTLIER","na",AM93="","0",AM93&gt;0,AM93)</f>
        <v>0</v>
      </c>
      <c r="F93" s="82" t="str" cm="1">
        <f t="array" ref="F93">_xlfn.IFS(W93="OUTLIER","na",AN93="","0",AN93&gt;0,AN93)</f>
        <v>0</v>
      </c>
      <c r="G93" s="82" t="str" cm="1">
        <f t="array" ref="G93">_xlfn.IFS(X93="OUTLIER","na",AO93="","0",AO93&gt;0,AO93)</f>
        <v>0</v>
      </c>
      <c r="H93" s="82" t="str" cm="1">
        <f t="array" ref="H93">_xlfn.IFS(Y93="OUTLIER","na",AP93="","0",AP93&gt;0,AP93)</f>
        <v>0</v>
      </c>
      <c r="I93" s="82" t="str" cm="1">
        <f t="array" ref="I93">_xlfn.IFS(Z93="OUTLIER","na",AQ93="","0",AQ93&gt;0,AQ93)</f>
        <v>0</v>
      </c>
      <c r="J93" s="82" t="str" cm="1">
        <f t="array" ref="J93">_xlfn.IFS(AA93="OUTLIER","na",AR93="","0",AR93&gt;0,AR93)</f>
        <v>0</v>
      </c>
      <c r="K93" s="82" t="str" cm="1">
        <f t="array" ref="K93">_xlfn.IFS(AB93="OUTLIER","na",AS93="","0",AS93&gt;0,AS93)</f>
        <v>0</v>
      </c>
      <c r="L93" s="82" cm="1">
        <f t="array" ref="L93">_xlfn.IFS(AC93="OUTLIER","na",AT93="","0",AT93&gt;0,AT93)</f>
        <v>8.3840000000000003</v>
      </c>
      <c r="M93" s="82" cm="1">
        <f t="array" ref="M93">_xlfn.IFS(AD93="OUTLIER","na",AU93="","0",AU93&gt;0,AU93)</f>
        <v>8.1929999999999996</v>
      </c>
      <c r="N93" s="82" cm="1">
        <f t="array" ref="N93">_xlfn.IFS(AE93="OUTLIER","na",AV93="","0",AV93&gt;0,AV93)</f>
        <v>8.109</v>
      </c>
      <c r="O93" s="82" cm="1">
        <f t="array" ref="O93">_xlfn.IFS(AF93="OUTLIER","na",AW93="","0",AW93&gt;0,AW93)</f>
        <v>8.0210000000000008</v>
      </c>
      <c r="P93" s="82" t="str" cm="1">
        <f t="array" ref="P93">_xlfn.IFS(AG93="OUTLIER","na",AX93="","0",AX93&gt;0,AX93)</f>
        <v>0</v>
      </c>
      <c r="Q93" s="82" t="str" cm="1">
        <f t="array" ref="Q93">_xlfn.IFS(AH93="OUTLIER","na",AY93="","0",AY93&gt;0,AY93)</f>
        <v>0</v>
      </c>
      <c r="R93" s="82" cm="1">
        <f t="array" ref="R93">_xlfn.IFS(AI93="OUTLIER","na",AZ93="","0",AZ93&gt;0,AZ93)</f>
        <v>8.2439999999999998</v>
      </c>
      <c r="S93" s="82" cm="1">
        <f t="array" ref="S93">_xlfn.IFS(AJ93="OUTLIER","na",BA93="","0",BA93&gt;0,BA93)</f>
        <v>8.0909999999999993</v>
      </c>
      <c r="T93" s="82" cm="1">
        <f t="array" ref="T93">_xlfn.IFS(AK93="OUTLIER","na",BB93="","0",BB93&gt;0,BB93)</f>
        <v>8.6</v>
      </c>
      <c r="U93" s="54" t="str" cm="1">
        <f t="array" ref="U93">IF(AL93="","",IF(ABS((AL93-AVERAGE(AL$2:AL$1000))/_xlfn.STDEV.S(IF(AL$2:AL$1000&lt;&gt;"",AL$2:AL$1000)))&lt;3,"","OUTLIER"))</f>
        <v/>
      </c>
      <c r="V93" s="55" t="str" cm="1">
        <f t="array" ref="V93">IF(AM93="","",IF(ABS((AM93-AVERAGE(AM$2:AM$1000))/_xlfn.STDEV.S(IF(AM$2:AM$1000&lt;&gt;"",AM$2:AM$1000)))&lt;3,"","OUTLIER"))</f>
        <v/>
      </c>
      <c r="W93" s="55" t="str" cm="1">
        <f t="array" ref="W93">IF(AN93="","",IF(ABS((AN93-AVERAGE(AN$2:AN$1000))/_xlfn.STDEV.S(IF(AN$2:AN$1000&lt;&gt;"",AN$2:AN$1000)))&lt;3,"","OUTLIER"))</f>
        <v/>
      </c>
      <c r="X93" s="55" t="str" cm="1">
        <f t="array" ref="X93">IF(AO93="","",IF(ABS((AO93-AVERAGE(AO$2:AO$1000))/_xlfn.STDEV.S(IF(AO$2:AO$1000&lt;&gt;"",AO$2:AO$1000)))&lt;3,"","OUTLIER"))</f>
        <v/>
      </c>
      <c r="Y93" s="55" t="str" cm="1">
        <f t="array" ref="Y93">IF(AP93="","",IF(ABS((AP93-AVERAGE(AP$2:AP$1000))/_xlfn.STDEV.S(IF(AP$2:AP$1000&lt;&gt;"",AP$2:AP$1000)))&lt;3,"","OUTLIER"))</f>
        <v/>
      </c>
      <c r="Z93" s="55" t="str" cm="1">
        <f t="array" ref="Z93">IF(AQ93="","",IF(ABS((AQ93-AVERAGE(AQ$2:AQ$1000))/_xlfn.STDEV.S(IF(AQ$2:AQ$1000&lt;&gt;"",AQ$2:AQ$1000)))&lt;3,"","OUTLIER"))</f>
        <v/>
      </c>
      <c r="AA93" s="55" t="str" cm="1">
        <f t="array" ref="AA93">IF(AR93="","",IF(ABS((AR93-AVERAGE(AR$2:AR$1000))/_xlfn.STDEV.S(IF(AR$2:AR$1000&lt;&gt;"",AR$2:AR$1000)))&lt;3,"","OUTLIER"))</f>
        <v/>
      </c>
      <c r="AB93" s="55" t="str" cm="1">
        <f t="array" ref="AB93">IF(AS93="","",IF(ABS((AS93-AVERAGE(AS$2:AS$1000))/_xlfn.STDEV.S(IF(AS$2:AS$1000&lt;&gt;"",AS$2:AS$1000)))&lt;3,"","OUTLIER"))</f>
        <v/>
      </c>
      <c r="AC93" s="55" t="str" cm="1">
        <f t="array" ref="AC93">IF(AT93="","",IF(ABS((AT93-AVERAGE(AT$2:AT$1000))/_xlfn.STDEV.S(IF(AT$2:AT$1000&lt;&gt;"",AT$2:AT$1000)))&lt;3,"","OUTLIER"))</f>
        <v/>
      </c>
      <c r="AD93" s="55" t="str" cm="1">
        <f t="array" ref="AD93">IF(AU93="","",IF(ABS((AU93-AVERAGE(AU$2:AU$1000))/_xlfn.STDEV.S(IF(AU$2:AU$1000&lt;&gt;"",AU$2:AU$1000)))&lt;3,"","OUTLIER"))</f>
        <v/>
      </c>
      <c r="AE93" s="55" t="str" cm="1">
        <f t="array" ref="AE93">IF(AV93="","",IF(ABS((AV93-AVERAGE(AV$2:AV$1000))/_xlfn.STDEV.S(IF(AV$2:AV$1000&lt;&gt;"",AV$2:AV$1000)))&lt;3,"","OUTLIER"))</f>
        <v/>
      </c>
      <c r="AF93" s="55" t="str" cm="1">
        <f t="array" ref="AF93">IF(AW93="","",IF(ABS((AW93-AVERAGE(AW$2:AW$1000))/_xlfn.STDEV.S(IF(AW$2:AW$1000&lt;&gt;"",AW$2:AW$1000)))&lt;3,"","OUTLIER"))</f>
        <v/>
      </c>
      <c r="AG93" s="55" t="str" cm="1">
        <f t="array" ref="AG93">IF(AX93="","",IF(ABS((AX93-AVERAGE(AX$2:AX$1000))/_xlfn.STDEV.S(IF(AX$2:AX$1000&lt;&gt;"",AX$2:AX$1000)))&lt;3,"","OUTLIER"))</f>
        <v/>
      </c>
      <c r="AH93" s="55" t="str" cm="1">
        <f t="array" ref="AH93">IF(AY93="","",IF(ABS((AY93-AVERAGE(AY$2:AY$1000))/_xlfn.STDEV.S(IF(AY$2:AY$1000&lt;&gt;"",AY$2:AY$1000)))&lt;3,"","OUTLIER"))</f>
        <v/>
      </c>
      <c r="AI93" s="55" t="str" cm="1">
        <f t="array" ref="AI93">IF(AZ93="","",IF(ABS((AZ93-AVERAGE(AZ$2:AZ$1000))/_xlfn.STDEV.S(IF(AZ$2:AZ$1000&lt;&gt;"",AZ$2:AZ$1000)))&lt;3,"","OUTLIER"))</f>
        <v/>
      </c>
      <c r="AJ93" s="55" t="str" cm="1">
        <f t="array" ref="AJ93">IF(BA93="","",IF(ABS((BA93-AVERAGE(BA$2:BA$1000))/_xlfn.STDEV.S(IF(BA$2:BA$1000&lt;&gt;"",BA$2:BA$1000)))&lt;3,"","OUTLIER"))</f>
        <v/>
      </c>
      <c r="AK93" s="55" t="str" cm="1">
        <f t="array" ref="AK93">IF(BB93="","",IF(ABS((BB93-AVERAGE(BB$2:BB$1000))/_xlfn.STDEV.S(IF(BB$2:BB$1000&lt;&gt;"",BB$2:BB$1000)))&lt;3,"","OUTLIER"))</f>
        <v/>
      </c>
      <c r="AL93" s="26"/>
      <c r="AN93" s="27"/>
      <c r="AO93" s="27"/>
      <c r="AQ93" s="27"/>
      <c r="AR93" s="27"/>
      <c r="AS93" s="27"/>
      <c r="AT93" s="27">
        <v>8.3840000000000003</v>
      </c>
      <c r="AU93" s="27">
        <v>8.1929999999999996</v>
      </c>
      <c r="AV93" s="27">
        <v>8.109</v>
      </c>
      <c r="AW93" s="27">
        <v>8.0210000000000008</v>
      </c>
      <c r="AX93" s="27"/>
      <c r="AY93" s="27"/>
      <c r="AZ93" s="27">
        <v>8.2439999999999998</v>
      </c>
      <c r="BA93" s="27">
        <v>8.0909999999999993</v>
      </c>
      <c r="BB93" s="27">
        <v>8.6</v>
      </c>
      <c r="BC93" s="26"/>
      <c r="BE93" s="27"/>
      <c r="BF93" s="27"/>
      <c r="BH93" s="27"/>
      <c r="BI93" s="27"/>
      <c r="BJ93" s="27"/>
      <c r="BK93" s="27">
        <v>0.1007</v>
      </c>
      <c r="BL93" s="27">
        <v>0.1032</v>
      </c>
      <c r="BM93" s="27">
        <v>0.1772</v>
      </c>
      <c r="BN93" s="27">
        <v>0.1348</v>
      </c>
      <c r="BO93" s="27"/>
      <c r="BP93" s="27"/>
      <c r="BQ93" s="27">
        <v>9.4450000000000006E-2</v>
      </c>
      <c r="BR93" s="27">
        <v>0.26100000000000001</v>
      </c>
      <c r="BS93" s="27">
        <v>6.7760000000000001E-2</v>
      </c>
    </row>
    <row r="94" spans="1:71" x14ac:dyDescent="0.2">
      <c r="A94" s="70" t="s">
        <v>603</v>
      </c>
      <c r="B94" s="73" t="str">
        <f>VLOOKUP(A94,RecNames!B:G,6,FALSE)</f>
        <v>P2RY2</v>
      </c>
      <c r="D94" s="81" t="str" cm="1">
        <f t="array" ref="D94">_xlfn.IFS(U94="OUTLIER","na",AL94="","0",AL94&gt;0,AL94)</f>
        <v>0</v>
      </c>
      <c r="E94" s="82" t="str" cm="1">
        <f t="array" ref="E94">_xlfn.IFS(V94="OUTLIER","na",AM94="","0",AM94&gt;0,AM94)</f>
        <v>0</v>
      </c>
      <c r="F94" s="82" cm="1">
        <f t="array" ref="F94">_xlfn.IFS(W94="OUTLIER","na",AN94="","0",AN94&gt;0,AN94)</f>
        <v>6.2850000000000001</v>
      </c>
      <c r="G94" s="82" cm="1">
        <f t="array" ref="G94">_xlfn.IFS(X94="OUTLIER","na",AO94="","0",AO94&gt;0,AO94)</f>
        <v>6.5380000000000003</v>
      </c>
      <c r="H94" s="82" t="str" cm="1">
        <f t="array" ref="H94">_xlfn.IFS(Y94="OUTLIER","na",AP94="","0",AP94&gt;0,AP94)</f>
        <v>0</v>
      </c>
      <c r="I94" s="82" cm="1">
        <f t="array" ref="I94">_xlfn.IFS(Z94="OUTLIER","na",AQ94="","0",AQ94&gt;0,AQ94)</f>
        <v>5.9429999999999996</v>
      </c>
      <c r="J94" s="82" cm="1">
        <f t="array" ref="J94">_xlfn.IFS(AA94="OUTLIER","na",AR94="","0",AR94&gt;0,AR94)</f>
        <v>6.3680000000000003</v>
      </c>
      <c r="K94" s="82" cm="1">
        <f t="array" ref="K94">_xlfn.IFS(AB94="OUTLIER","na",AS94="","0",AS94&gt;0,AS94)</f>
        <v>6.0350000000000001</v>
      </c>
      <c r="L94" s="82" cm="1">
        <f t="array" ref="L94">_xlfn.IFS(AC94="OUTLIER","na",AT94="","0",AT94&gt;0,AT94)</f>
        <v>6.4020000000000001</v>
      </c>
      <c r="M94" s="82" cm="1">
        <f t="array" ref="M94">_xlfn.IFS(AD94="OUTLIER","na",AU94="","0",AU94&gt;0,AU94)</f>
        <v>6.4340000000000002</v>
      </c>
      <c r="N94" s="82" cm="1">
        <f t="array" ref="N94">_xlfn.IFS(AE94="OUTLIER","na",AV94="","0",AV94&gt;0,AV94)</f>
        <v>6.2859999999999996</v>
      </c>
      <c r="O94" s="82" cm="1">
        <f t="array" ref="O94">_xlfn.IFS(AF94="OUTLIER","na",AW94="","0",AW94&gt;0,AW94)</f>
        <v>6.0759999999999996</v>
      </c>
      <c r="P94" s="82" cm="1">
        <f t="array" ref="P94">_xlfn.IFS(AG94="OUTLIER","na",AX94="","0",AX94&gt;0,AX94)</f>
        <v>5.39</v>
      </c>
      <c r="Q94" s="82" cm="1">
        <f t="array" ref="Q94">_xlfn.IFS(AH94="OUTLIER","na",AY94="","0",AY94&gt;0,AY94)</f>
        <v>5.6840000000000002</v>
      </c>
      <c r="R94" s="82" cm="1">
        <f t="array" ref="R94">_xlfn.IFS(AI94="OUTLIER","na",AZ94="","0",AZ94&gt;0,AZ94)</f>
        <v>4.9859999999999998</v>
      </c>
      <c r="S94" s="82" cm="1">
        <f t="array" ref="S94">_xlfn.IFS(AJ94="OUTLIER","na",BA94="","0",BA94&gt;0,BA94)</f>
        <v>5.2350000000000003</v>
      </c>
      <c r="T94" s="82" cm="1">
        <f t="array" ref="T94">_xlfn.IFS(AK94="OUTLIER","na",BB94="","0",BB94&gt;0,BB94)</f>
        <v>5.36</v>
      </c>
      <c r="U94" s="54" t="str" cm="1">
        <f t="array" ref="U94">IF(AL94="","",IF(ABS((AL94-AVERAGE(AL$2:AL$1000))/_xlfn.STDEV.S(IF(AL$2:AL$1000&lt;&gt;"",AL$2:AL$1000)))&lt;3,"","OUTLIER"))</f>
        <v/>
      </c>
      <c r="V94" s="55" t="str" cm="1">
        <f t="array" ref="V94">IF(AM94="","",IF(ABS((AM94-AVERAGE(AM$2:AM$1000))/_xlfn.STDEV.S(IF(AM$2:AM$1000&lt;&gt;"",AM$2:AM$1000)))&lt;3,"","OUTLIER"))</f>
        <v/>
      </c>
      <c r="W94" s="55" t="str" cm="1">
        <f t="array" ref="W94">IF(AN94="","",IF(ABS((AN94-AVERAGE(AN$2:AN$1000))/_xlfn.STDEV.S(IF(AN$2:AN$1000&lt;&gt;"",AN$2:AN$1000)))&lt;3,"","OUTLIER"))</f>
        <v/>
      </c>
      <c r="X94" s="55" t="str" cm="1">
        <f t="array" ref="X94">IF(AO94="","",IF(ABS((AO94-AVERAGE(AO$2:AO$1000))/_xlfn.STDEV.S(IF(AO$2:AO$1000&lt;&gt;"",AO$2:AO$1000)))&lt;3,"","OUTLIER"))</f>
        <v/>
      </c>
      <c r="Y94" s="55" t="str" cm="1">
        <f t="array" ref="Y94">IF(AP94="","",IF(ABS((AP94-AVERAGE(AP$2:AP$1000))/_xlfn.STDEV.S(IF(AP$2:AP$1000&lt;&gt;"",AP$2:AP$1000)))&lt;3,"","OUTLIER"))</f>
        <v/>
      </c>
      <c r="Z94" s="55" t="str" cm="1">
        <f t="array" ref="Z94">IF(AQ94="","",IF(ABS((AQ94-AVERAGE(AQ$2:AQ$1000))/_xlfn.STDEV.S(IF(AQ$2:AQ$1000&lt;&gt;"",AQ$2:AQ$1000)))&lt;3,"","OUTLIER"))</f>
        <v/>
      </c>
      <c r="AA94" s="55" t="str" cm="1">
        <f t="array" ref="AA94">IF(AR94="","",IF(ABS((AR94-AVERAGE(AR$2:AR$1000))/_xlfn.STDEV.S(IF(AR$2:AR$1000&lt;&gt;"",AR$2:AR$1000)))&lt;3,"","OUTLIER"))</f>
        <v/>
      </c>
      <c r="AB94" s="55" t="str" cm="1">
        <f t="array" ref="AB94">IF(AS94="","",IF(ABS((AS94-AVERAGE(AS$2:AS$1000))/_xlfn.STDEV.S(IF(AS$2:AS$1000&lt;&gt;"",AS$2:AS$1000)))&lt;3,"","OUTLIER"))</f>
        <v/>
      </c>
      <c r="AC94" s="55" t="str" cm="1">
        <f t="array" ref="AC94">IF(AT94="","",IF(ABS((AT94-AVERAGE(AT$2:AT$1000))/_xlfn.STDEV.S(IF(AT$2:AT$1000&lt;&gt;"",AT$2:AT$1000)))&lt;3,"","OUTLIER"))</f>
        <v/>
      </c>
      <c r="AD94" s="55" t="str" cm="1">
        <f t="array" ref="AD94">IF(AU94="","",IF(ABS((AU94-AVERAGE(AU$2:AU$1000))/_xlfn.STDEV.S(IF(AU$2:AU$1000&lt;&gt;"",AU$2:AU$1000)))&lt;3,"","OUTLIER"))</f>
        <v/>
      </c>
      <c r="AE94" s="55" t="str" cm="1">
        <f t="array" ref="AE94">IF(AV94="","",IF(ABS((AV94-AVERAGE(AV$2:AV$1000))/_xlfn.STDEV.S(IF(AV$2:AV$1000&lt;&gt;"",AV$2:AV$1000)))&lt;3,"","OUTLIER"))</f>
        <v/>
      </c>
      <c r="AF94" s="55" t="str" cm="1">
        <f t="array" ref="AF94">IF(AW94="","",IF(ABS((AW94-AVERAGE(AW$2:AW$1000))/_xlfn.STDEV.S(IF(AW$2:AW$1000&lt;&gt;"",AW$2:AW$1000)))&lt;3,"","OUTLIER"))</f>
        <v/>
      </c>
      <c r="AG94" s="55" t="str" cm="1">
        <f t="array" ref="AG94">IF(AX94="","",IF(ABS((AX94-AVERAGE(AX$2:AX$1000))/_xlfn.STDEV.S(IF(AX$2:AX$1000&lt;&gt;"",AX$2:AX$1000)))&lt;3,"","OUTLIER"))</f>
        <v/>
      </c>
      <c r="AH94" s="55" t="str" cm="1">
        <f t="array" ref="AH94">IF(AY94="","",IF(ABS((AY94-AVERAGE(AY$2:AY$1000))/_xlfn.STDEV.S(IF(AY$2:AY$1000&lt;&gt;"",AY$2:AY$1000)))&lt;3,"","OUTLIER"))</f>
        <v/>
      </c>
      <c r="AI94" s="55" t="str" cm="1">
        <f t="array" ref="AI94">IF(AZ94="","",IF(ABS((AZ94-AVERAGE(AZ$2:AZ$1000))/_xlfn.STDEV.S(IF(AZ$2:AZ$1000&lt;&gt;"",AZ$2:AZ$1000)))&lt;3,"","OUTLIER"))</f>
        <v/>
      </c>
      <c r="AJ94" s="55" t="str" cm="1">
        <f t="array" ref="AJ94">IF(BA94="","",IF(ABS((BA94-AVERAGE(BA$2:BA$1000))/_xlfn.STDEV.S(IF(BA$2:BA$1000&lt;&gt;"",BA$2:BA$1000)))&lt;3,"","OUTLIER"))</f>
        <v/>
      </c>
      <c r="AK94" s="55" t="str" cm="1">
        <f t="array" ref="AK94">IF(BB94="","",IF(ABS((BB94-AVERAGE(BB$2:BB$1000))/_xlfn.STDEV.S(IF(BB$2:BB$1000&lt;&gt;"",BB$2:BB$1000)))&lt;3,"","OUTLIER"))</f>
        <v/>
      </c>
      <c r="AL94" s="26"/>
      <c r="AN94" s="27">
        <v>6.2850000000000001</v>
      </c>
      <c r="AO94" s="27">
        <v>6.5380000000000003</v>
      </c>
      <c r="AQ94" s="27">
        <v>5.9429999999999996</v>
      </c>
      <c r="AR94" s="27">
        <v>6.3680000000000003</v>
      </c>
      <c r="AS94" s="27">
        <v>6.0350000000000001</v>
      </c>
      <c r="AT94" s="27">
        <v>6.4020000000000001</v>
      </c>
      <c r="AU94" s="27">
        <v>6.4340000000000002</v>
      </c>
      <c r="AV94" s="27">
        <v>6.2859999999999996</v>
      </c>
      <c r="AW94" s="27">
        <v>6.0759999999999996</v>
      </c>
      <c r="AX94" s="27">
        <v>5.39</v>
      </c>
      <c r="AY94" s="27">
        <v>5.6840000000000002</v>
      </c>
      <c r="AZ94" s="27">
        <v>4.9859999999999998</v>
      </c>
      <c r="BA94" s="27">
        <v>5.2350000000000003</v>
      </c>
      <c r="BB94" s="27">
        <v>5.36</v>
      </c>
      <c r="BC94" s="26"/>
      <c r="BE94" s="27">
        <v>0.24590000000000001</v>
      </c>
      <c r="BF94" s="27">
        <v>0.18459999999999999</v>
      </c>
      <c r="BH94" s="27">
        <v>8.0939999999999998E-2</v>
      </c>
      <c r="BI94" s="27">
        <v>0.1013</v>
      </c>
      <c r="BJ94" s="27">
        <v>0.15240000000000001</v>
      </c>
      <c r="BK94" s="27">
        <v>0.16919999999999999</v>
      </c>
      <c r="BL94" s="27">
        <v>0.19139999999999999</v>
      </c>
      <c r="BM94" s="27">
        <v>0.1106</v>
      </c>
      <c r="BN94" s="27">
        <v>7.7200000000000005E-2</v>
      </c>
      <c r="BO94" s="27">
        <v>0.11459999999999999</v>
      </c>
      <c r="BP94" s="27">
        <v>0.1067</v>
      </c>
      <c r="BQ94" s="27">
        <v>9.2950000000000005E-2</v>
      </c>
      <c r="BR94" s="27">
        <v>6.166E-2</v>
      </c>
      <c r="BS94" s="27">
        <v>0.13900000000000001</v>
      </c>
    </row>
    <row r="95" spans="1:71" x14ac:dyDescent="0.2">
      <c r="A95" s="70" t="s">
        <v>650</v>
      </c>
      <c r="B95" s="73" t="str">
        <f>VLOOKUP(A95,RecNames!B:G,6,FALSE)</f>
        <v>PAR1</v>
      </c>
      <c r="D95" s="81" t="str" cm="1">
        <f t="array" ref="D95">_xlfn.IFS(U95="OUTLIER","na",AL95="","0",AL95&gt;0,AL95)</f>
        <v>0</v>
      </c>
      <c r="E95" s="82" t="str" cm="1">
        <f t="array" ref="E95">_xlfn.IFS(V95="OUTLIER","na",AM95="","0",AM95&gt;0,AM95)</f>
        <v>0</v>
      </c>
      <c r="F95" s="82" cm="1">
        <f t="array" ref="F95">_xlfn.IFS(W95="OUTLIER","na",AN95="","0",AN95&gt;0,AN95)</f>
        <v>3.9990000000000001</v>
      </c>
      <c r="G95" s="82" cm="1">
        <f t="array" ref="G95">_xlfn.IFS(X95="OUTLIER","na",AO95="","0",AO95&gt;0,AO95)</f>
        <v>5.04</v>
      </c>
      <c r="H95" s="82" t="str" cm="1">
        <f t="array" ref="H95">_xlfn.IFS(Y95="OUTLIER","na",AP95="","0",AP95&gt;0,AP95)</f>
        <v>0</v>
      </c>
      <c r="I95" s="82" cm="1">
        <f t="array" ref="I95">_xlfn.IFS(Z95="OUTLIER","na",AQ95="","0",AQ95&gt;0,AQ95)</f>
        <v>5.8860000000000001</v>
      </c>
      <c r="J95" s="82" cm="1">
        <f t="array" ref="J95">_xlfn.IFS(AA95="OUTLIER","na",AR95="","0",AR95&gt;0,AR95)</f>
        <v>6.0030000000000001</v>
      </c>
      <c r="K95" s="82" cm="1">
        <f t="array" ref="K95">_xlfn.IFS(AB95="OUTLIER","na",AS95="","0",AS95&gt;0,AS95)</f>
        <v>6.4119999999999999</v>
      </c>
      <c r="L95" s="82" cm="1">
        <f t="array" ref="L95">_xlfn.IFS(AC95="OUTLIER","na",AT95="","0",AT95&gt;0,AT95)</f>
        <v>6.7210000000000001</v>
      </c>
      <c r="M95" s="82" cm="1">
        <f t="array" ref="M95">_xlfn.IFS(AD95="OUTLIER","na",AU95="","0",AU95&gt;0,AU95)</f>
        <v>6.5469999999999997</v>
      </c>
      <c r="N95" s="82" cm="1">
        <f t="array" ref="N95">_xlfn.IFS(AE95="OUTLIER","na",AV95="","0",AV95&gt;0,AV95)</f>
        <v>5.7439999999999998</v>
      </c>
      <c r="O95" s="82" cm="1">
        <f t="array" ref="O95">_xlfn.IFS(AF95="OUTLIER","na",AW95="","0",AW95&gt;0,AW95)</f>
        <v>6.2210000000000001</v>
      </c>
      <c r="P95" s="82" t="str" cm="1">
        <f t="array" ref="P95">_xlfn.IFS(AG95="OUTLIER","na",AX95="","0",AX95&gt;0,AX95)</f>
        <v>0</v>
      </c>
      <c r="Q95" s="82" cm="1">
        <f t="array" ref="Q95">_xlfn.IFS(AH95="OUTLIER","na",AY95="","0",AY95&gt;0,AY95)</f>
        <v>7.016</v>
      </c>
      <c r="R95" s="82" cm="1">
        <f t="array" ref="R95">_xlfn.IFS(AI95="OUTLIER","na",AZ95="","0",AZ95&gt;0,AZ95)</f>
        <v>5.12</v>
      </c>
      <c r="S95" s="82" cm="1">
        <f t="array" ref="S95">_xlfn.IFS(AJ95="OUTLIER","na",BA95="","0",BA95&gt;0,BA95)</f>
        <v>5.0819999999999999</v>
      </c>
      <c r="T95" s="82" cm="1">
        <f t="array" ref="T95">_xlfn.IFS(AK95="OUTLIER","na",BB95="","0",BB95&gt;0,BB95)</f>
        <v>5.1769999999999996</v>
      </c>
      <c r="U95" s="54" t="str" cm="1">
        <f t="array" ref="U95">IF(AL95="","",IF(ABS((AL95-AVERAGE(AL$2:AL$1000))/_xlfn.STDEV.S(IF(AL$2:AL$1000&lt;&gt;"",AL$2:AL$1000)))&lt;3,"","OUTLIER"))</f>
        <v/>
      </c>
      <c r="V95" s="55" t="str" cm="1">
        <f t="array" ref="V95">IF(AM95="","",IF(ABS((AM95-AVERAGE(AM$2:AM$1000))/_xlfn.STDEV.S(IF(AM$2:AM$1000&lt;&gt;"",AM$2:AM$1000)))&lt;3,"","OUTLIER"))</f>
        <v/>
      </c>
      <c r="W95" s="55" t="str" cm="1">
        <f t="array" ref="W95">IF(AN95="","",IF(ABS((AN95-AVERAGE(AN$2:AN$1000))/_xlfn.STDEV.S(IF(AN$2:AN$1000&lt;&gt;"",AN$2:AN$1000)))&lt;3,"","OUTLIER"))</f>
        <v/>
      </c>
      <c r="X95" s="55" t="str" cm="1">
        <f t="array" ref="X95">IF(AO95="","",IF(ABS((AO95-AVERAGE(AO$2:AO$1000))/_xlfn.STDEV.S(IF(AO$2:AO$1000&lt;&gt;"",AO$2:AO$1000)))&lt;3,"","OUTLIER"))</f>
        <v/>
      </c>
      <c r="Y95" s="55" t="str" cm="1">
        <f t="array" ref="Y95">IF(AP95="","",IF(ABS((AP95-AVERAGE(AP$2:AP$1000))/_xlfn.STDEV.S(IF(AP$2:AP$1000&lt;&gt;"",AP$2:AP$1000)))&lt;3,"","OUTLIER"))</f>
        <v/>
      </c>
      <c r="Z95" s="55" t="str" cm="1">
        <f t="array" ref="Z95">IF(AQ95="","",IF(ABS((AQ95-AVERAGE(AQ$2:AQ$1000))/_xlfn.STDEV.S(IF(AQ$2:AQ$1000&lt;&gt;"",AQ$2:AQ$1000)))&lt;3,"","OUTLIER"))</f>
        <v/>
      </c>
      <c r="AA95" s="55" t="str" cm="1">
        <f t="array" ref="AA95">IF(AR95="","",IF(ABS((AR95-AVERAGE(AR$2:AR$1000))/_xlfn.STDEV.S(IF(AR$2:AR$1000&lt;&gt;"",AR$2:AR$1000)))&lt;3,"","OUTLIER"))</f>
        <v/>
      </c>
      <c r="AB95" s="55" t="str" cm="1">
        <f t="array" ref="AB95">IF(AS95="","",IF(ABS((AS95-AVERAGE(AS$2:AS$1000))/_xlfn.STDEV.S(IF(AS$2:AS$1000&lt;&gt;"",AS$2:AS$1000)))&lt;3,"","OUTLIER"))</f>
        <v/>
      </c>
      <c r="AC95" s="55" t="str" cm="1">
        <f t="array" ref="AC95">IF(AT95="","",IF(ABS((AT95-AVERAGE(AT$2:AT$1000))/_xlfn.STDEV.S(IF(AT$2:AT$1000&lt;&gt;"",AT$2:AT$1000)))&lt;3,"","OUTLIER"))</f>
        <v/>
      </c>
      <c r="AD95" s="55" t="str" cm="1">
        <f t="array" ref="AD95">IF(AU95="","",IF(ABS((AU95-AVERAGE(AU$2:AU$1000))/_xlfn.STDEV.S(IF(AU$2:AU$1000&lt;&gt;"",AU$2:AU$1000)))&lt;3,"","OUTLIER"))</f>
        <v/>
      </c>
      <c r="AE95" s="55" t="str" cm="1">
        <f t="array" ref="AE95">IF(AV95="","",IF(ABS((AV95-AVERAGE(AV$2:AV$1000))/_xlfn.STDEV.S(IF(AV$2:AV$1000&lt;&gt;"",AV$2:AV$1000)))&lt;3,"","OUTLIER"))</f>
        <v/>
      </c>
      <c r="AF95" s="55" t="str" cm="1">
        <f t="array" ref="AF95">IF(AW95="","",IF(ABS((AW95-AVERAGE(AW$2:AW$1000))/_xlfn.STDEV.S(IF(AW$2:AW$1000&lt;&gt;"",AW$2:AW$1000)))&lt;3,"","OUTLIER"))</f>
        <v/>
      </c>
      <c r="AG95" s="55" t="str" cm="1">
        <f t="array" ref="AG95">IF(AX95="","",IF(ABS((AX95-AVERAGE(AX$2:AX$1000))/_xlfn.STDEV.S(IF(AX$2:AX$1000&lt;&gt;"",AX$2:AX$1000)))&lt;3,"","OUTLIER"))</f>
        <v/>
      </c>
      <c r="AH95" s="55" t="str" cm="1">
        <f t="array" ref="AH95">IF(AY95="","",IF(ABS((AY95-AVERAGE(AY$2:AY$1000))/_xlfn.STDEV.S(IF(AY$2:AY$1000&lt;&gt;"",AY$2:AY$1000)))&lt;3,"","OUTLIER"))</f>
        <v/>
      </c>
      <c r="AI95" s="55" t="str" cm="1">
        <f t="array" ref="AI95">IF(AZ95="","",IF(ABS((AZ95-AVERAGE(AZ$2:AZ$1000))/_xlfn.STDEV.S(IF(AZ$2:AZ$1000&lt;&gt;"",AZ$2:AZ$1000)))&lt;3,"","OUTLIER"))</f>
        <v/>
      </c>
      <c r="AJ95" s="55" t="str" cm="1">
        <f t="array" ref="AJ95">IF(BA95="","",IF(ABS((BA95-AVERAGE(BA$2:BA$1000))/_xlfn.STDEV.S(IF(BA$2:BA$1000&lt;&gt;"",BA$2:BA$1000)))&lt;3,"","OUTLIER"))</f>
        <v/>
      </c>
      <c r="AK95" s="55" t="str" cm="1">
        <f t="array" ref="AK95">IF(BB95="","",IF(ABS((BB95-AVERAGE(BB$2:BB$1000))/_xlfn.STDEV.S(IF(BB$2:BB$1000&lt;&gt;"",BB$2:BB$1000)))&lt;3,"","OUTLIER"))</f>
        <v/>
      </c>
      <c r="AL95" s="26"/>
      <c r="AN95" s="27">
        <v>3.9990000000000001</v>
      </c>
      <c r="AO95" s="27">
        <v>5.04</v>
      </c>
      <c r="AQ95" s="27">
        <v>5.8860000000000001</v>
      </c>
      <c r="AR95" s="27">
        <v>6.0030000000000001</v>
      </c>
      <c r="AS95" s="27">
        <v>6.4119999999999999</v>
      </c>
      <c r="AT95" s="27">
        <v>6.7210000000000001</v>
      </c>
      <c r="AU95" s="27">
        <v>6.5469999999999997</v>
      </c>
      <c r="AV95" s="27">
        <v>5.7439999999999998</v>
      </c>
      <c r="AW95" s="27">
        <v>6.2210000000000001</v>
      </c>
      <c r="AX95" s="27"/>
      <c r="AY95" s="27">
        <v>7.016</v>
      </c>
      <c r="AZ95" s="27">
        <v>5.12</v>
      </c>
      <c r="BA95" s="27">
        <v>5.0819999999999999</v>
      </c>
      <c r="BB95" s="27">
        <v>5.1769999999999996</v>
      </c>
      <c r="BC95" s="26"/>
      <c r="BE95" s="27">
        <v>0.66700000000000004</v>
      </c>
      <c r="BF95" s="27">
        <v>0.14979999999999999</v>
      </c>
      <c r="BH95" s="27">
        <v>0.1051</v>
      </c>
      <c r="BI95" s="27">
        <v>6.8690000000000001E-2</v>
      </c>
      <c r="BJ95" s="27">
        <v>7.2429999999999994E-2</v>
      </c>
      <c r="BK95" s="27">
        <v>0.1055</v>
      </c>
      <c r="BL95" s="27">
        <v>0.12570000000000001</v>
      </c>
      <c r="BM95" s="27">
        <v>0.1956</v>
      </c>
      <c r="BN95" s="27">
        <v>0.1046</v>
      </c>
      <c r="BO95" s="27"/>
      <c r="BP95" s="27">
        <v>8.2140000000000005E-2</v>
      </c>
      <c r="BQ95" s="27">
        <v>4.9709999999999997E-2</v>
      </c>
      <c r="BR95" s="27">
        <v>0.14230000000000001</v>
      </c>
      <c r="BS95" s="27">
        <v>0.1206</v>
      </c>
    </row>
    <row r="96" spans="1:71" x14ac:dyDescent="0.2">
      <c r="A96" s="70" t="s">
        <v>654</v>
      </c>
      <c r="B96" s="73" t="str">
        <f>VLOOKUP(A96,RecNames!B:G,6,FALSE)</f>
        <v>PAR2</v>
      </c>
      <c r="D96" s="81" t="str" cm="1">
        <f t="array" ref="D96">_xlfn.IFS(U96="OUTLIER","na",AL96="","0",AL96&gt;0,AL96)</f>
        <v>0</v>
      </c>
      <c r="E96" s="82" t="str" cm="1">
        <f t="array" ref="E96">_xlfn.IFS(V96="OUTLIER","na",AM96="","0",AM96&gt;0,AM96)</f>
        <v>0</v>
      </c>
      <c r="F96" s="82" cm="1">
        <f t="array" ref="F96">_xlfn.IFS(W96="OUTLIER","na",AN96="","0",AN96&gt;0,AN96)</f>
        <v>5.3159999999999998</v>
      </c>
      <c r="G96" s="82" cm="1">
        <f t="array" ref="G96">_xlfn.IFS(X96="OUTLIER","na",AO96="","0",AO96&gt;0,AO96)</f>
        <v>5.6459999999999999</v>
      </c>
      <c r="H96" s="82" t="str" cm="1">
        <f t="array" ref="H96">_xlfn.IFS(Y96="OUTLIER","na",AP96="","0",AP96&gt;0,AP96)</f>
        <v>0</v>
      </c>
      <c r="I96" s="82" cm="1">
        <f t="array" ref="I96">_xlfn.IFS(Z96="OUTLIER","na",AQ96="","0",AQ96&gt;0,AQ96)</f>
        <v>5.851</v>
      </c>
      <c r="J96" s="82" cm="1">
        <f t="array" ref="J96">_xlfn.IFS(AA96="OUTLIER","na",AR96="","0",AR96&gt;0,AR96)</f>
        <v>6.3209999999999997</v>
      </c>
      <c r="K96" s="82" cm="1">
        <f t="array" ref="K96">_xlfn.IFS(AB96="OUTLIER","na",AS96="","0",AS96&gt;0,AS96)</f>
        <v>6.226</v>
      </c>
      <c r="L96" s="82" cm="1">
        <f t="array" ref="L96">_xlfn.IFS(AC96="OUTLIER","na",AT96="","0",AT96&gt;0,AT96)</f>
        <v>5.1790000000000003</v>
      </c>
      <c r="M96" s="82" cm="1">
        <f t="array" ref="M96">_xlfn.IFS(AD96="OUTLIER","na",AU96="","0",AU96&gt;0,AU96)</f>
        <v>5.9569999999999999</v>
      </c>
      <c r="N96" s="82" cm="1">
        <f t="array" ref="N96">_xlfn.IFS(AE96="OUTLIER","na",AV96="","0",AV96&gt;0,AV96)</f>
        <v>5.4640000000000004</v>
      </c>
      <c r="O96" s="82" cm="1">
        <f t="array" ref="O96">_xlfn.IFS(AF96="OUTLIER","na",AW96="","0",AW96&gt;0,AW96)</f>
        <v>5.8070000000000004</v>
      </c>
      <c r="P96" s="82" cm="1">
        <f t="array" ref="P96">_xlfn.IFS(AG96="OUTLIER","na",AX96="","0",AX96&gt;0,AX96)</f>
        <v>5.75</v>
      </c>
      <c r="Q96" s="82" cm="1">
        <f t="array" ref="Q96">_xlfn.IFS(AH96="OUTLIER","na",AY96="","0",AY96&gt;0,AY96)</f>
        <v>5.8019999999999996</v>
      </c>
      <c r="R96" s="82" cm="1">
        <f t="array" ref="R96">_xlfn.IFS(AI96="OUTLIER","na",AZ96="","0",AZ96&gt;0,AZ96)</f>
        <v>4.6310000000000002</v>
      </c>
      <c r="S96" s="82" cm="1">
        <f t="array" ref="S96">_xlfn.IFS(AJ96="OUTLIER","na",BA96="","0",BA96&gt;0,BA96)</f>
        <v>4.6470000000000002</v>
      </c>
      <c r="T96" s="82" cm="1">
        <f t="array" ref="T96">_xlfn.IFS(AK96="OUTLIER","na",BB96="","0",BB96&gt;0,BB96)</f>
        <v>4.7489999999999997</v>
      </c>
      <c r="U96" s="54" t="str" cm="1">
        <f t="array" ref="U96">IF(AL96="","",IF(ABS((AL96-AVERAGE(AL$2:AL$1000))/_xlfn.STDEV.S(IF(AL$2:AL$1000&lt;&gt;"",AL$2:AL$1000)))&lt;3,"","OUTLIER"))</f>
        <v/>
      </c>
      <c r="V96" s="55" t="str" cm="1">
        <f t="array" ref="V96">IF(AM96="","",IF(ABS((AM96-AVERAGE(AM$2:AM$1000))/_xlfn.STDEV.S(IF(AM$2:AM$1000&lt;&gt;"",AM$2:AM$1000)))&lt;3,"","OUTLIER"))</f>
        <v/>
      </c>
      <c r="W96" s="55" t="str" cm="1">
        <f t="array" ref="W96">IF(AN96="","",IF(ABS((AN96-AVERAGE(AN$2:AN$1000))/_xlfn.STDEV.S(IF(AN$2:AN$1000&lt;&gt;"",AN$2:AN$1000)))&lt;3,"","OUTLIER"))</f>
        <v/>
      </c>
      <c r="X96" s="55" t="str" cm="1">
        <f t="array" ref="X96">IF(AO96="","",IF(ABS((AO96-AVERAGE(AO$2:AO$1000))/_xlfn.STDEV.S(IF(AO$2:AO$1000&lt;&gt;"",AO$2:AO$1000)))&lt;3,"","OUTLIER"))</f>
        <v/>
      </c>
      <c r="Y96" s="55" t="str" cm="1">
        <f t="array" ref="Y96">IF(AP96="","",IF(ABS((AP96-AVERAGE(AP$2:AP$1000))/_xlfn.STDEV.S(IF(AP$2:AP$1000&lt;&gt;"",AP$2:AP$1000)))&lt;3,"","OUTLIER"))</f>
        <v/>
      </c>
      <c r="Z96" s="55" t="str" cm="1">
        <f t="array" ref="Z96">IF(AQ96="","",IF(ABS((AQ96-AVERAGE(AQ$2:AQ$1000))/_xlfn.STDEV.S(IF(AQ$2:AQ$1000&lt;&gt;"",AQ$2:AQ$1000)))&lt;3,"","OUTLIER"))</f>
        <v/>
      </c>
      <c r="AA96" s="55" t="str" cm="1">
        <f t="array" ref="AA96">IF(AR96="","",IF(ABS((AR96-AVERAGE(AR$2:AR$1000))/_xlfn.STDEV.S(IF(AR$2:AR$1000&lt;&gt;"",AR$2:AR$1000)))&lt;3,"","OUTLIER"))</f>
        <v/>
      </c>
      <c r="AB96" s="55" t="str" cm="1">
        <f t="array" ref="AB96">IF(AS96="","",IF(ABS((AS96-AVERAGE(AS$2:AS$1000))/_xlfn.STDEV.S(IF(AS$2:AS$1000&lt;&gt;"",AS$2:AS$1000)))&lt;3,"","OUTLIER"))</f>
        <v/>
      </c>
      <c r="AC96" s="55" t="str" cm="1">
        <f t="array" ref="AC96">IF(AT96="","",IF(ABS((AT96-AVERAGE(AT$2:AT$1000))/_xlfn.STDEV.S(IF(AT$2:AT$1000&lt;&gt;"",AT$2:AT$1000)))&lt;3,"","OUTLIER"))</f>
        <v/>
      </c>
      <c r="AD96" s="55" t="str" cm="1">
        <f t="array" ref="AD96">IF(AU96="","",IF(ABS((AU96-AVERAGE(AU$2:AU$1000))/_xlfn.STDEV.S(IF(AU$2:AU$1000&lt;&gt;"",AU$2:AU$1000)))&lt;3,"","OUTLIER"))</f>
        <v/>
      </c>
      <c r="AE96" s="55" t="str" cm="1">
        <f t="array" ref="AE96">IF(AV96="","",IF(ABS((AV96-AVERAGE(AV$2:AV$1000))/_xlfn.STDEV.S(IF(AV$2:AV$1000&lt;&gt;"",AV$2:AV$1000)))&lt;3,"","OUTLIER"))</f>
        <v/>
      </c>
      <c r="AF96" s="55" t="str" cm="1">
        <f t="array" ref="AF96">IF(AW96="","",IF(ABS((AW96-AVERAGE(AW$2:AW$1000))/_xlfn.STDEV.S(IF(AW$2:AW$1000&lt;&gt;"",AW$2:AW$1000)))&lt;3,"","OUTLIER"))</f>
        <v/>
      </c>
      <c r="AG96" s="55" t="str" cm="1">
        <f t="array" ref="AG96">IF(AX96="","",IF(ABS((AX96-AVERAGE(AX$2:AX$1000))/_xlfn.STDEV.S(IF(AX$2:AX$1000&lt;&gt;"",AX$2:AX$1000)))&lt;3,"","OUTLIER"))</f>
        <v/>
      </c>
      <c r="AH96" s="55" t="str" cm="1">
        <f t="array" ref="AH96">IF(AY96="","",IF(ABS((AY96-AVERAGE(AY$2:AY$1000))/_xlfn.STDEV.S(IF(AY$2:AY$1000&lt;&gt;"",AY$2:AY$1000)))&lt;3,"","OUTLIER"))</f>
        <v/>
      </c>
      <c r="AI96" s="55" t="str" cm="1">
        <f t="array" ref="AI96">IF(AZ96="","",IF(ABS((AZ96-AVERAGE(AZ$2:AZ$1000))/_xlfn.STDEV.S(IF(AZ$2:AZ$1000&lt;&gt;"",AZ$2:AZ$1000)))&lt;3,"","OUTLIER"))</f>
        <v/>
      </c>
      <c r="AJ96" s="55" t="str" cm="1">
        <f t="array" ref="AJ96">IF(BA96="","",IF(ABS((BA96-AVERAGE(BA$2:BA$1000))/_xlfn.STDEV.S(IF(BA$2:BA$1000&lt;&gt;"",BA$2:BA$1000)))&lt;3,"","OUTLIER"))</f>
        <v/>
      </c>
      <c r="AK96" s="55" t="str" cm="1">
        <f t="array" ref="AK96">IF(BB96="","",IF(ABS((BB96-AVERAGE(BB$2:BB$1000))/_xlfn.STDEV.S(IF(BB$2:BB$1000&lt;&gt;"",BB$2:BB$1000)))&lt;3,"","OUTLIER"))</f>
        <v/>
      </c>
      <c r="AL96" s="26"/>
      <c r="AN96" s="27">
        <v>5.3159999999999998</v>
      </c>
      <c r="AO96" s="27">
        <v>5.6459999999999999</v>
      </c>
      <c r="AQ96" s="27">
        <v>5.851</v>
      </c>
      <c r="AR96" s="27">
        <v>6.3209999999999997</v>
      </c>
      <c r="AS96" s="27">
        <v>6.226</v>
      </c>
      <c r="AT96" s="27">
        <v>5.1790000000000003</v>
      </c>
      <c r="AU96" s="27">
        <v>5.9569999999999999</v>
      </c>
      <c r="AV96" s="27">
        <v>5.4640000000000004</v>
      </c>
      <c r="AW96" s="27">
        <v>5.8070000000000004</v>
      </c>
      <c r="AX96" s="27">
        <v>5.75</v>
      </c>
      <c r="AY96" s="27">
        <v>5.8019999999999996</v>
      </c>
      <c r="AZ96" s="27">
        <v>4.6310000000000002</v>
      </c>
      <c r="BA96" s="27">
        <v>4.6470000000000002</v>
      </c>
      <c r="BB96" s="27">
        <v>4.7489999999999997</v>
      </c>
      <c r="BC96" s="26"/>
      <c r="BE96" s="27">
        <v>0.1363</v>
      </c>
      <c r="BF96" s="27">
        <v>9.7449999999999995E-2</v>
      </c>
      <c r="BH96" s="27">
        <v>0.1028</v>
      </c>
      <c r="BI96" s="27">
        <v>0.1542</v>
      </c>
      <c r="BJ96" s="27">
        <v>0.27179999999999999</v>
      </c>
      <c r="BK96" s="27">
        <v>0.18659999999999999</v>
      </c>
      <c r="BL96" s="27">
        <v>0.13150000000000001</v>
      </c>
      <c r="BM96" s="27">
        <v>0.14879999999999999</v>
      </c>
      <c r="BN96" s="27">
        <v>7.3580000000000007E-2</v>
      </c>
      <c r="BO96" s="27">
        <v>0.1895</v>
      </c>
      <c r="BP96" s="27">
        <v>0.12479999999999999</v>
      </c>
      <c r="BQ96" s="27">
        <v>7.5499999999999998E-2</v>
      </c>
      <c r="BR96" s="27">
        <v>0.1552</v>
      </c>
      <c r="BS96" s="27">
        <v>7.5840000000000005E-2</v>
      </c>
    </row>
    <row r="97" spans="1:71" x14ac:dyDescent="0.2">
      <c r="A97" s="70" t="s">
        <v>614</v>
      </c>
      <c r="B97" s="73" t="str">
        <f>VLOOKUP(A97,RecNames!B:G,6,FALSE)</f>
        <v>PTH1R</v>
      </c>
      <c r="D97" s="81" cm="1">
        <f t="array" ref="D97">_xlfn.IFS(U97="OUTLIER","na",AL97="","0",AL97&gt;0,AL97)</f>
        <v>11.18</v>
      </c>
      <c r="E97" s="82" t="str" cm="1">
        <f t="array" ref="E97">_xlfn.IFS(V97="OUTLIER","na",AM97="","0",AM97&gt;0,AM97)</f>
        <v>0</v>
      </c>
      <c r="F97" s="82" cm="1">
        <f t="array" ref="F97">_xlfn.IFS(W97="OUTLIER","na",AN97="","0",AN97&gt;0,AN97)</f>
        <v>8.0820000000000007</v>
      </c>
      <c r="G97" s="82" cm="1">
        <f t="array" ref="G97">_xlfn.IFS(X97="OUTLIER","na",AO97="","0",AO97&gt;0,AO97)</f>
        <v>8.0079999999999991</v>
      </c>
      <c r="H97" s="82" t="str" cm="1">
        <f t="array" ref="H97">_xlfn.IFS(Y97="OUTLIER","na",AP97="","0",AP97&gt;0,AP97)</f>
        <v>0</v>
      </c>
      <c r="I97" s="82" cm="1">
        <f t="array" ref="I97">_xlfn.IFS(Z97="OUTLIER","na",AQ97="","0",AQ97&gt;0,AQ97)</f>
        <v>8.2040000000000006</v>
      </c>
      <c r="J97" s="82" cm="1">
        <f t="array" ref="J97">_xlfn.IFS(AA97="OUTLIER","na",AR97="","0",AR97&gt;0,AR97)</f>
        <v>8.2850000000000001</v>
      </c>
      <c r="K97" s="82" cm="1">
        <f t="array" ref="K97">_xlfn.IFS(AB97="OUTLIER","na",AS97="","0",AS97&gt;0,AS97)</f>
        <v>7.0970000000000004</v>
      </c>
      <c r="L97" s="82" cm="1">
        <f t="array" ref="L97">_xlfn.IFS(AC97="OUTLIER","na",AT97="","0",AT97&gt;0,AT97)</f>
        <v>8.2729999999999997</v>
      </c>
      <c r="M97" s="82" cm="1">
        <f t="array" ref="M97">_xlfn.IFS(AD97="OUTLIER","na",AU97="","0",AU97&gt;0,AU97)</f>
        <v>8.0009999999999994</v>
      </c>
      <c r="N97" s="82" cm="1">
        <f t="array" ref="N97">_xlfn.IFS(AE97="OUTLIER","na",AV97="","0",AV97&gt;0,AV97)</f>
        <v>7.9630000000000001</v>
      </c>
      <c r="O97" s="82" cm="1">
        <f t="array" ref="O97">_xlfn.IFS(AF97="OUTLIER","na",AW97="","0",AW97&gt;0,AW97)</f>
        <v>9.2789999999999999</v>
      </c>
      <c r="P97" s="82" t="str" cm="1">
        <f t="array" ref="P97">_xlfn.IFS(AG97="OUTLIER","na",AX97="","0",AX97&gt;0,AX97)</f>
        <v>0</v>
      </c>
      <c r="Q97" s="82" cm="1">
        <f t="array" ref="Q97">_xlfn.IFS(AH97="OUTLIER","na",AY97="","0",AY97&gt;0,AY97)</f>
        <v>8.4830000000000005</v>
      </c>
      <c r="R97" s="82" cm="1">
        <f t="array" ref="R97">_xlfn.IFS(AI97="OUTLIER","na",AZ97="","0",AZ97&gt;0,AZ97)</f>
        <v>8.5500000000000007</v>
      </c>
      <c r="S97" s="82" cm="1">
        <f t="array" ref="S97">_xlfn.IFS(AJ97="OUTLIER","na",BA97="","0",BA97&gt;0,BA97)</f>
        <v>8.7390000000000008</v>
      </c>
      <c r="T97" s="82" cm="1">
        <f t="array" ref="T97">_xlfn.IFS(AK97="OUTLIER","na",BB97="","0",BB97&gt;0,BB97)</f>
        <v>8.7550000000000008</v>
      </c>
      <c r="U97" s="54" t="str" cm="1">
        <f t="array" ref="U97">IF(AL97="","",IF(ABS((AL97-AVERAGE(AL$2:AL$1000))/_xlfn.STDEV.S(IF(AL$2:AL$1000&lt;&gt;"",AL$2:AL$1000)))&lt;3,"","OUTLIER"))</f>
        <v/>
      </c>
      <c r="V97" s="55" t="str" cm="1">
        <f t="array" ref="V97">IF(AM97="","",IF(ABS((AM97-AVERAGE(AM$2:AM$1000))/_xlfn.STDEV.S(IF(AM$2:AM$1000&lt;&gt;"",AM$2:AM$1000)))&lt;3,"","OUTLIER"))</f>
        <v/>
      </c>
      <c r="W97" s="55" t="str" cm="1">
        <f t="array" ref="W97">IF(AN97="","",IF(ABS((AN97-AVERAGE(AN$2:AN$1000))/_xlfn.STDEV.S(IF(AN$2:AN$1000&lt;&gt;"",AN$2:AN$1000)))&lt;3,"","OUTLIER"))</f>
        <v/>
      </c>
      <c r="X97" s="55" t="str" cm="1">
        <f t="array" ref="X97">IF(AO97="","",IF(ABS((AO97-AVERAGE(AO$2:AO$1000))/_xlfn.STDEV.S(IF(AO$2:AO$1000&lt;&gt;"",AO$2:AO$1000)))&lt;3,"","OUTLIER"))</f>
        <v/>
      </c>
      <c r="Y97" s="55" t="str" cm="1">
        <f t="array" ref="Y97">IF(AP97="","",IF(ABS((AP97-AVERAGE(AP$2:AP$1000))/_xlfn.STDEV.S(IF(AP$2:AP$1000&lt;&gt;"",AP$2:AP$1000)))&lt;3,"","OUTLIER"))</f>
        <v/>
      </c>
      <c r="Z97" s="55" t="str" cm="1">
        <f t="array" ref="Z97">IF(AQ97="","",IF(ABS((AQ97-AVERAGE(AQ$2:AQ$1000))/_xlfn.STDEV.S(IF(AQ$2:AQ$1000&lt;&gt;"",AQ$2:AQ$1000)))&lt;3,"","OUTLIER"))</f>
        <v/>
      </c>
      <c r="AA97" s="55" t="str" cm="1">
        <f t="array" ref="AA97">IF(AR97="","",IF(ABS((AR97-AVERAGE(AR$2:AR$1000))/_xlfn.STDEV.S(IF(AR$2:AR$1000&lt;&gt;"",AR$2:AR$1000)))&lt;3,"","OUTLIER"))</f>
        <v/>
      </c>
      <c r="AB97" s="55" t="str" cm="1">
        <f t="array" ref="AB97">IF(AS97="","",IF(ABS((AS97-AVERAGE(AS$2:AS$1000))/_xlfn.STDEV.S(IF(AS$2:AS$1000&lt;&gt;"",AS$2:AS$1000)))&lt;3,"","OUTLIER"))</f>
        <v/>
      </c>
      <c r="AC97" s="55" t="str" cm="1">
        <f t="array" ref="AC97">IF(AT97="","",IF(ABS((AT97-AVERAGE(AT$2:AT$1000))/_xlfn.STDEV.S(IF(AT$2:AT$1000&lt;&gt;"",AT$2:AT$1000)))&lt;3,"","OUTLIER"))</f>
        <v/>
      </c>
      <c r="AD97" s="55" t="str" cm="1">
        <f t="array" ref="AD97">IF(AU97="","",IF(ABS((AU97-AVERAGE(AU$2:AU$1000))/_xlfn.STDEV.S(IF(AU$2:AU$1000&lt;&gt;"",AU$2:AU$1000)))&lt;3,"","OUTLIER"))</f>
        <v/>
      </c>
      <c r="AE97" s="55" t="str" cm="1">
        <f t="array" ref="AE97">IF(AV97="","",IF(ABS((AV97-AVERAGE(AV$2:AV$1000))/_xlfn.STDEV.S(IF(AV$2:AV$1000&lt;&gt;"",AV$2:AV$1000)))&lt;3,"","OUTLIER"))</f>
        <v/>
      </c>
      <c r="AF97" s="55" t="str" cm="1">
        <f t="array" ref="AF97">IF(AW97="","",IF(ABS((AW97-AVERAGE(AW$2:AW$1000))/_xlfn.STDEV.S(IF(AW$2:AW$1000&lt;&gt;"",AW$2:AW$1000)))&lt;3,"","OUTLIER"))</f>
        <v/>
      </c>
      <c r="AG97" s="55" t="str" cm="1">
        <f t="array" ref="AG97">IF(AX97="","",IF(ABS((AX97-AVERAGE(AX$2:AX$1000))/_xlfn.STDEV.S(IF(AX$2:AX$1000&lt;&gt;"",AX$2:AX$1000)))&lt;3,"","OUTLIER"))</f>
        <v/>
      </c>
      <c r="AH97" s="55" t="str" cm="1">
        <f t="array" ref="AH97">IF(AY97="","",IF(ABS((AY97-AVERAGE(AY$2:AY$1000))/_xlfn.STDEV.S(IF(AY$2:AY$1000&lt;&gt;"",AY$2:AY$1000)))&lt;3,"","OUTLIER"))</f>
        <v/>
      </c>
      <c r="AI97" s="55" t="str" cm="1">
        <f t="array" ref="AI97">IF(AZ97="","",IF(ABS((AZ97-AVERAGE(AZ$2:AZ$1000))/_xlfn.STDEV.S(IF(AZ$2:AZ$1000&lt;&gt;"",AZ$2:AZ$1000)))&lt;3,"","OUTLIER"))</f>
        <v/>
      </c>
      <c r="AJ97" s="55" t="str" cm="1">
        <f t="array" ref="AJ97">IF(BA97="","",IF(ABS((BA97-AVERAGE(BA$2:BA$1000))/_xlfn.STDEV.S(IF(BA$2:BA$1000&lt;&gt;"",BA$2:BA$1000)))&lt;3,"","OUTLIER"))</f>
        <v/>
      </c>
      <c r="AK97" s="55" t="str" cm="1">
        <f t="array" ref="AK97">IF(BB97="","",IF(ABS((BB97-AVERAGE(BB$2:BB$1000))/_xlfn.STDEV.S(IF(BB$2:BB$1000&lt;&gt;"",BB$2:BB$1000)))&lt;3,"","OUTLIER"))</f>
        <v/>
      </c>
      <c r="AL97" s="26">
        <v>11.18</v>
      </c>
      <c r="AN97" s="27">
        <v>8.0820000000000007</v>
      </c>
      <c r="AO97" s="27">
        <v>8.0079999999999991</v>
      </c>
      <c r="AQ97" s="27">
        <v>8.2040000000000006</v>
      </c>
      <c r="AR97" s="27">
        <v>8.2850000000000001</v>
      </c>
      <c r="AS97" s="27">
        <v>7.0970000000000004</v>
      </c>
      <c r="AT97" s="27">
        <v>8.2729999999999997</v>
      </c>
      <c r="AU97" s="27">
        <v>8.0009999999999994</v>
      </c>
      <c r="AV97" s="27">
        <v>7.9630000000000001</v>
      </c>
      <c r="AW97" s="27">
        <v>9.2789999999999999</v>
      </c>
      <c r="AX97" s="27"/>
      <c r="AY97" s="27">
        <v>8.4830000000000005</v>
      </c>
      <c r="AZ97" s="27">
        <v>8.5500000000000007</v>
      </c>
      <c r="BA97" s="27">
        <v>8.7390000000000008</v>
      </c>
      <c r="BB97" s="27">
        <v>8.7550000000000008</v>
      </c>
      <c r="BC97" s="26">
        <v>0.13450000000000001</v>
      </c>
      <c r="BE97" s="27">
        <v>7.0809999999999998E-2</v>
      </c>
      <c r="BF97" s="27">
        <v>9.4969999999999999E-2</v>
      </c>
      <c r="BH97" s="27">
        <v>6.5909999999999996E-2</v>
      </c>
      <c r="BI97" s="27">
        <v>6.3530000000000003E-2</v>
      </c>
      <c r="BJ97" s="27">
        <v>0.52159999999999995</v>
      </c>
      <c r="BK97" s="27">
        <v>5.815E-2</v>
      </c>
      <c r="BL97" s="27">
        <v>0.128</v>
      </c>
      <c r="BM97" s="27">
        <v>0.13669999999999999</v>
      </c>
      <c r="BN97" s="27">
        <v>4.2000000000000003E-2</v>
      </c>
      <c r="BO97" s="27"/>
      <c r="BP97" s="27">
        <v>0.12570000000000001</v>
      </c>
      <c r="BQ97" s="27">
        <v>5.4350000000000002E-2</v>
      </c>
      <c r="BR97" s="27">
        <v>8.2129999999999995E-2</v>
      </c>
      <c r="BS97" s="27">
        <v>8.158E-2</v>
      </c>
    </row>
    <row r="98" spans="1:71" x14ac:dyDescent="0.2">
      <c r="A98" s="70" t="s">
        <v>501</v>
      </c>
      <c r="B98" s="73" t="str">
        <f>VLOOKUP(A98,RecNames!B:G,6,FALSE)</f>
        <v>S1PR1</v>
      </c>
      <c r="D98" s="81" t="str" cm="1">
        <f t="array" ref="D98">_xlfn.IFS(U98="OUTLIER","na",AL98="","0",AL98&gt;0,AL98)</f>
        <v>0</v>
      </c>
      <c r="E98" s="82" t="str" cm="1">
        <f t="array" ref="E98">_xlfn.IFS(V98="OUTLIER","na",AM98="","0",AM98&gt;0,AM98)</f>
        <v>0</v>
      </c>
      <c r="F98" s="82" cm="1">
        <f t="array" ref="F98">_xlfn.IFS(W98="OUTLIER","na",AN98="","0",AN98&gt;0,AN98)</f>
        <v>8.1509999999999998</v>
      </c>
      <c r="G98" s="82" cm="1">
        <f t="array" ref="G98">_xlfn.IFS(X98="OUTLIER","na",AO98="","0",AO98&gt;0,AO98)</f>
        <v>7.9489999999999998</v>
      </c>
      <c r="H98" s="82" t="str" cm="1">
        <f t="array" ref="H98">_xlfn.IFS(Y98="OUTLIER","na",AP98="","0",AP98&gt;0,AP98)</f>
        <v>0</v>
      </c>
      <c r="I98" s="82" cm="1">
        <f t="array" ref="I98">_xlfn.IFS(Z98="OUTLIER","na",AQ98="","0",AQ98&gt;0,AQ98)</f>
        <v>7.7480000000000002</v>
      </c>
      <c r="J98" s="82" cm="1">
        <f t="array" ref="J98">_xlfn.IFS(AA98="OUTLIER","na",AR98="","0",AR98&gt;0,AR98)</f>
        <v>8.1639999999999997</v>
      </c>
      <c r="K98" s="82" t="str" cm="1">
        <f t="array" ref="K98">_xlfn.IFS(AB98="OUTLIER","na",AS98="","0",AS98&gt;0,AS98)</f>
        <v>0</v>
      </c>
      <c r="L98" s="82" t="str" cm="1">
        <f t="array" ref="L98">_xlfn.IFS(AC98="OUTLIER","na",AT98="","0",AT98&gt;0,AT98)</f>
        <v>0</v>
      </c>
      <c r="M98" s="82" t="str" cm="1">
        <f t="array" ref="M98">_xlfn.IFS(AD98="OUTLIER","na",AU98="","0",AU98&gt;0,AU98)</f>
        <v>0</v>
      </c>
      <c r="N98" s="82" t="str" cm="1">
        <f t="array" ref="N98">_xlfn.IFS(AE98="OUTLIER","na",AV98="","0",AV98&gt;0,AV98)</f>
        <v>0</v>
      </c>
      <c r="O98" s="82" cm="1">
        <f t="array" ref="O98">_xlfn.IFS(AF98="OUTLIER","na",AW98="","0",AW98&gt;0,AW98)</f>
        <v>6.2080000000000002</v>
      </c>
      <c r="P98" s="82" cm="1">
        <f t="array" ref="P98">_xlfn.IFS(AG98="OUTLIER","na",AX98="","0",AX98&gt;0,AX98)</f>
        <v>6.9240000000000004</v>
      </c>
      <c r="Q98" s="82" t="str" cm="1">
        <f t="array" ref="Q98">_xlfn.IFS(AH98="OUTLIER","na",AY98="","0",AY98&gt;0,AY98)</f>
        <v>0</v>
      </c>
      <c r="R98" s="82" cm="1">
        <f t="array" ref="R98">_xlfn.IFS(AI98="OUTLIER","na",AZ98="","0",AZ98&gt;0,AZ98)</f>
        <v>6.8330000000000002</v>
      </c>
      <c r="S98" s="82" cm="1">
        <f t="array" ref="S98">_xlfn.IFS(AJ98="OUTLIER","na",BA98="","0",BA98&gt;0,BA98)</f>
        <v>7.2690000000000001</v>
      </c>
      <c r="T98" s="82" cm="1">
        <f t="array" ref="T98">_xlfn.IFS(AK98="OUTLIER","na",BB98="","0",BB98&gt;0,BB98)</f>
        <v>7.4589999999999996</v>
      </c>
      <c r="U98" s="54" t="str" cm="1">
        <f t="array" ref="U98">IF(AL98="","",IF(ABS((AL98-AVERAGE(AL$2:AL$1000))/_xlfn.STDEV.S(IF(AL$2:AL$1000&lt;&gt;"",AL$2:AL$1000)))&lt;3,"","OUTLIER"))</f>
        <v/>
      </c>
      <c r="V98" s="55" t="str" cm="1">
        <f t="array" ref="V98">IF(AM98="","",IF(ABS((AM98-AVERAGE(AM$2:AM$1000))/_xlfn.STDEV.S(IF(AM$2:AM$1000&lt;&gt;"",AM$2:AM$1000)))&lt;3,"","OUTLIER"))</f>
        <v/>
      </c>
      <c r="W98" s="55" t="str" cm="1">
        <f t="array" ref="W98">IF(AN98="","",IF(ABS((AN98-AVERAGE(AN$2:AN$1000))/_xlfn.STDEV.S(IF(AN$2:AN$1000&lt;&gt;"",AN$2:AN$1000)))&lt;3,"","OUTLIER"))</f>
        <v/>
      </c>
      <c r="X98" s="55" t="str" cm="1">
        <f t="array" ref="X98">IF(AO98="","",IF(ABS((AO98-AVERAGE(AO$2:AO$1000))/_xlfn.STDEV.S(IF(AO$2:AO$1000&lt;&gt;"",AO$2:AO$1000)))&lt;3,"","OUTLIER"))</f>
        <v/>
      </c>
      <c r="Y98" s="55" t="str" cm="1">
        <f t="array" ref="Y98">IF(AP98="","",IF(ABS((AP98-AVERAGE(AP$2:AP$1000))/_xlfn.STDEV.S(IF(AP$2:AP$1000&lt;&gt;"",AP$2:AP$1000)))&lt;3,"","OUTLIER"))</f>
        <v/>
      </c>
      <c r="Z98" s="55" t="str" cm="1">
        <f t="array" ref="Z98">IF(AQ98="","",IF(ABS((AQ98-AVERAGE(AQ$2:AQ$1000))/_xlfn.STDEV.S(IF(AQ$2:AQ$1000&lt;&gt;"",AQ$2:AQ$1000)))&lt;3,"","OUTLIER"))</f>
        <v/>
      </c>
      <c r="AA98" s="55" t="str" cm="1">
        <f t="array" ref="AA98">IF(AR98="","",IF(ABS((AR98-AVERAGE(AR$2:AR$1000))/_xlfn.STDEV.S(IF(AR$2:AR$1000&lt;&gt;"",AR$2:AR$1000)))&lt;3,"","OUTLIER"))</f>
        <v/>
      </c>
      <c r="AB98" s="55" t="str" cm="1">
        <f t="array" ref="AB98">IF(AS98="","",IF(ABS((AS98-AVERAGE(AS$2:AS$1000))/_xlfn.STDEV.S(IF(AS$2:AS$1000&lt;&gt;"",AS$2:AS$1000)))&lt;3,"","OUTLIER"))</f>
        <v/>
      </c>
      <c r="AC98" s="55" t="str" cm="1">
        <f t="array" ref="AC98">IF(AT98="","",IF(ABS((AT98-AVERAGE(AT$2:AT$1000))/_xlfn.STDEV.S(IF(AT$2:AT$1000&lt;&gt;"",AT$2:AT$1000)))&lt;3,"","OUTLIER"))</f>
        <v/>
      </c>
      <c r="AD98" s="55" t="str" cm="1">
        <f t="array" ref="AD98">IF(AU98="","",IF(ABS((AU98-AVERAGE(AU$2:AU$1000))/_xlfn.STDEV.S(IF(AU$2:AU$1000&lt;&gt;"",AU$2:AU$1000)))&lt;3,"","OUTLIER"))</f>
        <v/>
      </c>
      <c r="AE98" s="55" t="str" cm="1">
        <f t="array" ref="AE98">IF(AV98="","",IF(ABS((AV98-AVERAGE(AV$2:AV$1000))/_xlfn.STDEV.S(IF(AV$2:AV$1000&lt;&gt;"",AV$2:AV$1000)))&lt;3,"","OUTLIER"))</f>
        <v/>
      </c>
      <c r="AF98" s="55" t="str" cm="1">
        <f t="array" ref="AF98">IF(AW98="","",IF(ABS((AW98-AVERAGE(AW$2:AW$1000))/_xlfn.STDEV.S(IF(AW$2:AW$1000&lt;&gt;"",AW$2:AW$1000)))&lt;3,"","OUTLIER"))</f>
        <v/>
      </c>
      <c r="AG98" s="55" t="str" cm="1">
        <f t="array" ref="AG98">IF(AX98="","",IF(ABS((AX98-AVERAGE(AX$2:AX$1000))/_xlfn.STDEV.S(IF(AX$2:AX$1000&lt;&gt;"",AX$2:AX$1000)))&lt;3,"","OUTLIER"))</f>
        <v/>
      </c>
      <c r="AH98" s="55" t="str" cm="1">
        <f t="array" ref="AH98">IF(AY98="","",IF(ABS((AY98-AVERAGE(AY$2:AY$1000))/_xlfn.STDEV.S(IF(AY$2:AY$1000&lt;&gt;"",AY$2:AY$1000)))&lt;3,"","OUTLIER"))</f>
        <v/>
      </c>
      <c r="AI98" s="55" t="str" cm="1">
        <f t="array" ref="AI98">IF(AZ98="","",IF(ABS((AZ98-AVERAGE(AZ$2:AZ$1000))/_xlfn.STDEV.S(IF(AZ$2:AZ$1000&lt;&gt;"",AZ$2:AZ$1000)))&lt;3,"","OUTLIER"))</f>
        <v/>
      </c>
      <c r="AJ98" s="55" t="str" cm="1">
        <f t="array" ref="AJ98">IF(BA98="","",IF(ABS((BA98-AVERAGE(BA$2:BA$1000))/_xlfn.STDEV.S(IF(BA$2:BA$1000&lt;&gt;"",BA$2:BA$1000)))&lt;3,"","OUTLIER"))</f>
        <v/>
      </c>
      <c r="AK98" s="55" t="str" cm="1">
        <f t="array" ref="AK98">IF(BB98="","",IF(ABS((BB98-AVERAGE(BB$2:BB$1000))/_xlfn.STDEV.S(IF(BB$2:BB$1000&lt;&gt;"",BB$2:BB$1000)))&lt;3,"","OUTLIER"))</f>
        <v/>
      </c>
      <c r="AL98" s="26"/>
      <c r="AN98" s="27">
        <v>8.1509999999999998</v>
      </c>
      <c r="AO98" s="27">
        <v>7.9489999999999998</v>
      </c>
      <c r="AQ98" s="27">
        <v>7.7480000000000002</v>
      </c>
      <c r="AR98" s="27">
        <v>8.1639999999999997</v>
      </c>
      <c r="AS98" s="27"/>
      <c r="AT98" s="27"/>
      <c r="AU98" s="27"/>
      <c r="AV98" s="27"/>
      <c r="AW98" s="27">
        <v>6.2080000000000002</v>
      </c>
      <c r="AX98" s="27">
        <v>6.9240000000000004</v>
      </c>
      <c r="AY98" s="27"/>
      <c r="AZ98" s="27">
        <v>6.8330000000000002</v>
      </c>
      <c r="BA98" s="27">
        <v>7.2690000000000001</v>
      </c>
      <c r="BB98" s="27">
        <v>7.4589999999999996</v>
      </c>
      <c r="BC98" s="26"/>
      <c r="BE98" s="27">
        <v>0.1142</v>
      </c>
      <c r="BF98" s="27">
        <v>0.1492</v>
      </c>
      <c r="BH98" s="27">
        <v>0.1386</v>
      </c>
      <c r="BI98" s="27">
        <v>0.18310000000000001</v>
      </c>
      <c r="BJ98" s="27"/>
      <c r="BK98" s="27"/>
      <c r="BL98" s="27"/>
      <c r="BM98" s="27"/>
      <c r="BN98" s="27">
        <v>0.31340000000000001</v>
      </c>
      <c r="BO98" s="27">
        <v>0.29199999999999998</v>
      </c>
      <c r="BP98" s="27"/>
      <c r="BQ98" s="27">
        <v>0.14069999999999999</v>
      </c>
      <c r="BR98" s="27">
        <v>4.3709999999999999E-2</v>
      </c>
      <c r="BS98" s="27">
        <v>0.1167</v>
      </c>
    </row>
    <row r="99" spans="1:71" x14ac:dyDescent="0.2">
      <c r="A99" s="70" t="s">
        <v>669</v>
      </c>
      <c r="B99" s="73" t="str">
        <f>VLOOKUP(A99,RecNames!B:G,6,FALSE)</f>
        <v>SSR2</v>
      </c>
      <c r="D99" s="81" t="str" cm="1">
        <f t="array" ref="D99">_xlfn.IFS(U99="OUTLIER","na",AL99="","0",AL99&gt;0,AL99)</f>
        <v>0</v>
      </c>
      <c r="E99" s="82" t="str" cm="1">
        <f t="array" ref="E99">_xlfn.IFS(V99="OUTLIER","na",AM99="","0",AM99&gt;0,AM99)</f>
        <v>0</v>
      </c>
      <c r="F99" s="82" cm="1">
        <f t="array" ref="F99">_xlfn.IFS(W99="OUTLIER","na",AN99="","0",AN99&gt;0,AN99)</f>
        <v>10.210000000000001</v>
      </c>
      <c r="G99" s="82" cm="1">
        <f t="array" ref="G99">_xlfn.IFS(X99="OUTLIER","na",AO99="","0",AO99&gt;0,AO99)</f>
        <v>10.41</v>
      </c>
      <c r="H99" s="82" t="str" cm="1">
        <f t="array" ref="H99">_xlfn.IFS(Y99="OUTLIER","na",AP99="","0",AP99&gt;0,AP99)</f>
        <v>0</v>
      </c>
      <c r="I99" s="82" cm="1">
        <f t="array" ref="I99">_xlfn.IFS(Z99="OUTLIER","na",AQ99="","0",AQ99&gt;0,AQ99)</f>
        <v>10.1</v>
      </c>
      <c r="J99" s="82" cm="1">
        <f t="array" ref="J99">_xlfn.IFS(AA99="OUTLIER","na",AR99="","0",AR99&gt;0,AR99)</f>
        <v>10.52</v>
      </c>
      <c r="K99" s="82" cm="1">
        <f t="array" ref="K99">_xlfn.IFS(AB99="OUTLIER","na",AS99="","0",AS99&gt;0,AS99)</f>
        <v>11.26</v>
      </c>
      <c r="L99" s="82" cm="1">
        <f t="array" ref="L99">_xlfn.IFS(AC99="OUTLIER","na",AT99="","0",AT99&gt;0,AT99)</f>
        <v>7.5</v>
      </c>
      <c r="M99" s="82" t="str" cm="1">
        <f t="array" ref="M99">_xlfn.IFS(AD99="OUTLIER","na",AU99="","0",AU99&gt;0,AU99)</f>
        <v>0</v>
      </c>
      <c r="N99" s="82" cm="1">
        <f t="array" ref="N99">_xlfn.IFS(AE99="OUTLIER","na",AV99="","0",AV99&gt;0,AV99)</f>
        <v>7.8330000000000002</v>
      </c>
      <c r="O99" s="82" cm="1">
        <f t="array" ref="O99">_xlfn.IFS(AF99="OUTLIER","na",AW99="","0",AW99&gt;0,AW99)</f>
        <v>8.1760000000000002</v>
      </c>
      <c r="P99" s="82" t="str" cm="1">
        <f t="array" ref="P99">_xlfn.IFS(AG99="OUTLIER","na",AX99="","0",AX99&gt;0,AX99)</f>
        <v>0</v>
      </c>
      <c r="Q99" s="82" t="str" cm="1">
        <f t="array" ref="Q99">_xlfn.IFS(AH99="OUTLIER","na",AY99="","0",AY99&gt;0,AY99)</f>
        <v>0</v>
      </c>
      <c r="R99" s="82" cm="1">
        <f t="array" ref="R99">_xlfn.IFS(AI99="OUTLIER","na",AZ99="","0",AZ99&gt;0,AZ99)</f>
        <v>8.4450000000000003</v>
      </c>
      <c r="S99" s="82" cm="1">
        <f t="array" ref="S99">_xlfn.IFS(AJ99="OUTLIER","na",BA99="","0",BA99&gt;0,BA99)</f>
        <v>8.8149999999999995</v>
      </c>
      <c r="T99" s="82" cm="1">
        <f t="array" ref="T99">_xlfn.IFS(AK99="OUTLIER","na",BB99="","0",BB99&gt;0,BB99)</f>
        <v>8.9179999999999993</v>
      </c>
      <c r="U99" s="54" t="str" cm="1">
        <f t="array" ref="U99">IF(AL99="","",IF(ABS((AL99-AVERAGE(AL$2:AL$1000))/_xlfn.STDEV.S(IF(AL$2:AL$1000&lt;&gt;"",AL$2:AL$1000)))&lt;3,"","OUTLIER"))</f>
        <v/>
      </c>
      <c r="V99" s="55" t="str" cm="1">
        <f t="array" ref="V99">IF(AM99="","",IF(ABS((AM99-AVERAGE(AM$2:AM$1000))/_xlfn.STDEV.S(IF(AM$2:AM$1000&lt;&gt;"",AM$2:AM$1000)))&lt;3,"","OUTLIER"))</f>
        <v/>
      </c>
      <c r="W99" s="55" t="str" cm="1">
        <f t="array" ref="W99">IF(AN99="","",IF(ABS((AN99-AVERAGE(AN$2:AN$1000))/_xlfn.STDEV.S(IF(AN$2:AN$1000&lt;&gt;"",AN$2:AN$1000)))&lt;3,"","OUTLIER"))</f>
        <v/>
      </c>
      <c r="X99" s="55" t="str" cm="1">
        <f t="array" ref="X99">IF(AO99="","",IF(ABS((AO99-AVERAGE(AO$2:AO$1000))/_xlfn.STDEV.S(IF(AO$2:AO$1000&lt;&gt;"",AO$2:AO$1000)))&lt;3,"","OUTLIER"))</f>
        <v/>
      </c>
      <c r="Y99" s="55" t="str" cm="1">
        <f t="array" ref="Y99">IF(AP99="","",IF(ABS((AP99-AVERAGE(AP$2:AP$1000))/_xlfn.STDEV.S(IF(AP$2:AP$1000&lt;&gt;"",AP$2:AP$1000)))&lt;3,"","OUTLIER"))</f>
        <v/>
      </c>
      <c r="Z99" s="55" t="str" cm="1">
        <f t="array" ref="Z99">IF(AQ99="","",IF(ABS((AQ99-AVERAGE(AQ$2:AQ$1000))/_xlfn.STDEV.S(IF(AQ$2:AQ$1000&lt;&gt;"",AQ$2:AQ$1000)))&lt;3,"","OUTLIER"))</f>
        <v/>
      </c>
      <c r="AA99" s="55" t="str" cm="1">
        <f t="array" ref="AA99">IF(AR99="","",IF(ABS((AR99-AVERAGE(AR$2:AR$1000))/_xlfn.STDEV.S(IF(AR$2:AR$1000&lt;&gt;"",AR$2:AR$1000)))&lt;3,"","OUTLIER"))</f>
        <v/>
      </c>
      <c r="AB99" s="55" t="str" cm="1">
        <f t="array" ref="AB99">IF(AS99="","",IF(ABS((AS99-AVERAGE(AS$2:AS$1000))/_xlfn.STDEV.S(IF(AS$2:AS$1000&lt;&gt;"",AS$2:AS$1000)))&lt;3,"","OUTLIER"))</f>
        <v/>
      </c>
      <c r="AC99" s="55" t="str" cm="1">
        <f t="array" ref="AC99">IF(AT99="","",IF(ABS((AT99-AVERAGE(AT$2:AT$1000))/_xlfn.STDEV.S(IF(AT$2:AT$1000&lt;&gt;"",AT$2:AT$1000)))&lt;3,"","OUTLIER"))</f>
        <v/>
      </c>
      <c r="AD99" s="55" t="str" cm="1">
        <f t="array" ref="AD99">IF(AU99="","",IF(ABS((AU99-AVERAGE(AU$2:AU$1000))/_xlfn.STDEV.S(IF(AU$2:AU$1000&lt;&gt;"",AU$2:AU$1000)))&lt;3,"","OUTLIER"))</f>
        <v/>
      </c>
      <c r="AE99" s="55" t="str" cm="1">
        <f t="array" ref="AE99">IF(AV99="","",IF(ABS((AV99-AVERAGE(AV$2:AV$1000))/_xlfn.STDEV.S(IF(AV$2:AV$1000&lt;&gt;"",AV$2:AV$1000)))&lt;3,"","OUTLIER"))</f>
        <v/>
      </c>
      <c r="AF99" s="55" t="str" cm="1">
        <f t="array" ref="AF99">IF(AW99="","",IF(ABS((AW99-AVERAGE(AW$2:AW$1000))/_xlfn.STDEV.S(IF(AW$2:AW$1000&lt;&gt;"",AW$2:AW$1000)))&lt;3,"","OUTLIER"))</f>
        <v/>
      </c>
      <c r="AG99" s="55" t="str" cm="1">
        <f t="array" ref="AG99">IF(AX99="","",IF(ABS((AX99-AVERAGE(AX$2:AX$1000))/_xlfn.STDEV.S(IF(AX$2:AX$1000&lt;&gt;"",AX$2:AX$1000)))&lt;3,"","OUTLIER"))</f>
        <v/>
      </c>
      <c r="AH99" s="55" t="str" cm="1">
        <f t="array" ref="AH99">IF(AY99="","",IF(ABS((AY99-AVERAGE(AY$2:AY$1000))/_xlfn.STDEV.S(IF(AY$2:AY$1000&lt;&gt;"",AY$2:AY$1000)))&lt;3,"","OUTLIER"))</f>
        <v/>
      </c>
      <c r="AI99" s="55" t="str" cm="1">
        <f t="array" ref="AI99">IF(AZ99="","",IF(ABS((AZ99-AVERAGE(AZ$2:AZ$1000))/_xlfn.STDEV.S(IF(AZ$2:AZ$1000&lt;&gt;"",AZ$2:AZ$1000)))&lt;3,"","OUTLIER"))</f>
        <v/>
      </c>
      <c r="AJ99" s="55" t="str" cm="1">
        <f t="array" ref="AJ99">IF(BA99="","",IF(ABS((BA99-AVERAGE(BA$2:BA$1000))/_xlfn.STDEV.S(IF(BA$2:BA$1000&lt;&gt;"",BA$2:BA$1000)))&lt;3,"","OUTLIER"))</f>
        <v/>
      </c>
      <c r="AK99" s="55" t="str" cm="1">
        <f t="array" ref="AK99">IF(BB99="","",IF(ABS((BB99-AVERAGE(BB$2:BB$1000))/_xlfn.STDEV.S(IF(BB$2:BB$1000&lt;&gt;"",BB$2:BB$1000)))&lt;3,"","OUTLIER"))</f>
        <v/>
      </c>
      <c r="AL99" s="26"/>
      <c r="AN99" s="27">
        <v>10.210000000000001</v>
      </c>
      <c r="AO99" s="27">
        <v>10.41</v>
      </c>
      <c r="AQ99" s="27">
        <v>10.1</v>
      </c>
      <c r="AR99" s="27">
        <v>10.52</v>
      </c>
      <c r="AS99" s="27">
        <v>11.26</v>
      </c>
      <c r="AT99" s="27">
        <v>7.5</v>
      </c>
      <c r="AU99" s="27"/>
      <c r="AV99" s="27">
        <v>7.8330000000000002</v>
      </c>
      <c r="AW99" s="27">
        <v>8.1760000000000002</v>
      </c>
      <c r="AX99" s="27"/>
      <c r="AY99" s="27"/>
      <c r="AZ99" s="27">
        <v>8.4450000000000003</v>
      </c>
      <c r="BA99" s="27">
        <v>8.8149999999999995</v>
      </c>
      <c r="BB99" s="27">
        <v>8.9179999999999993</v>
      </c>
      <c r="BC99" s="26"/>
      <c r="BE99" s="27">
        <v>9.7110000000000002E-2</v>
      </c>
      <c r="BF99" s="27">
        <v>7.8539999999999999E-2</v>
      </c>
      <c r="BH99" s="27">
        <v>7.1400000000000005E-2</v>
      </c>
      <c r="BI99" s="27">
        <v>8.3580000000000002E-2</v>
      </c>
      <c r="BJ99" s="27">
        <v>9.4310000000000005E-2</v>
      </c>
      <c r="BK99" s="27">
        <v>0.29370000000000002</v>
      </c>
      <c r="BL99" s="27"/>
      <c r="BM99" s="27">
        <v>0.10249999999999999</v>
      </c>
      <c r="BN99" s="27">
        <v>4.6789999999999998E-2</v>
      </c>
      <c r="BO99" s="27"/>
      <c r="BP99" s="27"/>
      <c r="BQ99" s="27">
        <v>5.0209999999999998E-2</v>
      </c>
      <c r="BR99" s="27">
        <v>4.1239999999999999E-2</v>
      </c>
      <c r="BS99" s="27">
        <v>2.9219999999999999E-2</v>
      </c>
    </row>
    <row r="100" spans="1:71" x14ac:dyDescent="0.2">
      <c r="A100" s="70" t="s">
        <v>220</v>
      </c>
      <c r="B100" s="73" t="str">
        <f>VLOOKUP(A100,RecNames!B:G,6,FALSE)</f>
        <v>GPBAR</v>
      </c>
      <c r="D100" s="81" cm="1">
        <f t="array" ref="D100">_xlfn.IFS(U100="OUTLIER","na",AL100="","0",AL100&gt;0,AL100)</f>
        <v>5.9139999999999997</v>
      </c>
      <c r="E100" s="82" t="str" cm="1">
        <f t="array" ref="E100">_xlfn.IFS(V100="OUTLIER","na",AM100="","0",AM100&gt;0,AM100)</f>
        <v>0</v>
      </c>
      <c r="F100" s="82" t="str" cm="1">
        <f t="array" ref="F100">_xlfn.IFS(W100="OUTLIER","na",AN100="","0",AN100&gt;0,AN100)</f>
        <v>0</v>
      </c>
      <c r="G100" s="82" t="str" cm="1">
        <f t="array" ref="G100">_xlfn.IFS(X100="OUTLIER","na",AO100="","0",AO100&gt;0,AO100)</f>
        <v>0</v>
      </c>
      <c r="H100" s="82" t="str" cm="1">
        <f t="array" ref="H100">_xlfn.IFS(Y100="OUTLIER","na",AP100="","0",AP100&gt;0,AP100)</f>
        <v>0</v>
      </c>
      <c r="I100" s="82" t="str" cm="1">
        <f t="array" ref="I100">_xlfn.IFS(Z100="OUTLIER","na",AQ100="","0",AQ100&gt;0,AQ100)</f>
        <v>0</v>
      </c>
      <c r="J100" s="82" t="str" cm="1">
        <f t="array" ref="J100">_xlfn.IFS(AA100="OUTLIER","na",AR100="","0",AR100&gt;0,AR100)</f>
        <v>0</v>
      </c>
      <c r="K100" s="82" t="str" cm="1">
        <f t="array" ref="K100">_xlfn.IFS(AB100="OUTLIER","na",AS100="","0",AS100&gt;0,AS100)</f>
        <v>0</v>
      </c>
      <c r="L100" s="82" t="str" cm="1">
        <f t="array" ref="L100">_xlfn.IFS(AC100="OUTLIER","na",AT100="","0",AT100&gt;0,AT100)</f>
        <v>0</v>
      </c>
      <c r="M100" s="82" t="str" cm="1">
        <f t="array" ref="M100">_xlfn.IFS(AD100="OUTLIER","na",AU100="","0",AU100&gt;0,AU100)</f>
        <v>0</v>
      </c>
      <c r="N100" s="82" t="str" cm="1">
        <f t="array" ref="N100">_xlfn.IFS(AE100="OUTLIER","na",AV100="","0",AV100&gt;0,AV100)</f>
        <v>0</v>
      </c>
      <c r="O100" s="82" t="str" cm="1">
        <f t="array" ref="O100">_xlfn.IFS(AF100="OUTLIER","na",AW100="","0",AW100&gt;0,AW100)</f>
        <v>0</v>
      </c>
      <c r="P100" s="82" t="str" cm="1">
        <f t="array" ref="P100">_xlfn.IFS(AG100="OUTLIER","na",AX100="","0",AX100&gt;0,AX100)</f>
        <v>0</v>
      </c>
      <c r="Q100" s="82" t="str" cm="1">
        <f t="array" ref="Q100">_xlfn.IFS(AH100="OUTLIER","na",AY100="","0",AY100&gt;0,AY100)</f>
        <v>0</v>
      </c>
      <c r="R100" s="82" t="str" cm="1">
        <f t="array" ref="R100">_xlfn.IFS(AI100="OUTLIER","na",AZ100="","0",AZ100&gt;0,AZ100)</f>
        <v>0</v>
      </c>
      <c r="S100" s="82" t="str" cm="1">
        <f t="array" ref="S100">_xlfn.IFS(AJ100="OUTLIER","na",BA100="","0",BA100&gt;0,BA100)</f>
        <v>0</v>
      </c>
      <c r="T100" s="82" t="str" cm="1">
        <f t="array" ref="T100">_xlfn.IFS(AK100="OUTLIER","na",BB100="","0",BB100&gt;0,BB100)</f>
        <v>0</v>
      </c>
      <c r="U100" s="54" t="str" cm="1">
        <f t="array" ref="U100">IF(AL100="","",IF(ABS((AL100-AVERAGE(AL$2:AL$1000))/_xlfn.STDEV.S(IF(AL$2:AL$1000&lt;&gt;"",AL$2:AL$1000)))&lt;3,"","OUTLIER"))</f>
        <v/>
      </c>
      <c r="V100" s="55" t="str" cm="1">
        <f t="array" ref="V100">IF(AM100="","",IF(ABS((AM100-AVERAGE(AM$2:AM$1000))/_xlfn.STDEV.S(IF(AM$2:AM$1000&lt;&gt;"",AM$2:AM$1000)))&lt;3,"","OUTLIER"))</f>
        <v/>
      </c>
      <c r="W100" s="55" t="str" cm="1">
        <f t="array" ref="W100">IF(AN100="","",IF(ABS((AN100-AVERAGE(AN$2:AN$1000))/_xlfn.STDEV.S(IF(AN$2:AN$1000&lt;&gt;"",AN$2:AN$1000)))&lt;3,"","OUTLIER"))</f>
        <v/>
      </c>
      <c r="X100" s="55" t="str" cm="1">
        <f t="array" ref="X100">IF(AO100="","",IF(ABS((AO100-AVERAGE(AO$2:AO$1000))/_xlfn.STDEV.S(IF(AO$2:AO$1000&lt;&gt;"",AO$2:AO$1000)))&lt;3,"","OUTLIER"))</f>
        <v/>
      </c>
      <c r="Y100" s="55" t="str" cm="1">
        <f t="array" ref="Y100">IF(AP100="","",IF(ABS((AP100-AVERAGE(AP$2:AP$1000))/_xlfn.STDEV.S(IF(AP$2:AP$1000&lt;&gt;"",AP$2:AP$1000)))&lt;3,"","OUTLIER"))</f>
        <v/>
      </c>
      <c r="Z100" s="55" t="str" cm="1">
        <f t="array" ref="Z100">IF(AQ100="","",IF(ABS((AQ100-AVERAGE(AQ$2:AQ$1000))/_xlfn.STDEV.S(IF(AQ$2:AQ$1000&lt;&gt;"",AQ$2:AQ$1000)))&lt;3,"","OUTLIER"))</f>
        <v/>
      </c>
      <c r="AA100" s="55" t="str" cm="1">
        <f t="array" ref="AA100">IF(AR100="","",IF(ABS((AR100-AVERAGE(AR$2:AR$1000))/_xlfn.STDEV.S(IF(AR$2:AR$1000&lt;&gt;"",AR$2:AR$1000)))&lt;3,"","OUTLIER"))</f>
        <v/>
      </c>
      <c r="AB100" s="55" t="str" cm="1">
        <f t="array" ref="AB100">IF(AS100="","",IF(ABS((AS100-AVERAGE(AS$2:AS$1000))/_xlfn.STDEV.S(IF(AS$2:AS$1000&lt;&gt;"",AS$2:AS$1000)))&lt;3,"","OUTLIER"))</f>
        <v/>
      </c>
      <c r="AC100" s="55" t="str" cm="1">
        <f t="array" ref="AC100">IF(AT100="","",IF(ABS((AT100-AVERAGE(AT$2:AT$1000))/_xlfn.STDEV.S(IF(AT$2:AT$1000&lt;&gt;"",AT$2:AT$1000)))&lt;3,"","OUTLIER"))</f>
        <v/>
      </c>
      <c r="AD100" s="55" t="str" cm="1">
        <f t="array" ref="AD100">IF(AU100="","",IF(ABS((AU100-AVERAGE(AU$2:AU$1000))/_xlfn.STDEV.S(IF(AU$2:AU$1000&lt;&gt;"",AU$2:AU$1000)))&lt;3,"","OUTLIER"))</f>
        <v/>
      </c>
      <c r="AE100" s="55" t="str" cm="1">
        <f t="array" ref="AE100">IF(AV100="","",IF(ABS((AV100-AVERAGE(AV$2:AV$1000))/_xlfn.STDEV.S(IF(AV$2:AV$1000&lt;&gt;"",AV$2:AV$1000)))&lt;3,"","OUTLIER"))</f>
        <v/>
      </c>
      <c r="AF100" s="55" t="str" cm="1">
        <f t="array" ref="AF100">IF(AW100="","",IF(ABS((AW100-AVERAGE(AW$2:AW$1000))/_xlfn.STDEV.S(IF(AW$2:AW$1000&lt;&gt;"",AW$2:AW$1000)))&lt;3,"","OUTLIER"))</f>
        <v/>
      </c>
      <c r="AG100" s="55" t="str" cm="1">
        <f t="array" ref="AG100">IF(AX100="","",IF(ABS((AX100-AVERAGE(AX$2:AX$1000))/_xlfn.STDEV.S(IF(AX$2:AX$1000&lt;&gt;"",AX$2:AX$1000)))&lt;3,"","OUTLIER"))</f>
        <v/>
      </c>
      <c r="AH100" s="55" t="str" cm="1">
        <f t="array" ref="AH100">IF(AY100="","",IF(ABS((AY100-AVERAGE(AY$2:AY$1000))/_xlfn.STDEV.S(IF(AY$2:AY$1000&lt;&gt;"",AY$2:AY$1000)))&lt;3,"","OUTLIER"))</f>
        <v/>
      </c>
      <c r="AI100" s="55" t="str" cm="1">
        <f t="array" ref="AI100">IF(AZ100="","",IF(ABS((AZ100-AVERAGE(AZ$2:AZ$1000))/_xlfn.STDEV.S(IF(AZ$2:AZ$1000&lt;&gt;"",AZ$2:AZ$1000)))&lt;3,"","OUTLIER"))</f>
        <v/>
      </c>
      <c r="AJ100" s="55" t="str" cm="1">
        <f t="array" ref="AJ100">IF(BA100="","",IF(ABS((BA100-AVERAGE(BA$2:BA$1000))/_xlfn.STDEV.S(IF(BA$2:BA$1000&lt;&gt;"",BA$2:BA$1000)))&lt;3,"","OUTLIER"))</f>
        <v/>
      </c>
      <c r="AK100" s="55" t="str" cm="1">
        <f t="array" ref="AK100">IF(BB100="","",IF(ABS((BB100-AVERAGE(BB$2:BB$1000))/_xlfn.STDEV.S(IF(BB$2:BB$1000&lt;&gt;"",BB$2:BB$1000)))&lt;3,"","OUTLIER"))</f>
        <v/>
      </c>
      <c r="AL100" s="26">
        <v>5.9139999999999997</v>
      </c>
      <c r="AN100" s="27"/>
      <c r="AO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6">
        <v>4.419E-2</v>
      </c>
      <c r="BE100" s="27"/>
      <c r="BF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</row>
    <row r="101" spans="1:71" x14ac:dyDescent="0.2">
      <c r="A101" s="70" t="s">
        <v>743</v>
      </c>
      <c r="B101" s="73" t="str">
        <f>VLOOKUP(A101,RecNames!B:G,6,FALSE)</f>
        <v>VIPR1</v>
      </c>
      <c r="D101" s="81" cm="1">
        <f t="array" ref="D101">_xlfn.IFS(U101="OUTLIER","na",AL101="","0",AL101&gt;0,AL101)</f>
        <v>11.32</v>
      </c>
      <c r="E101" s="82" t="str" cm="1">
        <f t="array" ref="E101">_xlfn.IFS(V101="OUTLIER","na",AM101="","0",AM101&gt;0,AM101)</f>
        <v>0</v>
      </c>
      <c r="F101" s="82" cm="1">
        <f t="array" ref="F101">_xlfn.IFS(W101="OUTLIER","na",AN101="","0",AN101&gt;0,AN101)</f>
        <v>8.24</v>
      </c>
      <c r="G101" s="82" cm="1">
        <f t="array" ref="G101">_xlfn.IFS(X101="OUTLIER","na",AO101="","0",AO101&gt;0,AO101)</f>
        <v>8.5670000000000002</v>
      </c>
      <c r="H101" s="82" t="str" cm="1">
        <f t="array" ref="H101">_xlfn.IFS(Y101="OUTLIER","na",AP101="","0",AP101&gt;0,AP101)</f>
        <v>0</v>
      </c>
      <c r="I101" s="82" cm="1">
        <f t="array" ref="I101">_xlfn.IFS(Z101="OUTLIER","na",AQ101="","0",AQ101&gt;0,AQ101)</f>
        <v>8.3719999999999999</v>
      </c>
      <c r="J101" s="82" cm="1">
        <f t="array" ref="J101">_xlfn.IFS(AA101="OUTLIER","na",AR101="","0",AR101&gt;0,AR101)</f>
        <v>8.7040000000000006</v>
      </c>
      <c r="K101" s="82" cm="1">
        <f t="array" ref="K101">_xlfn.IFS(AB101="OUTLIER","na",AS101="","0",AS101&gt;0,AS101)</f>
        <v>8.202</v>
      </c>
      <c r="L101" s="82" cm="1">
        <f t="array" ref="L101">_xlfn.IFS(AC101="OUTLIER","na",AT101="","0",AT101&gt;0,AT101)</f>
        <v>8.5510000000000002</v>
      </c>
      <c r="M101" s="82" cm="1">
        <f t="array" ref="M101">_xlfn.IFS(AD101="OUTLIER","na",AU101="","0",AU101&gt;0,AU101)</f>
        <v>8.1069999999999993</v>
      </c>
      <c r="N101" s="82" cm="1">
        <f t="array" ref="N101">_xlfn.IFS(AE101="OUTLIER","na",AV101="","0",AV101&gt;0,AV101)</f>
        <v>7.8869999999999996</v>
      </c>
      <c r="O101" s="82" cm="1">
        <f t="array" ref="O101">_xlfn.IFS(AF101="OUTLIER","na",AW101="","0",AW101&gt;0,AW101)</f>
        <v>9.7240000000000002</v>
      </c>
      <c r="P101" s="82" t="str" cm="1">
        <f t="array" ref="P101">_xlfn.IFS(AG101="OUTLIER","na",AX101="","0",AX101&gt;0,AX101)</f>
        <v>0</v>
      </c>
      <c r="Q101" s="82" t="str" cm="1">
        <f t="array" ref="Q101">_xlfn.IFS(AH101="OUTLIER","na",AY101="","0",AY101&gt;0,AY101)</f>
        <v>0</v>
      </c>
      <c r="R101" s="82" cm="1">
        <f t="array" ref="R101">_xlfn.IFS(AI101="OUTLIER","na",AZ101="","0",AZ101&gt;0,AZ101)</f>
        <v>9.0830000000000002</v>
      </c>
      <c r="S101" s="82" cm="1">
        <f t="array" ref="S101">_xlfn.IFS(AJ101="OUTLIER","na",BA101="","0",BA101&gt;0,BA101)</f>
        <v>9.109</v>
      </c>
      <c r="T101" s="82" cm="1">
        <f t="array" ref="T101">_xlfn.IFS(AK101="OUTLIER","na",BB101="","0",BB101&gt;0,BB101)</f>
        <v>9.2539999999999996</v>
      </c>
      <c r="U101" s="54" t="str" cm="1">
        <f t="array" ref="U101">IF(AL101="","",IF(ABS((AL101-AVERAGE(AL$2:AL$1000))/_xlfn.STDEV.S(IF(AL$2:AL$1000&lt;&gt;"",AL$2:AL$1000)))&lt;3,"","OUTLIER"))</f>
        <v/>
      </c>
      <c r="V101" s="55" t="str" cm="1">
        <f t="array" ref="V101">IF(AM101="","",IF(ABS((AM101-AVERAGE(AM$2:AM$1000))/_xlfn.STDEV.S(IF(AM$2:AM$1000&lt;&gt;"",AM$2:AM$1000)))&lt;3,"","OUTLIER"))</f>
        <v/>
      </c>
      <c r="W101" s="55" t="str" cm="1">
        <f t="array" ref="W101">IF(AN101="","",IF(ABS((AN101-AVERAGE(AN$2:AN$1000))/_xlfn.STDEV.S(IF(AN$2:AN$1000&lt;&gt;"",AN$2:AN$1000)))&lt;3,"","OUTLIER"))</f>
        <v/>
      </c>
      <c r="X101" s="55" t="str" cm="1">
        <f t="array" ref="X101">IF(AO101="","",IF(ABS((AO101-AVERAGE(AO$2:AO$1000))/_xlfn.STDEV.S(IF(AO$2:AO$1000&lt;&gt;"",AO$2:AO$1000)))&lt;3,"","OUTLIER"))</f>
        <v/>
      </c>
      <c r="Y101" s="55" t="str" cm="1">
        <f t="array" ref="Y101">IF(AP101="","",IF(ABS((AP101-AVERAGE(AP$2:AP$1000))/_xlfn.STDEV.S(IF(AP$2:AP$1000&lt;&gt;"",AP$2:AP$1000)))&lt;3,"","OUTLIER"))</f>
        <v/>
      </c>
      <c r="Z101" s="55" t="str" cm="1">
        <f t="array" ref="Z101">IF(AQ101="","",IF(ABS((AQ101-AVERAGE(AQ$2:AQ$1000))/_xlfn.STDEV.S(IF(AQ$2:AQ$1000&lt;&gt;"",AQ$2:AQ$1000)))&lt;3,"","OUTLIER"))</f>
        <v/>
      </c>
      <c r="AA101" s="55" t="str" cm="1">
        <f t="array" ref="AA101">IF(AR101="","",IF(ABS((AR101-AVERAGE(AR$2:AR$1000))/_xlfn.STDEV.S(IF(AR$2:AR$1000&lt;&gt;"",AR$2:AR$1000)))&lt;3,"","OUTLIER"))</f>
        <v/>
      </c>
      <c r="AB101" s="55" t="str" cm="1">
        <f t="array" ref="AB101">IF(AS101="","",IF(ABS((AS101-AVERAGE(AS$2:AS$1000))/_xlfn.STDEV.S(IF(AS$2:AS$1000&lt;&gt;"",AS$2:AS$1000)))&lt;3,"","OUTLIER"))</f>
        <v/>
      </c>
      <c r="AC101" s="55" t="str" cm="1">
        <f t="array" ref="AC101">IF(AT101="","",IF(ABS((AT101-AVERAGE(AT$2:AT$1000))/_xlfn.STDEV.S(IF(AT$2:AT$1000&lt;&gt;"",AT$2:AT$1000)))&lt;3,"","OUTLIER"))</f>
        <v/>
      </c>
      <c r="AD101" s="55" t="str" cm="1">
        <f t="array" ref="AD101">IF(AU101="","",IF(ABS((AU101-AVERAGE(AU$2:AU$1000))/_xlfn.STDEV.S(IF(AU$2:AU$1000&lt;&gt;"",AU$2:AU$1000)))&lt;3,"","OUTLIER"))</f>
        <v/>
      </c>
      <c r="AE101" s="55" t="str" cm="1">
        <f t="array" ref="AE101">IF(AV101="","",IF(ABS((AV101-AVERAGE(AV$2:AV$1000))/_xlfn.STDEV.S(IF(AV$2:AV$1000&lt;&gt;"",AV$2:AV$1000)))&lt;3,"","OUTLIER"))</f>
        <v/>
      </c>
      <c r="AF101" s="55" t="str" cm="1">
        <f t="array" ref="AF101">IF(AW101="","",IF(ABS((AW101-AVERAGE(AW$2:AW$1000))/_xlfn.STDEV.S(IF(AW$2:AW$1000&lt;&gt;"",AW$2:AW$1000)))&lt;3,"","OUTLIER"))</f>
        <v/>
      </c>
      <c r="AG101" s="55" t="str" cm="1">
        <f t="array" ref="AG101">IF(AX101="","",IF(ABS((AX101-AVERAGE(AX$2:AX$1000))/_xlfn.STDEV.S(IF(AX$2:AX$1000&lt;&gt;"",AX$2:AX$1000)))&lt;3,"","OUTLIER"))</f>
        <v/>
      </c>
      <c r="AH101" s="55" t="str" cm="1">
        <f t="array" ref="AH101">IF(AY101="","",IF(ABS((AY101-AVERAGE(AY$2:AY$1000))/_xlfn.STDEV.S(IF(AY$2:AY$1000&lt;&gt;"",AY$2:AY$1000)))&lt;3,"","OUTLIER"))</f>
        <v/>
      </c>
      <c r="AI101" s="55" t="str" cm="1">
        <f t="array" ref="AI101">IF(AZ101="","",IF(ABS((AZ101-AVERAGE(AZ$2:AZ$1000))/_xlfn.STDEV.S(IF(AZ$2:AZ$1000&lt;&gt;"",AZ$2:AZ$1000)))&lt;3,"","OUTLIER"))</f>
        <v/>
      </c>
      <c r="AJ101" s="55" t="str" cm="1">
        <f t="array" ref="AJ101">IF(BA101="","",IF(ABS((BA101-AVERAGE(BA$2:BA$1000))/_xlfn.STDEV.S(IF(BA$2:BA$1000&lt;&gt;"",BA$2:BA$1000)))&lt;3,"","OUTLIER"))</f>
        <v/>
      </c>
      <c r="AK101" s="55" t="str" cm="1">
        <f t="array" ref="AK101">IF(BB101="","",IF(ABS((BB101-AVERAGE(BB$2:BB$1000))/_xlfn.STDEV.S(IF(BB$2:BB$1000&lt;&gt;"",BB$2:BB$1000)))&lt;3,"","OUTLIER"))</f>
        <v/>
      </c>
      <c r="AL101" s="26">
        <v>11.32</v>
      </c>
      <c r="AN101" s="27">
        <v>8.24</v>
      </c>
      <c r="AO101" s="27">
        <v>8.5670000000000002</v>
      </c>
      <c r="AQ101" s="27">
        <v>8.3719999999999999</v>
      </c>
      <c r="AR101" s="27">
        <v>8.7040000000000006</v>
      </c>
      <c r="AS101" s="27">
        <v>8.202</v>
      </c>
      <c r="AT101" s="27">
        <v>8.5510000000000002</v>
      </c>
      <c r="AU101" s="27">
        <v>8.1069999999999993</v>
      </c>
      <c r="AV101" s="27">
        <v>7.8869999999999996</v>
      </c>
      <c r="AW101" s="27">
        <v>9.7240000000000002</v>
      </c>
      <c r="AX101" s="27"/>
      <c r="AY101" s="27"/>
      <c r="AZ101" s="27">
        <v>9.0830000000000002</v>
      </c>
      <c r="BA101" s="27">
        <v>9.109</v>
      </c>
      <c r="BB101" s="27">
        <v>9.2539999999999996</v>
      </c>
      <c r="BC101" s="26">
        <v>0.1023</v>
      </c>
      <c r="BE101" s="27">
        <v>0.24229999999999999</v>
      </c>
      <c r="BF101" s="27">
        <v>0.17979999999999999</v>
      </c>
      <c r="BH101" s="27">
        <v>0.1351</v>
      </c>
      <c r="BI101" s="27">
        <v>0.1065</v>
      </c>
      <c r="BJ101" s="27">
        <v>0.2281</v>
      </c>
      <c r="BK101" s="27">
        <v>0.1237</v>
      </c>
      <c r="BL101" s="27">
        <v>0.1399</v>
      </c>
      <c r="BM101" s="27">
        <v>0.30420000000000003</v>
      </c>
      <c r="BN101" s="27">
        <v>6.6159999999999997E-2</v>
      </c>
      <c r="BO101" s="27"/>
      <c r="BP101" s="27"/>
      <c r="BQ101" s="27">
        <v>0.10249999999999999</v>
      </c>
      <c r="BR101" s="27">
        <v>9.2880000000000004E-2</v>
      </c>
      <c r="BS101" s="27">
        <v>7.6380000000000003E-2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7C4F-DF42-A44F-AE77-A3089AE87704}">
  <sheetPr>
    <tabColor rgb="FFFFC000"/>
  </sheetPr>
  <dimension ref="A1:BF174"/>
  <sheetViews>
    <sheetView workbookViewId="0">
      <pane xSplit="2" ySplit="1" topLeftCell="C3" activePane="bottomRight" state="frozen"/>
      <selection activeCell="F12" sqref="F12"/>
      <selection pane="topRight" activeCell="F12" sqref="F12"/>
      <selection pane="bottomLeft" activeCell="F12" sqref="F12"/>
      <selection pane="bottomRight" activeCell="D29" sqref="D29"/>
    </sheetView>
  </sheetViews>
  <sheetFormatPr baseColWidth="10" defaultColWidth="7" defaultRowHeight="16" x14ac:dyDescent="0.2"/>
  <cols>
    <col min="1" max="2" width="8.5" style="12" bestFit="1" customWidth="1"/>
    <col min="3" max="3" width="2" style="12" customWidth="1"/>
    <col min="4" max="4" width="8.33203125" style="79" bestFit="1" customWidth="1"/>
    <col min="5" max="5" width="5.83203125" style="79" bestFit="1" customWidth="1"/>
    <col min="6" max="8" width="6.5" style="79" bestFit="1" customWidth="1"/>
    <col min="9" max="10" width="6.33203125" style="79" bestFit="1" customWidth="1"/>
    <col min="11" max="11" width="6" style="79" bestFit="1" customWidth="1"/>
    <col min="12" max="12" width="6.33203125" style="79" bestFit="1" customWidth="1"/>
    <col min="13" max="17" width="7" style="79" bestFit="1" customWidth="1"/>
    <col min="18" max="18" width="6.83203125" style="79" bestFit="1" customWidth="1"/>
    <col min="19" max="20" width="13.33203125" style="79" bestFit="1" customWidth="1"/>
    <col min="21" max="21" width="7" style="1"/>
    <col min="38" max="38" width="7" style="1"/>
  </cols>
  <sheetData>
    <row r="1" spans="1:58" s="10" customFormat="1" ht="81" customHeight="1" x14ac:dyDescent="0.2">
      <c r="A1" s="21" t="s">
        <v>848</v>
      </c>
      <c r="B1" s="7" t="s">
        <v>5</v>
      </c>
      <c r="C1" s="7" t="s">
        <v>1256</v>
      </c>
      <c r="D1" s="51" t="s">
        <v>899</v>
      </c>
      <c r="E1" s="52" t="s">
        <v>900</v>
      </c>
      <c r="F1" s="51" t="s">
        <v>901</v>
      </c>
      <c r="G1" s="52" t="s">
        <v>902</v>
      </c>
      <c r="H1" s="52" t="s">
        <v>903</v>
      </c>
      <c r="I1" s="52" t="s">
        <v>1228</v>
      </c>
      <c r="J1" s="52" t="s">
        <v>1229</v>
      </c>
      <c r="K1" s="52" t="s">
        <v>904</v>
      </c>
      <c r="L1" s="51" t="s">
        <v>905</v>
      </c>
      <c r="M1" s="52" t="s">
        <v>906</v>
      </c>
      <c r="N1" s="52" t="s">
        <v>907</v>
      </c>
      <c r="O1" s="52" t="s">
        <v>908</v>
      </c>
      <c r="P1" s="51" t="s">
        <v>909</v>
      </c>
      <c r="Q1" s="52" t="s">
        <v>910</v>
      </c>
      <c r="R1" s="51" t="s">
        <v>911</v>
      </c>
      <c r="S1" s="89" t="s">
        <v>912</v>
      </c>
      <c r="T1" s="52" t="s">
        <v>913</v>
      </c>
      <c r="U1" s="9" t="s">
        <v>34</v>
      </c>
      <c r="V1" s="8" t="s">
        <v>35</v>
      </c>
      <c r="W1" s="9" t="s">
        <v>36</v>
      </c>
      <c r="X1" s="8" t="s">
        <v>37</v>
      </c>
      <c r="Y1" s="8" t="s">
        <v>38</v>
      </c>
      <c r="Z1" s="8" t="s">
        <v>1236</v>
      </c>
      <c r="AA1" s="8" t="s">
        <v>1237</v>
      </c>
      <c r="AB1" s="8" t="s">
        <v>39</v>
      </c>
      <c r="AC1" s="9" t="s">
        <v>40</v>
      </c>
      <c r="AD1" s="8" t="s">
        <v>41</v>
      </c>
      <c r="AE1" s="8" t="s">
        <v>42</v>
      </c>
      <c r="AF1" s="8" t="s">
        <v>43</v>
      </c>
      <c r="AG1" s="9" t="s">
        <v>44</v>
      </c>
      <c r="AH1" s="8" t="s">
        <v>45</v>
      </c>
      <c r="AI1" s="9" t="s">
        <v>852</v>
      </c>
      <c r="AJ1" s="8" t="s">
        <v>46</v>
      </c>
      <c r="AK1" s="8" t="s">
        <v>47</v>
      </c>
      <c r="AL1" s="9" t="s">
        <v>48</v>
      </c>
      <c r="AM1" s="8" t="s">
        <v>49</v>
      </c>
      <c r="AN1" s="9" t="s">
        <v>50</v>
      </c>
      <c r="AO1" s="8" t="s">
        <v>51</v>
      </c>
      <c r="AP1" s="8" t="s">
        <v>52</v>
      </c>
      <c r="AQ1" s="8" t="s">
        <v>1238</v>
      </c>
      <c r="AR1" s="8" t="s">
        <v>1239</v>
      </c>
      <c r="AS1" s="8" t="s">
        <v>53</v>
      </c>
      <c r="AT1" s="9" t="s">
        <v>54</v>
      </c>
      <c r="AU1" s="8" t="s">
        <v>55</v>
      </c>
      <c r="AV1" s="8" t="s">
        <v>56</v>
      </c>
      <c r="AW1" s="8" t="s">
        <v>57</v>
      </c>
      <c r="AX1" s="9" t="s">
        <v>58</v>
      </c>
      <c r="AY1" s="8" t="s">
        <v>59</v>
      </c>
      <c r="AZ1" s="9" t="s">
        <v>853</v>
      </c>
      <c r="BA1" s="8" t="s">
        <v>60</v>
      </c>
      <c r="BB1" s="8" t="s">
        <v>61</v>
      </c>
      <c r="BC1" s="32"/>
      <c r="BD1" s="32"/>
    </row>
    <row r="2" spans="1:58" s="25" customFormat="1" x14ac:dyDescent="0.2">
      <c r="A2" s="69" t="s">
        <v>75</v>
      </c>
      <c r="B2" s="70" t="str">
        <f>VLOOKUP(A2,RecNames!B:G,6,FALSE)</f>
        <v>5HT1A</v>
      </c>
      <c r="C2" s="70"/>
      <c r="D2" s="90" cm="1">
        <f t="array" ref="D2">_xlfn.IFS(U2="",0,U2="na","na",U2&gt;0,100*(U2-(_xlfn.MINIFS(U$2:U$1000,U$2:U$1000,"&gt;0")-1))/(_xlfn.MAXIFS(U$2:U$1000,U$2:U$1000,"&gt;0")-(_xlfn.MINIFS(U$2:U$1000,U$2:U$1000,"&gt;0")-1)))</f>
        <v>0</v>
      </c>
      <c r="E2" s="90" t="str" cm="1">
        <f t="array" ref="E2">_xlfn.IFS(V2="",0,V2="na","na",V2&gt;0,100*(V2-(_xlfn.MINIFS(V$2:V$1000,V$2:V$1000,"&gt;0")-1))/(_xlfn.MAXIFS(V$2:V$1000,V$2:V$1000,"&gt;0")-(_xlfn.MINIFS(V$2:V$1000,V$2:V$1000,"&gt;0")-1)))</f>
        <v>na</v>
      </c>
      <c r="F2" s="90" cm="1">
        <f t="array" ref="F2">_xlfn.IFS(W2="",0,W2="na","na",W2&gt;0,100*(W2-(_xlfn.MINIFS(W$2:W$1000,W$2:W$1000,"&gt;0")-1))/(_xlfn.MAXIFS(W$2:W$1000,W$2:W$1000,"&gt;0")-(_xlfn.MINIFS(W$2:W$1000,W$2:W$1000,"&gt;0")-1)))</f>
        <v>67.687037241684166</v>
      </c>
      <c r="G2" s="90" cm="1">
        <f t="array" ref="G2">_xlfn.IFS(X2="",0,X2="na","na",X2&gt;0,100*(X2-(_xlfn.MINIFS(X$2:X$1000,X$2:X$1000,"&gt;0")-1))/(_xlfn.MAXIFS(X$2:X$1000,X$2:X$1000,"&gt;0")-(_xlfn.MINIFS(X$2:X$1000,X$2:X$1000,"&gt;0")-1)))</f>
        <v>54.221022642075276</v>
      </c>
      <c r="H2" s="90" t="str" cm="1">
        <f t="array" ref="H2">_xlfn.IFS(Y2="",0,Y2="na","na",Y2&gt;0,100*(Y2-(_xlfn.MINIFS(Y$2:Y$1000,Y$2:Y$1000,"&gt;0")-1))/(_xlfn.MAXIFS(Y$2:Y$1000,Y$2:Y$1000,"&gt;0")-(_xlfn.MINIFS(Y$2:Y$1000,Y$2:Y$1000,"&gt;0")-1)))</f>
        <v>na</v>
      </c>
      <c r="I2" s="90" cm="1">
        <f t="array" ref="I2">_xlfn.IFS(Z2="",0,Z2="na","na",Z2&gt;0,100*(Z2-(_xlfn.MINIFS(Z$2:Z$1000,Z$2:Z$1000,"&gt;0")-1))/(_xlfn.MAXIFS(Z$2:Z$1000,Z$2:Z$1000,"&gt;0")-(_xlfn.MINIFS(Z$2:Z$1000,Z$2:Z$1000,"&gt;0")-1)))</f>
        <v>56.827224244476426</v>
      </c>
      <c r="J2" s="90" cm="1">
        <f t="array" ref="J2">_xlfn.IFS(AA2="",0,AA2="na","na",AA2&gt;0,100*(AA2-(_xlfn.MINIFS(AA$2:AA$1000,AA$2:AA$1000,"&gt;0")-1))/(_xlfn.MAXIFS(AA$2:AA$1000,AA$2:AA$1000,"&gt;0")-(_xlfn.MINIFS(AA$2:AA$1000,AA$2:AA$1000,"&gt;0")-1)))</f>
        <v>66.230982600655622</v>
      </c>
      <c r="K2" s="90" cm="1">
        <f t="array" ref="K2">_xlfn.IFS(AB2="",0,AB2="na","na",AB2&gt;0,100*(AB2-(_xlfn.MINIFS(AB$2:AB$1000,AB$2:AB$1000,"&gt;0")-1))/(_xlfn.MAXIFS(AB$2:AB$1000,AB$2:AB$1000,"&gt;0")-(_xlfn.MINIFS(AB$2:AB$1000,AB$2:AB$1000,"&gt;0")-1)))</f>
        <v>52.372023251453214</v>
      </c>
      <c r="L2" s="90" cm="1">
        <f t="array" ref="L2">_xlfn.IFS(AC2="",0,AC2="na","na",AC2&gt;0,100*(AC2-(_xlfn.MINIFS(AC$2:AC$1000,AC$2:AC$1000,"&gt;0")-1))/(_xlfn.MAXIFS(AC$2:AC$1000,AC$2:AC$1000,"&gt;0")-(_xlfn.MINIFS(AC$2:AC$1000,AC$2:AC$1000,"&gt;0")-1)))</f>
        <v>0</v>
      </c>
      <c r="M2" s="90" cm="1">
        <f t="array" ref="M2">_xlfn.IFS(AD2="",0,AD2="na","na",AD2&gt;0,100*(AD2-(_xlfn.MINIFS(AD$2:AD$1000,AD$2:AD$1000,"&gt;0")-1))/(_xlfn.MAXIFS(AD$2:AD$1000,AD$2:AD$1000,"&gt;0")-(_xlfn.MINIFS(AD$2:AD$1000,AD$2:AD$1000,"&gt;0")-1)))</f>
        <v>0</v>
      </c>
      <c r="N2" s="90" cm="1">
        <f t="array" ref="N2">_xlfn.IFS(AE2="",0,AE2="na","na",AE2&gt;0,100*(AE2-(_xlfn.MINIFS(AE$2:AE$1000,AE$2:AE$1000,"&gt;0")-1))/(_xlfn.MAXIFS(AE$2:AE$1000,AE$2:AE$1000,"&gt;0")-(_xlfn.MINIFS(AE$2:AE$1000,AE$2:AE$1000,"&gt;0")-1)))</f>
        <v>13.621336420405845</v>
      </c>
      <c r="O2" s="90" cm="1">
        <f t="array" ref="O2">_xlfn.IFS(AF2="",0,AF2="na","na",AF2&gt;0,100*(AF2-(_xlfn.MINIFS(AF$2:AF$1000,AF$2:AF$1000,"&gt;0")-1))/(_xlfn.MAXIFS(AF$2:AF$1000,AF$2:AF$1000,"&gt;0")-(_xlfn.MINIFS(AF$2:AF$1000,AF$2:AF$1000,"&gt;0")-1)))</f>
        <v>75.322266089520994</v>
      </c>
      <c r="P2" s="90" cm="1">
        <f t="array" ref="P2">_xlfn.IFS(AG2="",0,AG2="na","na",AG2&gt;0,100*(AG2-(_xlfn.MINIFS(AG$2:AG$1000,AG$2:AG$1000,"&gt;0")-1))/(_xlfn.MAXIFS(AG$2:AG$1000,AG$2:AG$1000,"&gt;0")-(_xlfn.MINIFS(AG$2:AG$1000,AG$2:AG$1000,"&gt;0")-1)))</f>
        <v>0</v>
      </c>
      <c r="Q2" s="90" cm="1">
        <f t="array" ref="Q2">_xlfn.IFS(AH2="",0,AH2="na","na",AH2&gt;0,100*(AH2-(_xlfn.MINIFS(AH$2:AH$1000,AH$2:AH$1000,"&gt;0")-1))/(_xlfn.MAXIFS(AH$2:AH$1000,AH$2:AH$1000,"&gt;0")-(_xlfn.MINIFS(AH$2:AH$1000,AH$2:AH$1000,"&gt;0")-1)))</f>
        <v>0</v>
      </c>
      <c r="R2" s="90" cm="1">
        <f t="array" ref="R2">_xlfn.IFS(AI2="",0,AI2="na","na",AI2&gt;0,100*(AI2-(_xlfn.MINIFS(AI$2:AI$1000,AI$2:AI$1000,"&gt;0")-1))/(_xlfn.MAXIFS(AI$2:AI$1000,AI$2:AI$1000,"&gt;0")-(_xlfn.MINIFS(AI$2:AI$1000,AI$2:AI$1000,"&gt;0")-1)))</f>
        <v>4.9698227754515916</v>
      </c>
      <c r="S2" s="90" cm="1">
        <f t="array" ref="S2">_xlfn.IFS(AJ2="",0,AJ2="na","na",AJ2&gt;0,100*(AJ2-(_xlfn.MINIFS(AJ$2:AJ$1000,AJ$2:AJ$1000,"&gt;0")-1))/(_xlfn.MAXIFS(AJ$2:AJ$1000,AJ$2:AJ$1000,"&gt;0")-(_xlfn.MINIFS(AJ$2:AJ$1000,AJ$2:AJ$1000,"&gt;0")-1)))</f>
        <v>2.2525759219088939</v>
      </c>
      <c r="T2" s="90" cm="1">
        <f t="array" ref="T2">_xlfn.IFS(AK2="",0,AK2="na","na",AK2&gt;0,100*(AK2-(_xlfn.MINIFS(AK$2:AK$1000,AK$2:AK$1000,"&gt;0")-1))/(_xlfn.MAXIFS(AK$2:AK$1000,AK$2:AK$1000,"&gt;0")-(_xlfn.MINIFS(AK$2:AK$1000,AK$2:AK$1000,"&gt;0")-1)))</f>
        <v>6.533712356755796</v>
      </c>
      <c r="U2" s="19"/>
      <c r="V2" s="84" t="s">
        <v>1255</v>
      </c>
      <c r="W2" s="20">
        <v>630.6</v>
      </c>
      <c r="X2" s="20">
        <v>379.3</v>
      </c>
      <c r="Y2" s="84" t="s">
        <v>1255</v>
      </c>
      <c r="Z2" s="20">
        <v>219</v>
      </c>
      <c r="AA2" s="20">
        <v>333.7</v>
      </c>
      <c r="AB2" s="20">
        <v>192.4</v>
      </c>
      <c r="AC2" s="20"/>
      <c r="AD2" s="20"/>
      <c r="AE2" s="20">
        <v>148.1</v>
      </c>
      <c r="AF2" s="20">
        <v>807.6</v>
      </c>
      <c r="AG2" s="20"/>
      <c r="AH2" s="20"/>
      <c r="AI2" s="20">
        <v>94.22</v>
      </c>
      <c r="AJ2" s="20">
        <v>95.06</v>
      </c>
      <c r="AK2" s="20">
        <v>181.7</v>
      </c>
      <c r="AL2" s="19"/>
      <c r="AM2" s="84" t="s">
        <v>1255</v>
      </c>
      <c r="AN2" s="20">
        <v>15.21</v>
      </c>
      <c r="AO2" s="20">
        <v>6.4420000000000002</v>
      </c>
      <c r="AP2" s="84" t="s">
        <v>1255</v>
      </c>
      <c r="AQ2" s="20">
        <v>13.18</v>
      </c>
      <c r="AR2" s="20">
        <v>13.93</v>
      </c>
      <c r="AS2" s="20">
        <v>12.29</v>
      </c>
      <c r="AT2" s="20"/>
      <c r="AU2" s="20"/>
      <c r="AV2" s="20">
        <v>4.7050000000000001</v>
      </c>
      <c r="AW2" s="20">
        <v>29.48</v>
      </c>
      <c r="AX2" s="20"/>
      <c r="AY2" s="20"/>
      <c r="AZ2" s="20">
        <v>4.5010000000000003</v>
      </c>
      <c r="BA2" s="20">
        <v>5.87</v>
      </c>
      <c r="BB2" s="20">
        <v>13.55</v>
      </c>
      <c r="BC2" s="84"/>
      <c r="BD2" s="84"/>
      <c r="BE2" s="84"/>
      <c r="BF2" s="84"/>
    </row>
    <row r="3" spans="1:58" s="25" customFormat="1" x14ac:dyDescent="0.2">
      <c r="A3" s="69" t="s">
        <v>81</v>
      </c>
      <c r="B3" s="70" t="str">
        <f>VLOOKUP(A3,RecNames!B:G,6,FALSE)</f>
        <v>5HT1B</v>
      </c>
      <c r="C3" s="70"/>
      <c r="D3" s="90" cm="1">
        <f t="array" ref="D3">_xlfn.IFS(U3="",0,U3="na","na",U3&gt;0,100*(U3-(_xlfn.MINIFS(U$2:U$1000,U$2:U$1000,"&gt;0")-1))/(_xlfn.MAXIFS(U$2:U$1000,U$2:U$1000,"&gt;0")-(_xlfn.MINIFS(U$2:U$1000,U$2:U$1000,"&gt;0")-1)))</f>
        <v>0</v>
      </c>
      <c r="E3" s="90" t="str" cm="1">
        <f t="array" ref="E3">_xlfn.IFS(V3="",0,V3="na","na",V3&gt;0,100*(V3-(_xlfn.MINIFS(V$2:V$1000,V$2:V$1000,"&gt;0")-1))/(_xlfn.MAXIFS(V$2:V$1000,V$2:V$1000,"&gt;0")-(_xlfn.MINIFS(V$2:V$1000,V$2:V$1000,"&gt;0")-1)))</f>
        <v>na</v>
      </c>
      <c r="F3" s="90" cm="1">
        <f t="array" ref="F3">_xlfn.IFS(W3="",0,W3="na","na",W3&gt;0,100*(W3-(_xlfn.MINIFS(W$2:W$1000,W$2:W$1000,"&gt;0")-1))/(_xlfn.MAXIFS(W$2:W$1000,W$2:W$1000,"&gt;0")-(_xlfn.MINIFS(W$2:W$1000,W$2:W$1000,"&gt;0")-1)))</f>
        <v>17.615206100121561</v>
      </c>
      <c r="G3" s="90" cm="1">
        <f t="array" ref="G3">_xlfn.IFS(X3="",0,X3="na","na",X3&gt;0,100*(X3-(_xlfn.MINIFS(X$2:X$1000,X$2:X$1000,"&gt;0")-1))/(_xlfn.MAXIFS(X$2:X$1000,X$2:X$1000,"&gt;0")-(_xlfn.MINIFS(X$2:X$1000,X$2:X$1000,"&gt;0")-1)))</f>
        <v>21.397510871195085</v>
      </c>
      <c r="H3" s="90" t="str" cm="1">
        <f t="array" ref="H3">_xlfn.IFS(Y3="",0,Y3="na","na",Y3&gt;0,100*(Y3-(_xlfn.MINIFS(Y$2:Y$1000,Y$2:Y$1000,"&gt;0")-1))/(_xlfn.MAXIFS(Y$2:Y$1000,Y$2:Y$1000,"&gt;0")-(_xlfn.MINIFS(Y$2:Y$1000,Y$2:Y$1000,"&gt;0")-1)))</f>
        <v>na</v>
      </c>
      <c r="I3" s="90" cm="1">
        <f t="array" ref="I3">_xlfn.IFS(Z3="",0,Z3="na","na",Z3&gt;0,100*(Z3-(_xlfn.MINIFS(Z$2:Z$1000,Z$2:Z$1000,"&gt;0")-1))/(_xlfn.MAXIFS(Z$2:Z$1000,Z$2:Z$1000,"&gt;0")-(_xlfn.MINIFS(Z$2:Z$1000,Z$2:Z$1000,"&gt;0")-1)))</f>
        <v>19.540619091960835</v>
      </c>
      <c r="J3" s="90" cm="1">
        <f t="array" ref="J3">_xlfn.IFS(AA3="",0,AA3="na","na",AA3&gt;0,100*(AA3-(_xlfn.MINIFS(AA$2:AA$1000,AA$2:AA$1000,"&gt;0")-1))/(_xlfn.MAXIFS(AA$2:AA$1000,AA$2:AA$1000,"&gt;0")-(_xlfn.MINIFS(AA$2:AA$1000,AA$2:AA$1000,"&gt;0")-1)))</f>
        <v>21.976128435740101</v>
      </c>
      <c r="K3" s="90" cm="1">
        <f t="array" ref="K3">_xlfn.IFS(AB3="",0,AB3="na","na",AB3&gt;0,100*(AB3-(_xlfn.MINIFS(AB$2:AB$1000,AB$2:AB$1000,"&gt;0")-1))/(_xlfn.MAXIFS(AB$2:AB$1000,AB$2:AB$1000,"&gt;0")-(_xlfn.MINIFS(AB$2:AB$1000,AB$2:AB$1000,"&gt;0")-1)))</f>
        <v>33.245827864241512</v>
      </c>
      <c r="L3" s="90" cm="1">
        <f t="array" ref="L3">_xlfn.IFS(AC3="",0,AC3="na","na",AC3&gt;0,100*(AC3-(_xlfn.MINIFS(AC$2:AC$1000,AC$2:AC$1000,"&gt;0")-1))/(_xlfn.MAXIFS(AC$2:AC$1000,AC$2:AC$1000,"&gt;0")-(_xlfn.MINIFS(AC$2:AC$1000,AC$2:AC$1000,"&gt;0")-1)))</f>
        <v>0</v>
      </c>
      <c r="M3" s="90" cm="1">
        <f t="array" ref="M3">_xlfn.IFS(AD3="",0,AD3="na","na",AD3&gt;0,100*(AD3-(_xlfn.MINIFS(AD$2:AD$1000,AD$2:AD$1000,"&gt;0")-1))/(_xlfn.MAXIFS(AD$2:AD$1000,AD$2:AD$1000,"&gt;0")-(_xlfn.MINIFS(AD$2:AD$1000,AD$2:AD$1000,"&gt;0")-1)))</f>
        <v>0</v>
      </c>
      <c r="N3" s="90" cm="1">
        <f t="array" ref="N3">_xlfn.IFS(AE3="",0,AE3="na","na",AE3&gt;0,100*(AE3-(_xlfn.MINIFS(AE$2:AE$1000,AE$2:AE$1000,"&gt;0")-1))/(_xlfn.MAXIFS(AE$2:AE$1000,AE$2:AE$1000,"&gt;0")-(_xlfn.MINIFS(AE$2:AE$1000,AE$2:AE$1000,"&gt;0")-1)))</f>
        <v>0</v>
      </c>
      <c r="O3" s="90" cm="1">
        <f t="array" ref="O3">_xlfn.IFS(AF3="",0,AF3="na","na",AF3&gt;0,100*(AF3-(_xlfn.MINIFS(AF$2:AF$1000,AF$2:AF$1000,"&gt;0")-1))/(_xlfn.MAXIFS(AF$2:AF$1000,AF$2:AF$1000,"&gt;0")-(_xlfn.MINIFS(AF$2:AF$1000,AF$2:AF$1000,"&gt;0")-1)))</f>
        <v>10.67878038338962</v>
      </c>
      <c r="P3" s="90" cm="1">
        <f t="array" ref="P3">_xlfn.IFS(AG3="",0,AG3="na","na",AG3&gt;0,100*(AG3-(_xlfn.MINIFS(AG$2:AG$1000,AG$2:AG$1000,"&gt;0")-1))/(_xlfn.MAXIFS(AG$2:AG$1000,AG$2:AG$1000,"&gt;0")-(_xlfn.MINIFS(AG$2:AG$1000,AG$2:AG$1000,"&gt;0")-1)))</f>
        <v>0</v>
      </c>
      <c r="Q3" s="90" cm="1">
        <f t="array" ref="Q3">_xlfn.IFS(AH3="",0,AH3="na","na",AH3&gt;0,100*(AH3-(_xlfn.MINIFS(AH$2:AH$1000,AH$2:AH$1000,"&gt;0")-1))/(_xlfn.MAXIFS(AH$2:AH$1000,AH$2:AH$1000,"&gt;0")-(_xlfn.MINIFS(AH$2:AH$1000,AH$2:AH$1000,"&gt;0")-1)))</f>
        <v>0</v>
      </c>
      <c r="R3" s="90" cm="1">
        <f t="array" ref="R3">_xlfn.IFS(AI3="",0,AI3="na","na",AI3&gt;0,100*(AI3-(_xlfn.MINIFS(AI$2:AI$1000,AI$2:AI$1000,"&gt;0")-1))/(_xlfn.MAXIFS(AI$2:AI$1000,AI$2:AI$1000,"&gt;0")-(_xlfn.MINIFS(AI$2:AI$1000,AI$2:AI$1000,"&gt;0")-1)))</f>
        <v>7.1088868194129476E-2</v>
      </c>
      <c r="S3" s="90" cm="1">
        <f t="array" ref="S3">_xlfn.IFS(AJ3="",0,AJ3="na","na",AJ3&gt;0,100*(AJ3-(_xlfn.MINIFS(AJ$2:AJ$1000,AJ$2:AJ$1000,"&gt;0")-1))/(_xlfn.MAXIFS(AJ$2:AJ$1000,AJ$2:AJ$1000,"&gt;0")-(_xlfn.MINIFS(AJ$2:AJ$1000,AJ$2:AJ$1000,"&gt;0")-1)))</f>
        <v>0.26267624728850325</v>
      </c>
      <c r="T3" s="90" cm="1">
        <f t="array" ref="T3">_xlfn.IFS(AK3="",0,AK3="na","na",AK3&gt;0,100*(AK3-(_xlfn.MINIFS(AK$2:AK$1000,AK$2:AK$1000,"&gt;0")-1))/(_xlfn.MAXIFS(AK$2:AK$1000,AK$2:AK$1000,"&gt;0")-(_xlfn.MINIFS(AK$2:AK$1000,AK$2:AK$1000,"&gt;0")-1)))</f>
        <v>1.0295815936750465</v>
      </c>
      <c r="U3" s="19"/>
      <c r="V3" s="84" t="s">
        <v>1255</v>
      </c>
      <c r="W3" s="20">
        <v>177.5</v>
      </c>
      <c r="X3" s="20">
        <v>160.4</v>
      </c>
      <c r="Y3" s="84" t="s">
        <v>1255</v>
      </c>
      <c r="Z3" s="20">
        <v>86.86</v>
      </c>
      <c r="AA3" s="20">
        <v>123.1</v>
      </c>
      <c r="AB3" s="20">
        <v>131.19999999999999</v>
      </c>
      <c r="AC3" s="20"/>
      <c r="AD3" s="20"/>
      <c r="AE3" s="20"/>
      <c r="AF3" s="20">
        <v>128.1</v>
      </c>
      <c r="AG3" s="20"/>
      <c r="AH3" s="20"/>
      <c r="AI3" s="20">
        <v>25.31</v>
      </c>
      <c r="AJ3" s="20">
        <v>36.35</v>
      </c>
      <c r="AK3" s="20">
        <v>57.78</v>
      </c>
      <c r="AL3" s="19"/>
      <c r="AM3" s="84" t="s">
        <v>1255</v>
      </c>
      <c r="AN3" s="20">
        <v>7.74</v>
      </c>
      <c r="AO3" s="20">
        <v>7.8650000000000002</v>
      </c>
      <c r="AP3" s="84" t="s">
        <v>1255</v>
      </c>
      <c r="AQ3" s="20">
        <v>3.7160000000000002</v>
      </c>
      <c r="AR3" s="20">
        <v>6.8250000000000002</v>
      </c>
      <c r="AS3" s="20">
        <v>9.9510000000000005</v>
      </c>
      <c r="AT3" s="20"/>
      <c r="AU3" s="20"/>
      <c r="AV3" s="20"/>
      <c r="AW3" s="20">
        <v>7.4349999999999996</v>
      </c>
      <c r="AX3" s="20"/>
      <c r="AY3" s="20"/>
      <c r="AZ3" s="20">
        <v>2.706</v>
      </c>
      <c r="BA3" s="20">
        <v>4.5330000000000004</v>
      </c>
      <c r="BB3" s="20">
        <v>8.8680000000000003</v>
      </c>
      <c r="BC3" s="84"/>
      <c r="BD3" s="84"/>
      <c r="BE3" s="84"/>
      <c r="BF3" s="84"/>
    </row>
    <row r="4" spans="1:58" s="25" customFormat="1" x14ac:dyDescent="0.2">
      <c r="A4" s="69" t="s">
        <v>84</v>
      </c>
      <c r="B4" s="70" t="str">
        <f>VLOOKUP(A4,RecNames!B:G,6,FALSE)</f>
        <v>5HT1D</v>
      </c>
      <c r="C4" s="70"/>
      <c r="D4" s="90" cm="1">
        <f t="array" ref="D4">_xlfn.IFS(U4="",0,U4="na","na",U4&gt;0,100*(U4-(_xlfn.MINIFS(U$2:U$1000,U$2:U$1000,"&gt;0")-1))/(_xlfn.MAXIFS(U$2:U$1000,U$2:U$1000,"&gt;0")-(_xlfn.MINIFS(U$2:U$1000,U$2:U$1000,"&gt;0")-1)))</f>
        <v>0</v>
      </c>
      <c r="E4" s="90" t="str" cm="1">
        <f t="array" ref="E4">_xlfn.IFS(V4="",0,V4="na","na",V4&gt;0,100*(V4-(_xlfn.MINIFS(V$2:V$1000,V$2:V$1000,"&gt;0")-1))/(_xlfn.MAXIFS(V$2:V$1000,V$2:V$1000,"&gt;0")-(_xlfn.MINIFS(V$2:V$1000,V$2:V$1000,"&gt;0")-1)))</f>
        <v>na</v>
      </c>
      <c r="F4" s="90" cm="1">
        <f t="array" ref="F4">_xlfn.IFS(W4="",0,W4="na","na",W4&gt;0,100*(W4-(_xlfn.MINIFS(W$2:W$1000,W$2:W$1000,"&gt;0")-1))/(_xlfn.MAXIFS(W$2:W$1000,W$2:W$1000,"&gt;0")-(_xlfn.MINIFS(W$2:W$1000,W$2:W$1000,"&gt;0")-1)))</f>
        <v>8.0959222013482144</v>
      </c>
      <c r="G4" s="90" cm="1">
        <f t="array" ref="G4">_xlfn.IFS(X4="",0,X4="na","na",X4&gt;0,100*(X4-(_xlfn.MINIFS(X$2:X$1000,X$2:X$1000,"&gt;0")-1))/(_xlfn.MAXIFS(X$2:X$1000,X$2:X$1000,"&gt;0")-(_xlfn.MINIFS(X$2:X$1000,X$2:X$1000,"&gt;0")-1)))</f>
        <v>13.675213675213676</v>
      </c>
      <c r="H4" s="90" t="str" cm="1">
        <f t="array" ref="H4">_xlfn.IFS(Y4="",0,Y4="na","na",Y4&gt;0,100*(Y4-(_xlfn.MINIFS(Y$2:Y$1000,Y$2:Y$1000,"&gt;0")-1))/(_xlfn.MAXIFS(Y$2:Y$1000,Y$2:Y$1000,"&gt;0")-(_xlfn.MINIFS(Y$2:Y$1000,Y$2:Y$1000,"&gt;0")-1)))</f>
        <v>na</v>
      </c>
      <c r="I4" s="90" cm="1">
        <f t="array" ref="I4">_xlfn.IFS(Z4="",0,Z4="na","na",Z4&gt;0,100*(Z4-(_xlfn.MINIFS(Z$2:Z$1000,Z$2:Z$1000,"&gt;0")-1))/(_xlfn.MAXIFS(Z$2:Z$1000,Z$2:Z$1000,"&gt;0")-(_xlfn.MINIFS(Z$2:Z$1000,Z$2:Z$1000,"&gt;0")-1)))</f>
        <v>15.722791275148849</v>
      </c>
      <c r="J4" s="90" cm="1">
        <f t="array" ref="J4">_xlfn.IFS(AA4="",0,AA4="na","na",AA4&gt;0,100*(AA4-(_xlfn.MINIFS(AA$2:AA$1000,AA$2:AA$1000,"&gt;0")-1))/(_xlfn.MAXIFS(AA$2:AA$1000,AA$2:AA$1000,"&gt;0")-(_xlfn.MINIFS(AA$2:AA$1000,AA$2:AA$1000,"&gt;0")-1)))</f>
        <v>14.631839959653696</v>
      </c>
      <c r="K4" s="90" cm="1">
        <f t="array" ref="K4">_xlfn.IFS(AB4="",0,AB4="na","na",AB4&gt;0,100*(AB4-(_xlfn.MINIFS(AB$2:AB$1000,AB$2:AB$1000,"&gt;0")-1))/(_xlfn.MAXIFS(AB$2:AB$1000,AB$2:AB$1000,"&gt;0")-(_xlfn.MINIFS(AB$2:AB$1000,AB$2:AB$1000,"&gt;0")-1)))</f>
        <v>0</v>
      </c>
      <c r="L4" s="90" cm="1">
        <f t="array" ref="L4">_xlfn.IFS(AC4="",0,AC4="na","na",AC4&gt;0,100*(AC4-(_xlfn.MINIFS(AC$2:AC$1000,AC$2:AC$1000,"&gt;0")-1))/(_xlfn.MAXIFS(AC$2:AC$1000,AC$2:AC$1000,"&gt;0")-(_xlfn.MINIFS(AC$2:AC$1000,AC$2:AC$1000,"&gt;0")-1)))</f>
        <v>0</v>
      </c>
      <c r="M4" s="90" cm="1">
        <f t="array" ref="M4">_xlfn.IFS(AD4="",0,AD4="na","na",AD4&gt;0,100*(AD4-(_xlfn.MINIFS(AD$2:AD$1000,AD$2:AD$1000,"&gt;0")-1))/(_xlfn.MAXIFS(AD$2:AD$1000,AD$2:AD$1000,"&gt;0")-(_xlfn.MINIFS(AD$2:AD$1000,AD$2:AD$1000,"&gt;0")-1)))</f>
        <v>0</v>
      </c>
      <c r="N4" s="90" cm="1">
        <f t="array" ref="N4">_xlfn.IFS(AE4="",0,AE4="na","na",AE4&gt;0,100*(AE4-(_xlfn.MINIFS(AE$2:AE$1000,AE$2:AE$1000,"&gt;0")-1))/(_xlfn.MAXIFS(AE$2:AE$1000,AE$2:AE$1000,"&gt;0")-(_xlfn.MINIFS(AE$2:AE$1000,AE$2:AE$1000,"&gt;0")-1)))</f>
        <v>0</v>
      </c>
      <c r="O4" s="90" cm="1">
        <f t="array" ref="O4">_xlfn.IFS(AF4="",0,AF4="na","na",AF4&gt;0,100*(AF4-(_xlfn.MINIFS(AF$2:AF$1000,AF$2:AF$1000,"&gt;0")-1))/(_xlfn.MAXIFS(AF$2:AF$1000,AF$2:AF$1000,"&gt;0")-(_xlfn.MINIFS(AF$2:AF$1000,AF$2:AF$1000,"&gt;0")-1)))</f>
        <v>0</v>
      </c>
      <c r="P4" s="90" cm="1">
        <f t="array" ref="P4">_xlfn.IFS(AG4="",0,AG4="na","na",AG4&gt;0,100*(AG4-(_xlfn.MINIFS(AG$2:AG$1000,AG$2:AG$1000,"&gt;0")-1))/(_xlfn.MAXIFS(AG$2:AG$1000,AG$2:AG$1000,"&gt;0")-(_xlfn.MINIFS(AG$2:AG$1000,AG$2:AG$1000,"&gt;0")-1)))</f>
        <v>0</v>
      </c>
      <c r="Q4" s="90" cm="1">
        <f t="array" ref="Q4">_xlfn.IFS(AH4="",0,AH4="na","na",AH4&gt;0,100*(AH4-(_xlfn.MINIFS(AH$2:AH$1000,AH$2:AH$1000,"&gt;0")-1))/(_xlfn.MAXIFS(AH$2:AH$1000,AH$2:AH$1000,"&gt;0")-(_xlfn.MINIFS(AH$2:AH$1000,AH$2:AH$1000,"&gt;0")-1)))</f>
        <v>0</v>
      </c>
      <c r="R4" s="90" cm="1">
        <f t="array" ref="R4">_xlfn.IFS(AI4="",0,AI4="na","na",AI4&gt;0,100*(AI4-(_xlfn.MINIFS(AI$2:AI$1000,AI$2:AI$1000,"&gt;0")-1))/(_xlfn.MAXIFS(AI$2:AI$1000,AI$2:AI$1000,"&gt;0")-(_xlfn.MINIFS(AI$2:AI$1000,AI$2:AI$1000,"&gt;0")-1)))</f>
        <v>0</v>
      </c>
      <c r="S4" s="90" cm="1">
        <f t="array" ref="S4">_xlfn.IFS(AJ4="",0,AJ4="na","na",AJ4&gt;0,100*(AJ4-(_xlfn.MINIFS(AJ$2:AJ$1000,AJ$2:AJ$1000,"&gt;0")-1))/(_xlfn.MAXIFS(AJ$2:AJ$1000,AJ$2:AJ$1000,"&gt;0")-(_xlfn.MINIFS(AJ$2:AJ$1000,AJ$2:AJ$1000,"&gt;0")-1)))</f>
        <v>0</v>
      </c>
      <c r="T4" s="90" cm="1">
        <f t="array" ref="T4">_xlfn.IFS(AK4="",0,AK4="na","na",AK4&gt;0,100*(AK4-(_xlfn.MINIFS(AK$2:AK$1000,AK$2:AK$1000,"&gt;0")-1))/(_xlfn.MAXIFS(AK$2:AK$1000,AK$2:AK$1000,"&gt;0")-(_xlfn.MINIFS(AK$2:AK$1000,AK$2:AK$1000,"&gt;0")-1)))</f>
        <v>0</v>
      </c>
      <c r="U4" s="19"/>
      <c r="V4" s="84" t="s">
        <v>1255</v>
      </c>
      <c r="W4" s="20">
        <v>91.36</v>
      </c>
      <c r="X4" s="20">
        <v>108.9</v>
      </c>
      <c r="Y4" s="84" t="s">
        <v>1255</v>
      </c>
      <c r="Z4" s="20">
        <v>73.33</v>
      </c>
      <c r="AA4" s="20">
        <v>88.15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19"/>
      <c r="AM4" s="84" t="s">
        <v>1255</v>
      </c>
      <c r="AN4" s="20">
        <v>9.1280000000000001</v>
      </c>
      <c r="AO4" s="20">
        <v>12.05</v>
      </c>
      <c r="AP4" s="84" t="s">
        <v>1255</v>
      </c>
      <c r="AQ4" s="20">
        <v>5.7969999999999997</v>
      </c>
      <c r="AR4" s="20">
        <v>6.9690000000000003</v>
      </c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84"/>
      <c r="BD4" s="84"/>
      <c r="BE4" s="84"/>
      <c r="BF4" s="84"/>
    </row>
    <row r="5" spans="1:58" s="25" customFormat="1" x14ac:dyDescent="0.2">
      <c r="A5" s="69" t="s">
        <v>94</v>
      </c>
      <c r="B5" s="70" t="str">
        <f>VLOOKUP(A5,RecNames!B:G,6,FALSE)</f>
        <v>5HT2A</v>
      </c>
      <c r="C5" s="70"/>
      <c r="D5" s="90" cm="1">
        <f t="array" ref="D5">_xlfn.IFS(U5="",0,U5="na","na",U5&gt;0,100*(U5-(_xlfn.MINIFS(U$2:U$1000,U$2:U$1000,"&gt;0")-1))/(_xlfn.MAXIFS(U$2:U$1000,U$2:U$1000,"&gt;0")-(_xlfn.MINIFS(U$2:U$1000,U$2:U$1000,"&gt;0")-1)))</f>
        <v>0</v>
      </c>
      <c r="E5" s="90" t="str" cm="1">
        <f t="array" ref="E5">_xlfn.IFS(V5="",0,V5="na","na",V5&gt;0,100*(V5-(_xlfn.MINIFS(V$2:V$1000,V$2:V$1000,"&gt;0")-1))/(_xlfn.MAXIFS(V$2:V$1000,V$2:V$1000,"&gt;0")-(_xlfn.MINIFS(V$2:V$1000,V$2:V$1000,"&gt;0")-1)))</f>
        <v>na</v>
      </c>
      <c r="F5" s="90" cm="1">
        <f t="array" ref="F5">_xlfn.IFS(W5="",0,W5="na","na",W5&gt;0,100*(W5-(_xlfn.MINIFS(W$2:W$1000,W$2:W$1000,"&gt;0")-1))/(_xlfn.MAXIFS(W$2:W$1000,W$2:W$1000,"&gt;0")-(_xlfn.MINIFS(W$2:W$1000,W$2:W$1000,"&gt;0")-1)))</f>
        <v>7.1897447231738312</v>
      </c>
      <c r="G5" s="90" cm="1">
        <f t="array" ref="G5">_xlfn.IFS(X5="",0,X5="na","na",X5&gt;0,100*(X5-(_xlfn.MINIFS(X$2:X$1000,X$2:X$1000,"&gt;0")-1))/(_xlfn.MAXIFS(X$2:X$1000,X$2:X$1000,"&gt;0")-(_xlfn.MINIFS(X$2:X$1000,X$2:X$1000,"&gt;0")-1)))</f>
        <v>0</v>
      </c>
      <c r="H5" s="90" t="str" cm="1">
        <f t="array" ref="H5">_xlfn.IFS(Y5="",0,Y5="na","na",Y5&gt;0,100*(Y5-(_xlfn.MINIFS(Y$2:Y$1000,Y$2:Y$1000,"&gt;0")-1))/(_xlfn.MAXIFS(Y$2:Y$1000,Y$2:Y$1000,"&gt;0")-(_xlfn.MINIFS(Y$2:Y$1000,Y$2:Y$1000,"&gt;0")-1)))</f>
        <v>na</v>
      </c>
      <c r="I5" s="90" cm="1">
        <f t="array" ref="I5">_xlfn.IFS(Z5="",0,Z5="na","na",Z5&gt;0,100*(Z5-(_xlfn.MINIFS(Z$2:Z$1000,Z$2:Z$1000,"&gt;0")-1))/(_xlfn.MAXIFS(Z$2:Z$1000,Z$2:Z$1000,"&gt;0")-(_xlfn.MINIFS(Z$2:Z$1000,Z$2:Z$1000,"&gt;0")-1)))</f>
        <v>0</v>
      </c>
      <c r="J5" s="90" cm="1">
        <f t="array" ref="J5">_xlfn.IFS(AA5="",0,AA5="na","na",AA5&gt;0,100*(AA5-(_xlfn.MINIFS(AA$2:AA$1000,AA$2:AA$1000,"&gt;0")-1))/(_xlfn.MAXIFS(AA$2:AA$1000,AA$2:AA$1000,"&gt;0")-(_xlfn.MINIFS(AA$2:AA$1000,AA$2:AA$1000,"&gt;0")-1)))</f>
        <v>8.3529461208708078</v>
      </c>
      <c r="K5" s="90" cm="1">
        <f t="array" ref="K5">_xlfn.IFS(AB5="",0,AB5="na","na",AB5&gt;0,100*(AB5-(_xlfn.MINIFS(AB$2:AB$1000,AB$2:AB$1000,"&gt;0")-1))/(_xlfn.MAXIFS(AB$2:AB$1000,AB$2:AB$1000,"&gt;0")-(_xlfn.MINIFS(AB$2:AB$1000,AB$2:AB$1000,"&gt;0")-1)))</f>
        <v>39.402462653915876</v>
      </c>
      <c r="L5" s="90" cm="1">
        <f t="array" ref="L5">_xlfn.IFS(AC5="",0,AC5="na","na",AC5&gt;0,100*(AC5-(_xlfn.MINIFS(AC$2:AC$1000,AC$2:AC$1000,"&gt;0")-1))/(_xlfn.MAXIFS(AC$2:AC$1000,AC$2:AC$1000,"&gt;0")-(_xlfn.MINIFS(AC$2:AC$1000,AC$2:AC$1000,"&gt;0")-1)))</f>
        <v>16.401881477986986</v>
      </c>
      <c r="M5" s="90" cm="1">
        <f t="array" ref="M5">_xlfn.IFS(AD5="",0,AD5="na","na",AD5&gt;0,100*(AD5-(_xlfn.MINIFS(AD$2:AD$1000,AD$2:AD$1000,"&gt;0")-1))/(_xlfn.MAXIFS(AD$2:AD$1000,AD$2:AD$1000,"&gt;0")-(_xlfn.MINIFS(AD$2:AD$1000,AD$2:AD$1000,"&gt;0")-1)))</f>
        <v>10.477276587484532</v>
      </c>
      <c r="N5" s="90" cm="1">
        <f t="array" ref="N5">_xlfn.IFS(AE5="",0,AE5="na","na",AE5&gt;0,100*(AE5-(_xlfn.MINIFS(AE$2:AE$1000,AE$2:AE$1000,"&gt;0")-1))/(_xlfn.MAXIFS(AE$2:AE$1000,AE$2:AE$1000,"&gt;0")-(_xlfn.MINIFS(AE$2:AE$1000,AE$2:AE$1000,"&gt;0")-1)))</f>
        <v>26.221935282789946</v>
      </c>
      <c r="O5" s="90" cm="1">
        <f t="array" ref="O5">_xlfn.IFS(AF5="",0,AF5="na","na",AF5&gt;0,100*(AF5-(_xlfn.MINIFS(AF$2:AF$1000,AF$2:AF$1000,"&gt;0")-1))/(_xlfn.MAXIFS(AF$2:AF$1000,AF$2:AF$1000,"&gt;0")-(_xlfn.MINIFS(AF$2:AF$1000,AF$2:AF$1000,"&gt;0")-1)))</f>
        <v>72.268467868524937</v>
      </c>
      <c r="P5" s="90" cm="1">
        <f t="array" ref="P5">_xlfn.IFS(AG5="",0,AG5="na","na",AG5&gt;0,100*(AG5-(_xlfn.MINIFS(AG$2:AG$1000,AG$2:AG$1000,"&gt;0")-1))/(_xlfn.MAXIFS(AG$2:AG$1000,AG$2:AG$1000,"&gt;0")-(_xlfn.MINIFS(AG$2:AG$1000,AG$2:AG$1000,"&gt;0")-1)))</f>
        <v>0</v>
      </c>
      <c r="Q5" s="90" cm="1">
        <f t="array" ref="Q5">_xlfn.IFS(AH5="",0,AH5="na","na",AH5&gt;0,100*(AH5-(_xlfn.MINIFS(AH$2:AH$1000,AH$2:AH$1000,"&gt;0")-1))/(_xlfn.MAXIFS(AH$2:AH$1000,AH$2:AH$1000,"&gt;0")-(_xlfn.MINIFS(AH$2:AH$1000,AH$2:AH$1000,"&gt;0")-1)))</f>
        <v>0</v>
      </c>
      <c r="R5" s="90" cm="1">
        <f t="array" ref="R5">_xlfn.IFS(AI5="",0,AI5="na","na",AI5&gt;0,100*(AI5-(_xlfn.MINIFS(AI$2:AI$1000,AI$2:AI$1000,"&gt;0")-1))/(_xlfn.MAXIFS(AI$2:AI$1000,AI$2:AI$1000,"&gt;0")-(_xlfn.MINIFS(AI$2:AI$1000,AI$2:AI$1000,"&gt;0")-1)))</f>
        <v>22.520242555218282</v>
      </c>
      <c r="S5" s="90" cm="1">
        <f t="array" ref="S5">_xlfn.IFS(AJ5="",0,AJ5="na","na",AJ5&gt;0,100*(AJ5-(_xlfn.MINIFS(AJ$2:AJ$1000,AJ$2:AJ$1000,"&gt;0")-1))/(_xlfn.MAXIFS(AJ$2:AJ$1000,AJ$2:AJ$1000,"&gt;0")-(_xlfn.MINIFS(AJ$2:AJ$1000,AJ$2:AJ$1000,"&gt;0")-1)))</f>
        <v>16.590970715835141</v>
      </c>
      <c r="T5" s="90" cm="1">
        <f t="array" ref="T5">_xlfn.IFS(AK5="",0,AK5="na","na",AK5&gt;0,100*(AK5-(_xlfn.MINIFS(AK$2:AK$1000,AK$2:AK$1000,"&gt;0")-1))/(_xlfn.MAXIFS(AK$2:AK$1000,AK$2:AK$1000,"&gt;0")-(_xlfn.MINIFS(AK$2:AK$1000,AK$2:AK$1000,"&gt;0")-1)))</f>
        <v>33.046104645998042</v>
      </c>
      <c r="U5" s="19"/>
      <c r="V5" s="84" t="s">
        <v>1255</v>
      </c>
      <c r="W5" s="20">
        <v>83.16</v>
      </c>
      <c r="X5" s="20"/>
      <c r="Y5" s="84" t="s">
        <v>1255</v>
      </c>
      <c r="Z5" s="20"/>
      <c r="AA5" s="20">
        <v>58.27</v>
      </c>
      <c r="AB5" s="20">
        <v>150.9</v>
      </c>
      <c r="AC5" s="20">
        <v>146.4</v>
      </c>
      <c r="AD5" s="20">
        <v>111.5</v>
      </c>
      <c r="AE5" s="20">
        <v>261.3</v>
      </c>
      <c r="AF5" s="20">
        <v>775.5</v>
      </c>
      <c r="AG5" s="20"/>
      <c r="AH5" s="20"/>
      <c r="AI5" s="20">
        <v>341.1</v>
      </c>
      <c r="AJ5" s="20">
        <v>518.1</v>
      </c>
      <c r="AK5" s="20">
        <v>778.6</v>
      </c>
      <c r="AL5" s="19"/>
      <c r="AM5" s="84" t="s">
        <v>1255</v>
      </c>
      <c r="AN5" s="20">
        <v>4.9089999999999998</v>
      </c>
      <c r="AO5" s="20"/>
      <c r="AP5" s="84" t="s">
        <v>1255</v>
      </c>
      <c r="AQ5" s="20"/>
      <c r="AR5" s="20">
        <v>3.1360000000000001</v>
      </c>
      <c r="AS5" s="20">
        <v>4.3760000000000003</v>
      </c>
      <c r="AT5" s="20">
        <v>9.407</v>
      </c>
      <c r="AU5" s="20">
        <v>6.367</v>
      </c>
      <c r="AV5" s="20">
        <v>12.32</v>
      </c>
      <c r="AW5" s="20">
        <v>14.68</v>
      </c>
      <c r="AX5" s="20"/>
      <c r="AY5" s="20"/>
      <c r="AZ5" s="20">
        <v>10.77</v>
      </c>
      <c r="BA5" s="20">
        <v>31.05</v>
      </c>
      <c r="BB5" s="20">
        <v>20.82</v>
      </c>
      <c r="BC5" s="84"/>
      <c r="BD5" s="84"/>
      <c r="BE5" s="84"/>
      <c r="BF5" s="84"/>
    </row>
    <row r="6" spans="1:58" s="25" customFormat="1" x14ac:dyDescent="0.2">
      <c r="A6" s="69" t="s">
        <v>97</v>
      </c>
      <c r="B6" s="70" t="str">
        <f>VLOOKUP(A6,RecNames!B:G,6,FALSE)</f>
        <v>5HT2B</v>
      </c>
      <c r="C6" s="70"/>
      <c r="D6" s="90" cm="1">
        <f t="array" ref="D6">_xlfn.IFS(U6="",0,U6="na","na",U6&gt;0,100*(U6-(_xlfn.MINIFS(U$2:U$1000,U$2:U$1000,"&gt;0")-1))/(_xlfn.MAXIFS(U$2:U$1000,U$2:U$1000,"&gt;0")-(_xlfn.MINIFS(U$2:U$1000,U$2:U$1000,"&gt;0")-1)))</f>
        <v>0</v>
      </c>
      <c r="E6" s="90" t="str" cm="1">
        <f t="array" ref="E6">_xlfn.IFS(V6="",0,V6="na","na",V6&gt;0,100*(V6-(_xlfn.MINIFS(V$2:V$1000,V$2:V$1000,"&gt;0")-1))/(_xlfn.MAXIFS(V$2:V$1000,V$2:V$1000,"&gt;0")-(_xlfn.MINIFS(V$2:V$1000,V$2:V$1000,"&gt;0")-1)))</f>
        <v>na</v>
      </c>
      <c r="F6" s="90" cm="1">
        <f t="array" ref="F6">_xlfn.IFS(W6="",0,W6="na","na",W6&gt;0,100*(W6-(_xlfn.MINIFS(W$2:W$1000,W$2:W$1000,"&gt;0")-1))/(_xlfn.MAXIFS(W$2:W$1000,W$2:W$1000,"&gt;0")-(_xlfn.MINIFS(W$2:W$1000,W$2:W$1000,"&gt;0")-1)))</f>
        <v>0</v>
      </c>
      <c r="G6" s="90" cm="1">
        <f t="array" ref="G6">_xlfn.IFS(X6="",0,X6="na","na",X6&gt;0,100*(X6-(_xlfn.MINIFS(X$2:X$1000,X$2:X$1000,"&gt;0")-1))/(_xlfn.MAXIFS(X$2:X$1000,X$2:X$1000,"&gt;0")-(_xlfn.MINIFS(X$2:X$1000,X$2:X$1000,"&gt;0")-1)))</f>
        <v>0</v>
      </c>
      <c r="H6" s="90" t="str" cm="1">
        <f t="array" ref="H6">_xlfn.IFS(Y6="",0,Y6="na","na",Y6&gt;0,100*(Y6-(_xlfn.MINIFS(Y$2:Y$1000,Y$2:Y$1000,"&gt;0")-1))/(_xlfn.MAXIFS(Y$2:Y$1000,Y$2:Y$1000,"&gt;0")-(_xlfn.MINIFS(Y$2:Y$1000,Y$2:Y$1000,"&gt;0")-1)))</f>
        <v>na</v>
      </c>
      <c r="I6" s="90" cm="1">
        <f t="array" ref="I6">_xlfn.IFS(Z6="",0,Z6="na","na",Z6&gt;0,100*(Z6-(_xlfn.MINIFS(Z$2:Z$1000,Z$2:Z$1000,"&gt;0")-1))/(_xlfn.MAXIFS(Z$2:Z$1000,Z$2:Z$1000,"&gt;0")-(_xlfn.MINIFS(Z$2:Z$1000,Z$2:Z$1000,"&gt;0")-1)))</f>
        <v>0</v>
      </c>
      <c r="J6" s="90" cm="1">
        <f t="array" ref="J6">_xlfn.IFS(AA6="",0,AA6="na","na",AA6&gt;0,100*(AA6-(_xlfn.MINIFS(AA$2:AA$1000,AA$2:AA$1000,"&gt;0")-1))/(_xlfn.MAXIFS(AA$2:AA$1000,AA$2:AA$1000,"&gt;0")-(_xlfn.MINIFS(AA$2:AA$1000,AA$2:AA$1000,"&gt;0")-1)))</f>
        <v>10.044549045977977</v>
      </c>
      <c r="K6" s="90" cm="1">
        <f t="array" ref="K6">_xlfn.IFS(AB6="",0,AB6="na","na",AB6&gt;0,100*(AB6-(_xlfn.MINIFS(AB$2:AB$1000,AB$2:AB$1000,"&gt;0")-1))/(_xlfn.MAXIFS(AB$2:AB$1000,AB$2:AB$1000,"&gt;0")-(_xlfn.MINIFS(AB$2:AB$1000,AB$2:AB$1000,"&gt;0")-1)))</f>
        <v>17.310456903556467</v>
      </c>
      <c r="L6" s="90" cm="1">
        <f t="array" ref="L6">_xlfn.IFS(AC6="",0,AC6="na","na",AC6&gt;0,100*(AC6-(_xlfn.MINIFS(AC$2:AC$1000,AC$2:AC$1000,"&gt;0")-1))/(_xlfn.MAXIFS(AC$2:AC$1000,AC$2:AC$1000,"&gt;0")-(_xlfn.MINIFS(AC$2:AC$1000,AC$2:AC$1000,"&gt;0")-1)))</f>
        <v>21.688335113984824</v>
      </c>
      <c r="M6" s="90" cm="1">
        <f t="array" ref="M6">_xlfn.IFS(AD6="",0,AD6="na","na",AD6&gt;0,100*(AD6-(_xlfn.MINIFS(AD$2:AD$1000,AD$2:AD$1000,"&gt;0")-1))/(_xlfn.MAXIFS(AD$2:AD$1000,AD$2:AD$1000,"&gt;0")-(_xlfn.MINIFS(AD$2:AD$1000,AD$2:AD$1000,"&gt;0")-1)))</f>
        <v>21.323368839929149</v>
      </c>
      <c r="N6" s="90" cm="1">
        <f t="array" ref="N6">_xlfn.IFS(AE6="",0,AE6="na","na",AE6&gt;0,100*(AE6-(_xlfn.MINIFS(AE$2:AE$1000,AE$2:AE$1000,"&gt;0")-1))/(_xlfn.MAXIFS(AE$2:AE$1000,AE$2:AE$1000,"&gt;0")-(_xlfn.MINIFS(AE$2:AE$1000,AE$2:AE$1000,"&gt;0")-1)))</f>
        <v>23.628349121186147</v>
      </c>
      <c r="O6" s="90" cm="1">
        <f t="array" ref="O6">_xlfn.IFS(AF6="",0,AF6="na","na",AF6&gt;0,100*(AF6-(_xlfn.MINIFS(AF$2:AF$1000,AF$2:AF$1000,"&gt;0")-1))/(_xlfn.MAXIFS(AF$2:AF$1000,AF$2:AF$1000,"&gt;0")-(_xlfn.MINIFS(AF$2:AF$1000,AF$2:AF$1000,"&gt;0")-1)))</f>
        <v>10.012843076630356</v>
      </c>
      <c r="P6" s="90" cm="1">
        <f t="array" ref="P6">_xlfn.IFS(AG6="",0,AG6="na","na",AG6&gt;0,100*(AG6-(_xlfn.MINIFS(AG$2:AG$1000,AG$2:AG$1000,"&gt;0")-1))/(_xlfn.MAXIFS(AG$2:AG$1000,AG$2:AG$1000,"&gt;0")-(_xlfn.MINIFS(AG$2:AG$1000,AG$2:AG$1000,"&gt;0")-1)))</f>
        <v>0</v>
      </c>
      <c r="Q6" s="90" cm="1">
        <f t="array" ref="Q6">_xlfn.IFS(AH6="",0,AH6="na","na",AH6&gt;0,100*(AH6-(_xlfn.MINIFS(AH$2:AH$1000,AH$2:AH$1000,"&gt;0")-1))/(_xlfn.MAXIFS(AH$2:AH$1000,AH$2:AH$1000,"&gt;0")-(_xlfn.MINIFS(AH$2:AH$1000,AH$2:AH$1000,"&gt;0")-1)))</f>
        <v>0</v>
      </c>
      <c r="R6" s="90" cm="1">
        <f t="array" ref="R6">_xlfn.IFS(AI6="",0,AI6="na","na",AI6&gt;0,100*(AI6-(_xlfn.MINIFS(AI$2:AI$1000,AI$2:AI$1000,"&gt;0")-1))/(_xlfn.MAXIFS(AI$2:AI$1000,AI$2:AI$1000,"&gt;0")-(_xlfn.MINIFS(AI$2:AI$1000,AI$2:AI$1000,"&gt;0")-1)))</f>
        <v>1.952811209292737</v>
      </c>
      <c r="S6" s="90" cm="1">
        <f t="array" ref="S6">_xlfn.IFS(AJ6="",0,AJ6="na","na",AJ6&gt;0,100*(AJ6-(_xlfn.MINIFS(AJ$2:AJ$1000,AJ$2:AJ$1000,"&gt;0")-1))/(_xlfn.MAXIFS(AJ$2:AJ$1000,AJ$2:AJ$1000,"&gt;0")-(_xlfn.MINIFS(AJ$2:AJ$1000,AJ$2:AJ$1000,"&gt;0")-1)))</f>
        <v>4.846800433839479</v>
      </c>
      <c r="T6" s="90" cm="1">
        <f t="array" ref="T6">_xlfn.IFS(AK6="",0,AK6="na","na",AK6&gt;0,100*(AK6-(_xlfn.MINIFS(AK$2:AK$1000,AK$2:AK$1000,"&gt;0")-1))/(_xlfn.MAXIFS(AK$2:AK$1000,AK$2:AK$1000,"&gt;0")-(_xlfn.MINIFS(AK$2:AK$1000,AK$2:AK$1000,"&gt;0")-1)))</f>
        <v>9.4430132362085804</v>
      </c>
      <c r="U6" s="34"/>
      <c r="V6" s="84" t="s">
        <v>1255</v>
      </c>
      <c r="W6" s="33"/>
      <c r="X6" s="20"/>
      <c r="Y6" s="84" t="s">
        <v>1255</v>
      </c>
      <c r="Z6" s="20"/>
      <c r="AA6" s="20">
        <v>66.319999999999993</v>
      </c>
      <c r="AB6" s="20">
        <v>80.209999999999994</v>
      </c>
      <c r="AC6" s="20">
        <v>184.5</v>
      </c>
      <c r="AD6" s="20">
        <v>200.9</v>
      </c>
      <c r="AE6" s="20">
        <v>238</v>
      </c>
      <c r="AF6" s="20">
        <v>121.1</v>
      </c>
      <c r="AG6" s="20"/>
      <c r="AH6" s="20"/>
      <c r="AI6" s="20">
        <v>51.78</v>
      </c>
      <c r="AJ6" s="20">
        <v>171.6</v>
      </c>
      <c r="AK6" s="20">
        <v>247.2</v>
      </c>
      <c r="AL6" s="34"/>
      <c r="AM6" s="84" t="s">
        <v>1255</v>
      </c>
      <c r="AN6" s="33"/>
      <c r="AO6" s="20"/>
      <c r="AP6" s="84" t="s">
        <v>1255</v>
      </c>
      <c r="AQ6" s="20"/>
      <c r="AR6" s="20">
        <v>4.4130000000000003</v>
      </c>
      <c r="AS6" s="20">
        <v>4.375</v>
      </c>
      <c r="AT6" s="20">
        <v>4.3559999999999999</v>
      </c>
      <c r="AU6" s="20">
        <v>9.2479999999999993</v>
      </c>
      <c r="AV6" s="20">
        <v>7.8929999999999998</v>
      </c>
      <c r="AW6" s="20">
        <v>7.032</v>
      </c>
      <c r="AX6" s="20"/>
      <c r="AY6" s="20"/>
      <c r="AZ6" s="20">
        <v>3.9279999999999999</v>
      </c>
      <c r="BA6" s="20">
        <v>11.07</v>
      </c>
      <c r="BB6" s="20">
        <v>9.3450000000000006</v>
      </c>
      <c r="BC6" s="84"/>
      <c r="BD6" s="84"/>
      <c r="BE6" s="84"/>
      <c r="BF6" s="84"/>
    </row>
    <row r="7" spans="1:58" s="25" customFormat="1" x14ac:dyDescent="0.2">
      <c r="A7" s="69" t="s">
        <v>100</v>
      </c>
      <c r="B7" s="70" t="str">
        <f>VLOOKUP(A7,RecNames!B:G,6,FALSE)</f>
        <v>5HT2C</v>
      </c>
      <c r="C7" s="70"/>
      <c r="D7" s="90" cm="1">
        <f t="array" ref="D7">_xlfn.IFS(U7="",0,U7="na","na",U7&gt;0,100*(U7-(_xlfn.MINIFS(U$2:U$1000,U$2:U$1000,"&gt;0")-1))/(_xlfn.MAXIFS(U$2:U$1000,U$2:U$1000,"&gt;0")-(_xlfn.MINIFS(U$2:U$1000,U$2:U$1000,"&gt;0")-1)))</f>
        <v>0</v>
      </c>
      <c r="E7" s="90" t="str" cm="1">
        <f t="array" ref="E7">_xlfn.IFS(V7="",0,V7="na","na",V7&gt;0,100*(V7-(_xlfn.MINIFS(V$2:V$1000,V$2:V$1000,"&gt;0")-1))/(_xlfn.MAXIFS(V$2:V$1000,V$2:V$1000,"&gt;0")-(_xlfn.MINIFS(V$2:V$1000,V$2:V$1000,"&gt;0")-1)))</f>
        <v>na</v>
      </c>
      <c r="F7" s="90" cm="1">
        <f t="array" ref="F7">_xlfn.IFS(W7="",0,W7="na","na",W7&gt;0,100*(W7-(_xlfn.MINIFS(W$2:W$1000,W$2:W$1000,"&gt;0")-1))/(_xlfn.MAXIFS(W$2:W$1000,W$2:W$1000,"&gt;0")-(_xlfn.MINIFS(W$2:W$1000,W$2:W$1000,"&gt;0")-1)))</f>
        <v>42.424577301359264</v>
      </c>
      <c r="G7" s="90" cm="1">
        <f t="array" ref="G7">_xlfn.IFS(X7="",0,X7="na","na",X7&gt;0,100*(X7-(_xlfn.MINIFS(X$2:X$1000,X$2:X$1000,"&gt;0")-1))/(_xlfn.MAXIFS(X$2:X$1000,X$2:X$1000,"&gt;0")-(_xlfn.MINIFS(X$2:X$1000,X$2:X$1000,"&gt;0")-1)))</f>
        <v>36.257309941520468</v>
      </c>
      <c r="H7" s="90" t="str" cm="1">
        <f t="array" ref="H7">_xlfn.IFS(Y7="",0,Y7="na","na",Y7&gt;0,100*(Y7-(_xlfn.MINIFS(Y$2:Y$1000,Y$2:Y$1000,"&gt;0")-1))/(_xlfn.MAXIFS(Y$2:Y$1000,Y$2:Y$1000,"&gt;0")-(_xlfn.MINIFS(Y$2:Y$1000,Y$2:Y$1000,"&gt;0")-1)))</f>
        <v>na</v>
      </c>
      <c r="I7" s="90" cm="1">
        <f t="array" ref="I7">_xlfn.IFS(Z7="",0,Z7="na","na",Z7&gt;0,100*(Z7-(_xlfn.MINIFS(Z$2:Z$1000,Z$2:Z$1000,"&gt;0")-1))/(_xlfn.MAXIFS(Z$2:Z$1000,Z$2:Z$1000,"&gt;0")-(_xlfn.MINIFS(Z$2:Z$1000,Z$2:Z$1000,"&gt;0")-1)))</f>
        <v>58.9153192810181</v>
      </c>
      <c r="J7" s="90" cm="1">
        <f t="array" ref="J7">_xlfn.IFS(AA7="",0,AA7="na","na",AA7&gt;0,100*(AA7-(_xlfn.MINIFS(AA$2:AA$1000,AA$2:AA$1000,"&gt;0")-1))/(_xlfn.MAXIFS(AA$2:AA$1000,AA$2:AA$1000,"&gt;0")-(_xlfn.MINIFS(AA$2:AA$1000,AA$2:AA$1000,"&gt;0")-1)))</f>
        <v>98.634109439354461</v>
      </c>
      <c r="K7" s="90" cm="1">
        <f t="array" ref="K7">_xlfn.IFS(AB7="",0,AB7="na","na",AB7&gt;0,100*(AB7-(_xlfn.MINIFS(AB$2:AB$1000,AB$2:AB$1000,"&gt;0")-1))/(_xlfn.MAXIFS(AB$2:AB$1000,AB$2:AB$1000,"&gt;0")-(_xlfn.MINIFS(AB$2:AB$1000,AB$2:AB$1000,"&gt;0")-1)))</f>
        <v>66.404150259391201</v>
      </c>
      <c r="L7" s="90" cm="1">
        <f t="array" ref="L7">_xlfn.IFS(AC7="",0,AC7="na","na",AC7&gt;0,100*(AC7-(_xlfn.MINIFS(AC$2:AC$1000,AC$2:AC$1000,"&gt;0")-1))/(_xlfn.MAXIFS(AC$2:AC$1000,AC$2:AC$1000,"&gt;0")-(_xlfn.MINIFS(AC$2:AC$1000,AC$2:AC$1000,"&gt;0")-1)))</f>
        <v>0</v>
      </c>
      <c r="M7" s="90" cm="1">
        <f t="array" ref="M7">_xlfn.IFS(AD7="",0,AD7="na","na",AD7&gt;0,100*(AD7-(_xlfn.MINIFS(AD$2:AD$1000,AD$2:AD$1000,"&gt;0")-1))/(_xlfn.MAXIFS(AD$2:AD$1000,AD$2:AD$1000,"&gt;0")-(_xlfn.MINIFS(AD$2:AD$1000,AD$2:AD$1000,"&gt;0")-1)))</f>
        <v>0</v>
      </c>
      <c r="N7" s="90" cm="1">
        <f t="array" ref="N7">_xlfn.IFS(AE7="",0,AE7="na","na",AE7&gt;0,100*(AE7-(_xlfn.MINIFS(AE$2:AE$1000,AE$2:AE$1000,"&gt;0")-1))/(_xlfn.MAXIFS(AE$2:AE$1000,AE$2:AE$1000,"&gt;0")-(_xlfn.MINIFS(AE$2:AE$1000,AE$2:AE$1000,"&gt;0")-1)))</f>
        <v>0</v>
      </c>
      <c r="O7" s="90" cm="1">
        <f t="array" ref="O7">_xlfn.IFS(AF7="",0,AF7="na","na",AF7&gt;0,100*(AF7-(_xlfn.MINIFS(AF$2:AF$1000,AF$2:AF$1000,"&gt;0")-1))/(_xlfn.MAXIFS(AF$2:AF$1000,AF$2:AF$1000,"&gt;0")-(_xlfn.MINIFS(AF$2:AF$1000,AF$2:AF$1000,"&gt;0")-1)))</f>
        <v>61.54687722970079</v>
      </c>
      <c r="P7" s="90" cm="1">
        <f t="array" ref="P7">_xlfn.IFS(AG7="",0,AG7="na","na",AG7&gt;0,100*(AG7-(_xlfn.MINIFS(AG$2:AG$1000,AG$2:AG$1000,"&gt;0")-1))/(_xlfn.MAXIFS(AG$2:AG$1000,AG$2:AG$1000,"&gt;0")-(_xlfn.MINIFS(AG$2:AG$1000,AG$2:AG$1000,"&gt;0")-1)))</f>
        <v>32.852807283763276</v>
      </c>
      <c r="Q7" s="90" cm="1">
        <f t="array" ref="Q7">_xlfn.IFS(AH7="",0,AH7="na","na",AH7&gt;0,100*(AH7-(_xlfn.MINIFS(AH$2:AH$1000,AH$2:AH$1000,"&gt;0")-1))/(_xlfn.MAXIFS(AH$2:AH$1000,AH$2:AH$1000,"&gt;0")-(_xlfn.MINIFS(AH$2:AH$1000,AH$2:AH$1000,"&gt;0")-1)))</f>
        <v>18.050444304820033</v>
      </c>
      <c r="R7" s="90" cm="1">
        <f t="array" ref="R7">_xlfn.IFS(AI7="",0,AI7="na","na",AI7&gt;0,100*(AI7-(_xlfn.MINIFS(AI$2:AI$1000,AI$2:AI$1000,"&gt;0")-1))/(_xlfn.MAXIFS(AI$2:AI$1000,AI$2:AI$1000,"&gt;0")-(_xlfn.MINIFS(AI$2:AI$1000,AI$2:AI$1000,"&gt;0")-1)))</f>
        <v>34.662221242775594</v>
      </c>
      <c r="S7" s="90" cm="1">
        <f t="array" ref="S7">_xlfn.IFS(AJ7="",0,AJ7="na","na",AJ7&gt;0,100*(AJ7-(_xlfn.MINIFS(AJ$2:AJ$1000,AJ$2:AJ$1000,"&gt;0")-1))/(_xlfn.MAXIFS(AJ$2:AJ$1000,AJ$2:AJ$1000,"&gt;0")-(_xlfn.MINIFS(AJ$2:AJ$1000,AJ$2:AJ$1000,"&gt;0")-1)))</f>
        <v>52.040401301518436</v>
      </c>
      <c r="T7" s="90" cm="1">
        <f t="array" ref="T7">_xlfn.IFS(AK7="",0,AK7="na","na",AK7&gt;0,100*(AK7-(_xlfn.MINIFS(AK$2:AK$1000,AK$2:AK$1000,"&gt;0")-1))/(_xlfn.MAXIFS(AK$2:AK$1000,AK$2:AK$1000,"&gt;0")-(_xlfn.MINIFS(AK$2:AK$1000,AK$2:AK$1000,"&gt;0")-1)))</f>
        <v>29.777027627254153</v>
      </c>
      <c r="U7" s="19"/>
      <c r="V7" s="84" t="s">
        <v>1255</v>
      </c>
      <c r="W7" s="20">
        <v>402</v>
      </c>
      <c r="X7" s="20">
        <v>259.5</v>
      </c>
      <c r="Y7" s="84" t="s">
        <v>1255</v>
      </c>
      <c r="Z7" s="20">
        <v>226.4</v>
      </c>
      <c r="AA7" s="20">
        <v>487.9</v>
      </c>
      <c r="AB7" s="20">
        <v>237.3</v>
      </c>
      <c r="AC7" s="20"/>
      <c r="AD7" s="20"/>
      <c r="AE7" s="20"/>
      <c r="AF7" s="20">
        <v>662.8</v>
      </c>
      <c r="AG7" s="20">
        <v>84.95</v>
      </c>
      <c r="AH7" s="20">
        <v>111.9</v>
      </c>
      <c r="AI7" s="20">
        <v>511.9</v>
      </c>
      <c r="AJ7" s="20">
        <v>1564</v>
      </c>
      <c r="AK7" s="20">
        <v>705</v>
      </c>
      <c r="AL7" s="19"/>
      <c r="AM7" s="84" t="s">
        <v>1255</v>
      </c>
      <c r="AN7" s="20">
        <v>10.210000000000001</v>
      </c>
      <c r="AO7" s="20">
        <v>11.7</v>
      </c>
      <c r="AP7" s="84" t="s">
        <v>1255</v>
      </c>
      <c r="AQ7" s="20">
        <v>5.9790000000000001</v>
      </c>
      <c r="AR7" s="20">
        <v>14.06</v>
      </c>
      <c r="AS7" s="20">
        <v>6.7869999999999999</v>
      </c>
      <c r="AT7" s="20"/>
      <c r="AU7" s="20"/>
      <c r="AV7" s="20"/>
      <c r="AW7" s="20">
        <v>14.09</v>
      </c>
      <c r="AX7" s="20">
        <v>7.6390000000000002</v>
      </c>
      <c r="AY7" s="20">
        <v>4.5380000000000003</v>
      </c>
      <c r="AZ7" s="20">
        <v>17.600000000000001</v>
      </c>
      <c r="BA7" s="20">
        <v>58.01</v>
      </c>
      <c r="BB7" s="20">
        <v>31.37</v>
      </c>
      <c r="BC7" s="84"/>
      <c r="BD7" s="84"/>
      <c r="BE7" s="84"/>
      <c r="BF7" s="84"/>
    </row>
    <row r="8" spans="1:58" s="25" customFormat="1" x14ac:dyDescent="0.2">
      <c r="A8" s="71" t="s">
        <v>180</v>
      </c>
      <c r="B8" s="70" t="str">
        <f>VLOOKUP(A8,RecNames!B:G,6,FALSE)</f>
        <v>ADA1A</v>
      </c>
      <c r="C8" s="70"/>
      <c r="D8" s="90" cm="1">
        <f t="array" ref="D8">_xlfn.IFS(U8="",0,U8="na","na",U8&gt;0,100*(U8-(_xlfn.MINIFS(U$2:U$1000,U$2:U$1000,"&gt;0")-1))/(_xlfn.MAXIFS(U$2:U$1000,U$2:U$1000,"&gt;0")-(_xlfn.MINIFS(U$2:U$1000,U$2:U$1000,"&gt;0")-1)))</f>
        <v>41.780538302277442</v>
      </c>
      <c r="E8" s="90" t="str" cm="1">
        <f t="array" ref="E8">_xlfn.IFS(V8="",0,V8="na","na",V8&gt;0,100*(V8-(_xlfn.MINIFS(V$2:V$1000,V$2:V$1000,"&gt;0")-1))/(_xlfn.MAXIFS(V$2:V$1000,V$2:V$1000,"&gt;0")-(_xlfn.MINIFS(V$2:V$1000,V$2:V$1000,"&gt;0")-1)))</f>
        <v>na</v>
      </c>
      <c r="F8" s="90" cm="1">
        <f t="array" ref="F8">_xlfn.IFS(W8="",0,W8="na","na",W8&gt;0,100*(W8-(_xlfn.MINIFS(W$2:W$1000,W$2:W$1000,"&gt;0")-1))/(_xlfn.MAXIFS(W$2:W$1000,W$2:W$1000,"&gt;0")-(_xlfn.MINIFS(W$2:W$1000,W$2:W$1000,"&gt;0")-1)))</f>
        <v>0</v>
      </c>
      <c r="G8" s="90" cm="1">
        <f t="array" ref="G8">_xlfn.IFS(X8="",0,X8="na","na",X8&gt;0,100*(X8-(_xlfn.MINIFS(X$2:X$1000,X$2:X$1000,"&gt;0")-1))/(_xlfn.MAXIFS(X$2:X$1000,X$2:X$1000,"&gt;0")-(_xlfn.MINIFS(X$2:X$1000,X$2:X$1000,"&gt;0")-1)))</f>
        <v>0</v>
      </c>
      <c r="H8" s="90" t="str" cm="1">
        <f t="array" ref="H8">_xlfn.IFS(Y8="",0,Y8="na","na",Y8&gt;0,100*(Y8-(_xlfn.MINIFS(Y$2:Y$1000,Y$2:Y$1000,"&gt;0")-1))/(_xlfn.MAXIFS(Y$2:Y$1000,Y$2:Y$1000,"&gt;0")-(_xlfn.MINIFS(Y$2:Y$1000,Y$2:Y$1000,"&gt;0")-1)))</f>
        <v>na</v>
      </c>
      <c r="I8" s="90" cm="1">
        <f t="array" ref="I8">_xlfn.IFS(Z8="",0,Z8="na","na",Z8&gt;0,100*(Z8-(_xlfn.MINIFS(Z$2:Z$1000,Z$2:Z$1000,"&gt;0")-1))/(_xlfn.MAXIFS(Z$2:Z$1000,Z$2:Z$1000,"&gt;0")-(_xlfn.MINIFS(Z$2:Z$1000,Z$2:Z$1000,"&gt;0")-1)))</f>
        <v>0</v>
      </c>
      <c r="J8" s="90" cm="1">
        <f t="array" ref="J8">_xlfn.IFS(AA8="",0,AA8="na","na",AA8&gt;0,100*(AA8-(_xlfn.MINIFS(AA$2:AA$1000,AA$2:AA$1000,"&gt;0")-1))/(_xlfn.MAXIFS(AA$2:AA$1000,AA$2:AA$1000,"&gt;0")-(_xlfn.MINIFS(AA$2:AA$1000,AA$2:AA$1000,"&gt;0")-1)))</f>
        <v>0</v>
      </c>
      <c r="K8" s="90" cm="1">
        <f t="array" ref="K8">_xlfn.IFS(AB8="",0,AB8="na","na",AB8&gt;0,100*(AB8-(_xlfn.MINIFS(AB$2:AB$1000,AB$2:AB$1000,"&gt;0")-1))/(_xlfn.MAXIFS(AB$2:AB$1000,AB$2:AB$1000,"&gt;0")-(_xlfn.MINIFS(AB$2:AB$1000,AB$2:AB$1000,"&gt;0")-1)))</f>
        <v>0</v>
      </c>
      <c r="L8" s="90" cm="1">
        <f t="array" ref="L8">_xlfn.IFS(AC8="",0,AC8="na","na",AC8&gt;0,100*(AC8-(_xlfn.MINIFS(AC$2:AC$1000,AC$2:AC$1000,"&gt;0")-1))/(_xlfn.MAXIFS(AC$2:AC$1000,AC$2:AC$1000,"&gt;0")-(_xlfn.MINIFS(AC$2:AC$1000,AC$2:AC$1000,"&gt;0")-1)))</f>
        <v>92.105007561987492</v>
      </c>
      <c r="M8" s="90" cm="1">
        <f t="array" ref="M8">_xlfn.IFS(AD8="",0,AD8="na","na",AD8&gt;0,100*(AD8-(_xlfn.MINIFS(AD$2:AD$1000,AD$2:AD$1000,"&gt;0")-1))/(_xlfn.MAXIFS(AD$2:AD$1000,AD$2:AD$1000,"&gt;0")-(_xlfn.MINIFS(AD$2:AD$1000,AD$2:AD$1000,"&gt;0")-1)))</f>
        <v>87.564603401839221</v>
      </c>
      <c r="N8" s="90" cm="1">
        <f t="array" ref="N8">_xlfn.IFS(AE8="",0,AE8="na","na",AE8&gt;0,100*(AE8-(_xlfn.MINIFS(AE$2:AE$1000,AE$2:AE$1000,"&gt;0")-1))/(_xlfn.MAXIFS(AE$2:AE$1000,AE$2:AE$1000,"&gt;0")-(_xlfn.MINIFS(AE$2:AE$1000,AE$2:AE$1000,"&gt;0")-1)))</f>
        <v>89.247192136870112</v>
      </c>
      <c r="O8" s="90" cm="1">
        <f t="array" ref="O8">_xlfn.IFS(AF8="",0,AF8="na","na",AF8&gt;0,100*(AF8-(_xlfn.MINIFS(AF$2:AF$1000,AF$2:AF$1000,"&gt;0")-1))/(_xlfn.MAXIFS(AF$2:AF$1000,AF$2:AF$1000,"&gt;0")-(_xlfn.MINIFS(AF$2:AF$1000,AF$2:AF$1000,"&gt;0")-1)))</f>
        <v>97.431384673928562</v>
      </c>
      <c r="P8" s="90" cm="1">
        <f t="array" ref="P8">_xlfn.IFS(AG8="",0,AG8="na","na",AG8&gt;0,100*(AG8-(_xlfn.MINIFS(AG$2:AG$1000,AG$2:AG$1000,"&gt;0")-1))/(_xlfn.MAXIFS(AG$2:AG$1000,AG$2:AG$1000,"&gt;0")-(_xlfn.MINIFS(AG$2:AG$1000,AG$2:AG$1000,"&gt;0")-1)))</f>
        <v>0</v>
      </c>
      <c r="Q8" s="90" cm="1">
        <f t="array" ref="Q8">_xlfn.IFS(AH8="",0,AH8="na","na",AH8&gt;0,100*(AH8-(_xlfn.MINIFS(AH$2:AH$1000,AH$2:AH$1000,"&gt;0")-1))/(_xlfn.MAXIFS(AH$2:AH$1000,AH$2:AH$1000,"&gt;0")-(_xlfn.MINIFS(AH$2:AH$1000,AH$2:AH$1000,"&gt;0")-1)))</f>
        <v>0</v>
      </c>
      <c r="R8" s="90" cm="1">
        <f t="array" ref="R8">_xlfn.IFS(AI8="",0,AI8="na","na",AI8&gt;0,100*(AI8-(_xlfn.MINIFS(AI$2:AI$1000,AI$2:AI$1000,"&gt;0")-1))/(_xlfn.MAXIFS(AI$2:AI$1000,AI$2:AI$1000,"&gt;0")-(_xlfn.MINIFS(AI$2:AI$1000,AI$2:AI$1000,"&gt;0")-1)))</f>
        <v>0</v>
      </c>
      <c r="S8" s="90" cm="1">
        <f t="array" ref="S8">_xlfn.IFS(AJ8="",0,AJ8="na","na",AJ8&gt;0,100*(AJ8-(_xlfn.MINIFS(AJ$2:AJ$1000,AJ$2:AJ$1000,"&gt;0")-1))/(_xlfn.MAXIFS(AJ$2:AJ$1000,AJ$2:AJ$1000,"&gt;0")-(_xlfn.MINIFS(AJ$2:AJ$1000,AJ$2:AJ$1000,"&gt;0")-1)))</f>
        <v>0</v>
      </c>
      <c r="T8" s="90" cm="1">
        <f t="array" ref="T8">_xlfn.IFS(AK8="",0,AK8="na","na",AK8&gt;0,100*(AK8-(_xlfn.MINIFS(AK$2:AK$1000,AK$2:AK$1000,"&gt;0")-1))/(_xlfn.MAXIFS(AK$2:AK$1000,AK$2:AK$1000,"&gt;0")-(_xlfn.MINIFS(AK$2:AK$1000,AK$2:AK$1000,"&gt;0")-1)))</f>
        <v>0</v>
      </c>
      <c r="U8" s="19">
        <v>37.200000000000003</v>
      </c>
      <c r="V8" s="84" t="s">
        <v>1255</v>
      </c>
      <c r="W8" s="20"/>
      <c r="X8" s="20"/>
      <c r="Y8" s="84" t="s">
        <v>1255</v>
      </c>
      <c r="Z8" s="20"/>
      <c r="AA8" s="20"/>
      <c r="AB8" s="20"/>
      <c r="AC8" s="20">
        <v>692</v>
      </c>
      <c r="AD8" s="20">
        <v>746.9</v>
      </c>
      <c r="AE8" s="20">
        <v>827.5</v>
      </c>
      <c r="AF8" s="20">
        <v>1040</v>
      </c>
      <c r="AG8" s="20"/>
      <c r="AH8" s="20"/>
      <c r="AI8" s="20"/>
      <c r="AJ8" s="20"/>
      <c r="AK8" s="20"/>
      <c r="AL8" s="19">
        <v>2.0099999999999998</v>
      </c>
      <c r="AM8" s="84" t="s">
        <v>1255</v>
      </c>
      <c r="AN8" s="20"/>
      <c r="AO8" s="20"/>
      <c r="AP8" s="84" t="s">
        <v>1255</v>
      </c>
      <c r="AQ8" s="20"/>
      <c r="AR8" s="20"/>
      <c r="AS8" s="20"/>
      <c r="AT8" s="20">
        <v>17.64</v>
      </c>
      <c r="AU8" s="20">
        <v>23.39</v>
      </c>
      <c r="AV8" s="20">
        <v>11.93</v>
      </c>
      <c r="AW8" s="20">
        <v>39.46</v>
      </c>
      <c r="AX8" s="20"/>
      <c r="AY8" s="20"/>
      <c r="AZ8" s="20"/>
      <c r="BA8" s="20"/>
      <c r="BB8" s="20"/>
      <c r="BC8" s="84"/>
      <c r="BD8" s="84"/>
      <c r="BE8" s="84"/>
      <c r="BF8" s="84"/>
    </row>
    <row r="9" spans="1:58" s="25" customFormat="1" x14ac:dyDescent="0.2">
      <c r="A9" s="69" t="s">
        <v>191</v>
      </c>
      <c r="B9" s="70" t="str">
        <f>VLOOKUP(A9,RecNames!B:G,6,FALSE)</f>
        <v>ADA2A</v>
      </c>
      <c r="C9" s="70"/>
      <c r="D9" s="90" cm="1">
        <f t="array" ref="D9">_xlfn.IFS(U9="",0,U9="na","na",U9&gt;0,100*(U9-(_xlfn.MINIFS(U$2:U$1000,U$2:U$1000,"&gt;0")-1))/(_xlfn.MAXIFS(U$2:U$1000,U$2:U$1000,"&gt;0")-(_xlfn.MINIFS(U$2:U$1000,U$2:U$1000,"&gt;0")-1)))</f>
        <v>2.0703933747412009</v>
      </c>
      <c r="E9" s="90" t="str" cm="1">
        <f t="array" ref="E9">_xlfn.IFS(V9="",0,V9="na","na",V9&gt;0,100*(V9-(_xlfn.MINIFS(V$2:V$1000,V$2:V$1000,"&gt;0")-1))/(_xlfn.MAXIFS(V$2:V$1000,V$2:V$1000,"&gt;0")-(_xlfn.MINIFS(V$2:V$1000,V$2:V$1000,"&gt;0")-1)))</f>
        <v>na</v>
      </c>
      <c r="F9" s="90" cm="1">
        <f t="array" ref="F9">_xlfn.IFS(W9="",0,W9="na","na",W9&gt;0,100*(W9-(_xlfn.MINIFS(W$2:W$1000,W$2:W$1000,"&gt;0")-1))/(_xlfn.MAXIFS(W$2:W$1000,W$2:W$1000,"&gt;0")-(_xlfn.MINIFS(W$2:W$1000,W$2:W$1000,"&gt;0")-1)))</f>
        <v>93.170516079124766</v>
      </c>
      <c r="G9" s="90" cm="1">
        <f t="array" ref="G9">_xlfn.IFS(X9="",0,X9="na","na",X9&gt;0,100*(X9-(_xlfn.MINIFS(X$2:X$1000,X$2:X$1000,"&gt;0")-1))/(_xlfn.MAXIFS(X$2:X$1000,X$2:X$1000,"&gt;0")-(_xlfn.MINIFS(X$2:X$1000,X$2:X$1000,"&gt;0")-1)))</f>
        <v>70.235417603838656</v>
      </c>
      <c r="H9" s="90" t="str" cm="1">
        <f t="array" ref="H9">_xlfn.IFS(Y9="",0,Y9="na","na",Y9&gt;0,100*(Y9-(_xlfn.MINIFS(Y$2:Y$1000,Y$2:Y$1000,"&gt;0")-1))/(_xlfn.MAXIFS(Y$2:Y$1000,Y$2:Y$1000,"&gt;0")-(_xlfn.MINIFS(Y$2:Y$1000,Y$2:Y$1000,"&gt;0")-1)))</f>
        <v>na</v>
      </c>
      <c r="I9" s="90" cm="1">
        <f t="array" ref="I9">_xlfn.IFS(Z9="",0,Z9="na","na",Z9&gt;0,100*(Z9-(_xlfn.MINIFS(Z$2:Z$1000,Z$2:Z$1000,"&gt;0")-1))/(_xlfn.MAXIFS(Z$2:Z$1000,Z$2:Z$1000,"&gt;0")-(_xlfn.MINIFS(Z$2:Z$1000,Z$2:Z$1000,"&gt;0")-1)))</f>
        <v>62.16033183780582</v>
      </c>
      <c r="J9" s="90" cm="1">
        <f t="array" ref="J9">_xlfn.IFS(AA9="",0,AA9="na","na",AA9&gt;0,100*(AA9-(_xlfn.MINIFS(AA$2:AA$1000,AA$2:AA$1000,"&gt;0")-1))/(_xlfn.MAXIFS(AA$2:AA$1000,AA$2:AA$1000,"&gt;0")-(_xlfn.MINIFS(AA$2:AA$1000,AA$2:AA$1000,"&gt;0")-1)))</f>
        <v>77.74649071194419</v>
      </c>
      <c r="K9" s="90" cm="1">
        <f t="array" ref="K9">_xlfn.IFS(AB9="",0,AB9="na","na",AB9&gt;0,100*(AB9-(_xlfn.MINIFS(AB$2:AB$1000,AB$2:AB$1000,"&gt;0")-1))/(_xlfn.MAXIFS(AB$2:AB$1000,AB$2:AB$1000,"&gt;0")-(_xlfn.MINIFS(AB$2:AB$1000,AB$2:AB$1000,"&gt;0")-1)))</f>
        <v>27.151696981061313</v>
      </c>
      <c r="L9" s="90" cm="1">
        <f t="array" ref="L9">_xlfn.IFS(AC9="",0,AC9="na","na",AC9&gt;0,100*(AC9-(_xlfn.MINIFS(AC$2:AC$1000,AC$2:AC$1000,"&gt;0")-1))/(_xlfn.MAXIFS(AC$2:AC$1000,AC$2:AC$1000,"&gt;0")-(_xlfn.MINIFS(AC$2:AC$1000,AC$2:AC$1000,"&gt;0")-1)))</f>
        <v>3.9128082030220206</v>
      </c>
      <c r="M9" s="90" cm="1">
        <f t="array" ref="M9">_xlfn.IFS(AD9="",0,AD9="na","na",AD9&gt;0,100*(AD9-(_xlfn.MINIFS(AD$2:AD$1000,AD$2:AD$1000,"&gt;0")-1))/(_xlfn.MAXIFS(AD$2:AD$1000,AD$2:AD$1000,"&gt;0")-(_xlfn.MINIFS(AD$2:AD$1000,AD$2:AD$1000,"&gt;0")-1)))</f>
        <v>0.49256302622958764</v>
      </c>
      <c r="N9" s="90" cm="1">
        <f t="array" ref="N9">_xlfn.IFS(AE9="",0,AE9="na","na",AE9&gt;0,100*(AE9-(_xlfn.MINIFS(AE$2:AE$1000,AE$2:AE$1000,"&gt;0")-1))/(_xlfn.MAXIFS(AE$2:AE$1000,AE$2:AE$1000,"&gt;0")-(_xlfn.MINIFS(AE$2:AE$1000,AE$2:AE$1000,"&gt;0")-1)))</f>
        <v>4.4335852711021069</v>
      </c>
      <c r="O9" s="90" cm="1">
        <f t="array" ref="O9">_xlfn.IFS(AF9="",0,AF9="na","na",AF9&gt;0,100*(AF9-(_xlfn.MINIFS(AF$2:AF$1000,AF$2:AF$1000,"&gt;0")-1))/(_xlfn.MAXIFS(AF$2:AF$1000,AF$2:AF$1000,"&gt;0")-(_xlfn.MINIFS(AF$2:AF$1000,AF$2:AF$1000,"&gt;0")-1)))</f>
        <v>81.287161680064685</v>
      </c>
      <c r="P9" s="90" cm="1">
        <f t="array" ref="P9">_xlfn.IFS(AG9="",0,AG9="na","na",AG9&gt;0,100*(AG9-(_xlfn.MINIFS(AG$2:AG$1000,AG$2:AG$1000,"&gt;0")-1))/(_xlfn.MAXIFS(AG$2:AG$1000,AG$2:AG$1000,"&gt;0")-(_xlfn.MINIFS(AG$2:AG$1000,AG$2:AG$1000,"&gt;0")-1)))</f>
        <v>0</v>
      </c>
      <c r="Q9" s="90" cm="1">
        <f t="array" ref="Q9">_xlfn.IFS(AH9="",0,AH9="na","na",AH9&gt;0,100*(AH9-(_xlfn.MINIFS(AH$2:AH$1000,AH$2:AH$1000,"&gt;0")-1))/(_xlfn.MAXIFS(AH$2:AH$1000,AH$2:AH$1000,"&gt;0")-(_xlfn.MINIFS(AH$2:AH$1000,AH$2:AH$1000,"&gt;0")-1)))</f>
        <v>0.61709002782515032</v>
      </c>
      <c r="R9" s="90" cm="1">
        <f t="array" ref="R9">_xlfn.IFS(AI9="",0,AI9="na","na",AI9&gt;0,100*(AI9-(_xlfn.MINIFS(AI$2:AI$1000,AI$2:AI$1000,"&gt;0")-1))/(_xlfn.MAXIFS(AI$2:AI$1000,AI$2:AI$1000,"&gt;0")-(_xlfn.MINIFS(AI$2:AI$1000,AI$2:AI$1000,"&gt;0")-1)))</f>
        <v>24.261919825974449</v>
      </c>
      <c r="S9" s="90" cm="1">
        <f t="array" ref="S9">_xlfn.IFS(AJ9="",0,AJ9="na","na",AJ9&gt;0,100*(AJ9-(_xlfn.MINIFS(AJ$2:AJ$1000,AJ$2:AJ$1000,"&gt;0")-1))/(_xlfn.MAXIFS(AJ$2:AJ$1000,AJ$2:AJ$1000,"&gt;0")-(_xlfn.MINIFS(AJ$2:AJ$1000,AJ$2:AJ$1000,"&gt;0")-1)))</f>
        <v>21.366594360086768</v>
      </c>
      <c r="T9" s="90" cm="1">
        <f t="array" ref="T9">_xlfn.IFS(AK9="",0,AK9="na","na",AK9&gt;0,100*(AK9-(_xlfn.MINIFS(AK$2:AK$1000,AK$2:AK$1000,"&gt;0")-1))/(_xlfn.MAXIFS(AK$2:AK$1000,AK$2:AK$1000,"&gt;0")-(_xlfn.MINIFS(AK$2:AK$1000,AK$2:AK$1000,"&gt;0")-1)))</f>
        <v>28.058097183974411</v>
      </c>
      <c r="U9" s="19">
        <v>18.02</v>
      </c>
      <c r="V9" s="84" t="s">
        <v>1255</v>
      </c>
      <c r="W9" s="20">
        <v>861.2</v>
      </c>
      <c r="X9" s="20">
        <v>486.1</v>
      </c>
      <c r="Y9" s="84" t="s">
        <v>1255</v>
      </c>
      <c r="Z9" s="20">
        <v>237.9</v>
      </c>
      <c r="AA9" s="20">
        <v>388.5</v>
      </c>
      <c r="AB9" s="20">
        <v>111.7</v>
      </c>
      <c r="AC9" s="20">
        <v>56.39</v>
      </c>
      <c r="AD9" s="20">
        <v>29.2</v>
      </c>
      <c r="AE9" s="20">
        <v>65.56</v>
      </c>
      <c r="AF9" s="20">
        <v>870.3</v>
      </c>
      <c r="AG9" s="20"/>
      <c r="AH9" s="20">
        <v>34.21</v>
      </c>
      <c r="AI9" s="20">
        <v>365.6</v>
      </c>
      <c r="AJ9" s="20">
        <v>659</v>
      </c>
      <c r="AK9" s="20">
        <v>666.3</v>
      </c>
      <c r="AL9" s="19">
        <v>2.5329999999999999</v>
      </c>
      <c r="AM9" s="84" t="s">
        <v>1255</v>
      </c>
      <c r="AN9" s="20">
        <v>43.14</v>
      </c>
      <c r="AO9" s="20">
        <v>18.18</v>
      </c>
      <c r="AP9" s="84" t="s">
        <v>1255</v>
      </c>
      <c r="AQ9" s="20">
        <v>15.87</v>
      </c>
      <c r="AR9" s="20">
        <v>9.4559999999999995</v>
      </c>
      <c r="AS9" s="20">
        <v>6.2380000000000004</v>
      </c>
      <c r="AT9" s="20">
        <v>4.4829999999999997</v>
      </c>
      <c r="AU9" s="20">
        <v>6.5430000000000001</v>
      </c>
      <c r="AV9" s="20">
        <v>9.6020000000000003</v>
      </c>
      <c r="AW9" s="20">
        <v>19.22</v>
      </c>
      <c r="AX9" s="20"/>
      <c r="AY9" s="20">
        <v>4.3570000000000002</v>
      </c>
      <c r="AZ9" s="20">
        <v>16.350000000000001</v>
      </c>
      <c r="BA9" s="20">
        <v>19.78</v>
      </c>
      <c r="BB9" s="20">
        <v>22.34</v>
      </c>
      <c r="BC9" s="84"/>
      <c r="BD9" s="84"/>
      <c r="BE9" s="84"/>
      <c r="BF9" s="84"/>
    </row>
    <row r="10" spans="1:58" s="25" customFormat="1" x14ac:dyDescent="0.2">
      <c r="A10" s="69" t="s">
        <v>195</v>
      </c>
      <c r="B10" s="70" t="str">
        <f>VLOOKUP(A10,RecNames!B:G,6,FALSE)</f>
        <v>ADA2B</v>
      </c>
      <c r="C10" s="70"/>
      <c r="D10" s="90" cm="1">
        <f t="array" ref="D10">_xlfn.IFS(U10="",0,U10="na","na",U10&gt;0,100*(U10-(_xlfn.MINIFS(U$2:U$1000,U$2:U$1000,"&gt;0")-1))/(_xlfn.MAXIFS(U$2:U$1000,U$2:U$1000,"&gt;0")-(_xlfn.MINIFS(U$2:U$1000,U$2:U$1000,"&gt;0")-1)))</f>
        <v>0</v>
      </c>
      <c r="E10" s="90" t="str" cm="1">
        <f t="array" ref="E10">_xlfn.IFS(V10="",0,V10="na","na",V10&gt;0,100*(V10-(_xlfn.MINIFS(V$2:V$1000,V$2:V$1000,"&gt;0")-1))/(_xlfn.MAXIFS(V$2:V$1000,V$2:V$1000,"&gt;0")-(_xlfn.MINIFS(V$2:V$1000,V$2:V$1000,"&gt;0")-1)))</f>
        <v>na</v>
      </c>
      <c r="F10" s="90" cm="1">
        <f t="array" ref="F10">_xlfn.IFS(W10="",0,W10="na","na",W10&gt;0,100*(W10-(_xlfn.MINIFS(W$2:W$1000,W$2:W$1000,"&gt;0")-1))/(_xlfn.MAXIFS(W$2:W$1000,W$2:W$1000,"&gt;0")-(_xlfn.MINIFS(W$2:W$1000,W$2:W$1000,"&gt;0")-1)))</f>
        <v>66.604044645817211</v>
      </c>
      <c r="G10" s="90" cm="1">
        <f t="array" ref="G10">_xlfn.IFS(X10="",0,X10="na","na",X10&gt;0,100*(X10-(_xlfn.MINIFS(X$2:X$1000,X$2:X$1000,"&gt;0")-1))/(_xlfn.MAXIFS(X$2:X$1000,X$2:X$1000,"&gt;0")-(_xlfn.MINIFS(X$2:X$1000,X$2:X$1000,"&gt;0")-1)))</f>
        <v>45.104213525266161</v>
      </c>
      <c r="H10" s="90" t="str" cm="1">
        <f t="array" ref="H10">_xlfn.IFS(Y10="",0,Y10="na","na",Y10&gt;0,100*(Y10-(_xlfn.MINIFS(Y$2:Y$1000,Y$2:Y$1000,"&gt;0")-1))/(_xlfn.MAXIFS(Y$2:Y$1000,Y$2:Y$1000,"&gt;0")-(_xlfn.MINIFS(Y$2:Y$1000,Y$2:Y$1000,"&gt;0")-1)))</f>
        <v>na</v>
      </c>
      <c r="I10" s="90" cm="1">
        <f t="array" ref="I10">_xlfn.IFS(Z10="",0,Z10="na","na",Z10&gt;0,100*(Z10-(_xlfn.MINIFS(Z$2:Z$1000,Z$2:Z$1000,"&gt;0")-1))/(_xlfn.MAXIFS(Z$2:Z$1000,Z$2:Z$1000,"&gt;0")-(_xlfn.MINIFS(Z$2:Z$1000,Z$2:Z$1000,"&gt;0")-1)))</f>
        <v>49.264934112136338</v>
      </c>
      <c r="J10" s="90" cm="1">
        <f t="array" ref="J10">_xlfn.IFS(AA10="",0,AA10="na","na",AA10&gt;0,100*(AA10-(_xlfn.MINIFS(AA$2:AA$1000,AA$2:AA$1000,"&gt;0")-1))/(_xlfn.MAXIFS(AA$2:AA$1000,AA$2:AA$1000,"&gt;0")-(_xlfn.MINIFS(AA$2:AA$1000,AA$2:AA$1000,"&gt;0")-1)))</f>
        <v>69.025804824745734</v>
      </c>
      <c r="K10" s="90" cm="1">
        <f t="array" ref="K10">_xlfn.IFS(AB10="",0,AB10="na","na",AB10&gt;0,100*(AB10-(_xlfn.MINIFS(AB$2:AB$1000,AB$2:AB$1000,"&gt;0")-1))/(_xlfn.MAXIFS(AB$2:AB$1000,AB$2:AB$1000,"&gt;0")-(_xlfn.MINIFS(AB$2:AB$1000,AB$2:AB$1000,"&gt;0")-1)))</f>
        <v>42.058878679917498</v>
      </c>
      <c r="L10" s="90" cm="1">
        <f t="array" ref="L10">_xlfn.IFS(AC10="",0,AC10="na","na",AC10&gt;0,100*(AC10-(_xlfn.MINIFS(AC$2:AC$1000,AC$2:AC$1000,"&gt;0")-1))/(_xlfn.MAXIFS(AC$2:AC$1000,AC$2:AC$1000,"&gt;0")-(_xlfn.MINIFS(AC$2:AC$1000,AC$2:AC$1000,"&gt;0")-1)))</f>
        <v>0</v>
      </c>
      <c r="M10" s="90" cm="1">
        <f t="array" ref="M10">_xlfn.IFS(AD10="",0,AD10="na","na",AD10&gt;0,100*(AD10-(_xlfn.MINIFS(AD$2:AD$1000,AD$2:AD$1000,"&gt;0")-1))/(_xlfn.MAXIFS(AD$2:AD$1000,AD$2:AD$1000,"&gt;0")-(_xlfn.MINIFS(AD$2:AD$1000,AD$2:AD$1000,"&gt;0")-1)))</f>
        <v>0</v>
      </c>
      <c r="N10" s="90" cm="1">
        <f t="array" ref="N10">_xlfn.IFS(AE10="",0,AE10="na","na",AE10&gt;0,100*(AE10-(_xlfn.MINIFS(AE$2:AE$1000,AE$2:AE$1000,"&gt;0")-1))/(_xlfn.MAXIFS(AE$2:AE$1000,AE$2:AE$1000,"&gt;0")-(_xlfn.MINIFS(AE$2:AE$1000,AE$2:AE$1000,"&gt;0")-1)))</f>
        <v>0</v>
      </c>
      <c r="O10" s="90" cm="1">
        <f t="array" ref="O10">_xlfn.IFS(AF10="",0,AF10="na","na",AF10&gt;0,100*(AF10-(_xlfn.MINIFS(AF$2:AF$1000,AF$2:AF$1000,"&gt;0")-1))/(_xlfn.MAXIFS(AF$2:AF$1000,AF$2:AF$1000,"&gt;0")-(_xlfn.MINIFS(AF$2:AF$1000,AF$2:AF$1000,"&gt;0")-1)))</f>
        <v>23.607477524615895</v>
      </c>
      <c r="P10" s="90" cm="1">
        <f t="array" ref="P10">_xlfn.IFS(AG10="",0,AG10="na","na",AG10&gt;0,100*(AG10-(_xlfn.MINIFS(AG$2:AG$1000,AG$2:AG$1000,"&gt;0")-1))/(_xlfn.MAXIFS(AG$2:AG$1000,AG$2:AG$1000,"&gt;0")-(_xlfn.MINIFS(AG$2:AG$1000,AG$2:AG$1000,"&gt;0")-1)))</f>
        <v>0</v>
      </c>
      <c r="Q10" s="90" cm="1">
        <f t="array" ref="Q10">_xlfn.IFS(AH10="",0,AH10="na","na",AH10&gt;0,100*(AH10-(_xlfn.MINIFS(AH$2:AH$1000,AH$2:AH$1000,"&gt;0")-1))/(_xlfn.MAXIFS(AH$2:AH$1000,AH$2:AH$1000,"&gt;0")-(_xlfn.MINIFS(AH$2:AH$1000,AH$2:AH$1000,"&gt;0")-1)))</f>
        <v>0</v>
      </c>
      <c r="R10" s="90" cm="1">
        <f t="array" ref="R10">_xlfn.IFS(AI10="",0,AI10="na","na",AI10&gt;0,100*(AI10-(_xlfn.MINIFS(AI$2:AI$1000,AI$2:AI$1000,"&gt;0")-1))/(_xlfn.MAXIFS(AI$2:AI$1000,AI$2:AI$1000,"&gt;0")-(_xlfn.MINIFS(AI$2:AI$1000,AI$2:AI$1000,"&gt;0")-1)))</f>
        <v>3.6575222685879618</v>
      </c>
      <c r="S10" s="90" cm="1">
        <f t="array" ref="S10">_xlfn.IFS(AJ10="",0,AJ10="na","na",AJ10&gt;0,100*(AJ10-(_xlfn.MINIFS(AJ$2:AJ$1000,AJ$2:AJ$1000,"&gt;0")-1))/(_xlfn.MAXIFS(AJ$2:AJ$1000,AJ$2:AJ$1000,"&gt;0")-(_xlfn.MINIFS(AJ$2:AJ$1000,AJ$2:AJ$1000,"&gt;0")-1)))</f>
        <v>4.1045281995661602</v>
      </c>
      <c r="T10" s="90" cm="1">
        <f t="array" ref="T10">_xlfn.IFS(AK10="",0,AK10="na","na",AK10&gt;0,100*(AK10-(_xlfn.MINIFS(AK$2:AK$1000,AK$2:AK$1000,"&gt;0")-1))/(_xlfn.MAXIFS(AK$2:AK$1000,AK$2:AK$1000,"&gt;0")-(_xlfn.MINIFS(AK$2:AK$1000,AK$2:AK$1000,"&gt;0")-1)))</f>
        <v>14.431020698232208</v>
      </c>
      <c r="U10" s="19"/>
      <c r="V10" s="84" t="s">
        <v>1255</v>
      </c>
      <c r="W10" s="20">
        <v>620.79999999999995</v>
      </c>
      <c r="X10" s="20">
        <v>318.5</v>
      </c>
      <c r="Y10" s="84" t="s">
        <v>1255</v>
      </c>
      <c r="Z10" s="20">
        <v>192.2</v>
      </c>
      <c r="AA10" s="20">
        <v>347</v>
      </c>
      <c r="AB10" s="20">
        <v>159.4</v>
      </c>
      <c r="AC10" s="20"/>
      <c r="AD10" s="20"/>
      <c r="AE10" s="20"/>
      <c r="AF10" s="20">
        <v>264</v>
      </c>
      <c r="AG10" s="20"/>
      <c r="AH10" s="20"/>
      <c r="AI10" s="20">
        <v>75.760000000000005</v>
      </c>
      <c r="AJ10" s="20">
        <v>149.69999999999999</v>
      </c>
      <c r="AK10" s="20">
        <v>359.5</v>
      </c>
      <c r="AL10" s="19"/>
      <c r="AM10" s="84" t="s">
        <v>1255</v>
      </c>
      <c r="AN10" s="20">
        <v>24.43</v>
      </c>
      <c r="AO10" s="20">
        <v>5.5419999999999998</v>
      </c>
      <c r="AP10" s="84" t="s">
        <v>1255</v>
      </c>
      <c r="AQ10" s="20">
        <v>10.199999999999999</v>
      </c>
      <c r="AR10" s="20">
        <v>10.82</v>
      </c>
      <c r="AS10" s="20">
        <v>11.37</v>
      </c>
      <c r="AT10" s="20"/>
      <c r="AU10" s="20"/>
      <c r="AV10" s="20"/>
      <c r="AW10" s="20">
        <v>10.37</v>
      </c>
      <c r="AX10" s="20"/>
      <c r="AY10" s="20"/>
      <c r="AZ10" s="20">
        <v>7.8769999999999998</v>
      </c>
      <c r="BA10" s="20">
        <v>14.1</v>
      </c>
      <c r="BB10" s="20">
        <v>21.62</v>
      </c>
      <c r="BC10" s="84"/>
      <c r="BD10" s="84"/>
      <c r="BE10" s="84"/>
      <c r="BF10" s="84"/>
    </row>
    <row r="11" spans="1:58" s="25" customFormat="1" x14ac:dyDescent="0.2">
      <c r="A11" s="69" t="s">
        <v>199</v>
      </c>
      <c r="B11" s="70" t="str">
        <f>VLOOKUP(A11,RecNames!B:G,6,FALSE)</f>
        <v>ADA2C</v>
      </c>
      <c r="C11" s="70"/>
      <c r="D11" s="90" cm="1">
        <f t="array" ref="D11">_xlfn.IFS(U11="",0,U11="na","na",U11&gt;0,100*(U11-(_xlfn.MINIFS(U$2:U$1000,U$2:U$1000,"&gt;0")-1))/(_xlfn.MAXIFS(U$2:U$1000,U$2:U$1000,"&gt;0")-(_xlfn.MINIFS(U$2:U$1000,U$2:U$1000,"&gt;0")-1)))</f>
        <v>0</v>
      </c>
      <c r="E11" s="90" t="str" cm="1">
        <f t="array" ref="E11">_xlfn.IFS(V11="",0,V11="na","na",V11&gt;0,100*(V11-(_xlfn.MINIFS(V$2:V$1000,V$2:V$1000,"&gt;0")-1))/(_xlfn.MAXIFS(V$2:V$1000,V$2:V$1000,"&gt;0")-(_xlfn.MINIFS(V$2:V$1000,V$2:V$1000,"&gt;0")-1)))</f>
        <v>na</v>
      </c>
      <c r="F11" s="90" cm="1">
        <f t="array" ref="F11">_xlfn.IFS(W11="",0,W11="na","na",W11&gt;0,100*(W11-(_xlfn.MINIFS(W$2:W$1000,W$2:W$1000,"&gt;0")-1))/(_xlfn.MAXIFS(W$2:W$1000,W$2:W$1000,"&gt;0")-(_xlfn.MINIFS(W$2:W$1000,W$2:W$1000,"&gt;0")-1)))</f>
        <v>81.799093822521826</v>
      </c>
      <c r="G11" s="90" cm="1">
        <f t="array" ref="G11">_xlfn.IFS(X11="",0,X11="na","na",X11&gt;0,100*(X11-(_xlfn.MINIFS(X$2:X$1000,X$2:X$1000,"&gt;0")-1))/(_xlfn.MAXIFS(X$2:X$1000,X$2:X$1000,"&gt;0")-(_xlfn.MINIFS(X$2:X$1000,X$2:X$1000,"&gt;0")-1)))</f>
        <v>54.685859949017846</v>
      </c>
      <c r="H11" s="90" t="str" cm="1">
        <f t="array" ref="H11">_xlfn.IFS(Y11="",0,Y11="na","na",Y11&gt;0,100*(Y11-(_xlfn.MINIFS(Y$2:Y$1000,Y$2:Y$1000,"&gt;0")-1))/(_xlfn.MAXIFS(Y$2:Y$1000,Y$2:Y$1000,"&gt;0")-(_xlfn.MINIFS(Y$2:Y$1000,Y$2:Y$1000,"&gt;0")-1)))</f>
        <v>na</v>
      </c>
      <c r="I11" s="90" cm="1">
        <f t="array" ref="I11">_xlfn.IFS(Z11="",0,Z11="na","na",Z11&gt;0,100*(Z11-(_xlfn.MINIFS(Z$2:Z$1000,Z$2:Z$1000,"&gt;0")-1))/(_xlfn.MAXIFS(Z$2:Z$1000,Z$2:Z$1000,"&gt;0")-(_xlfn.MINIFS(Z$2:Z$1000,Z$2:Z$1000,"&gt;0")-1)))</f>
        <v>73.644854538784955</v>
      </c>
      <c r="J11" s="90" cm="1">
        <f t="array" ref="J11">_xlfn.IFS(AA11="",0,AA11="na","na",AA11&gt;0,100*(AA11-(_xlfn.MINIFS(AA$2:AA$1000,AA$2:AA$1000,"&gt;0")-1))/(_xlfn.MAXIFS(AA$2:AA$1000,AA$2:AA$1000,"&gt;0")-(_xlfn.MINIFS(AA$2:AA$1000,AA$2:AA$1000,"&gt;0")-1)))</f>
        <v>72.13583256283097</v>
      </c>
      <c r="K11" s="90" cm="1">
        <f t="array" ref="K11">_xlfn.IFS(AB11="",0,AB11="na","na",AB11&gt;0,100*(AB11-(_xlfn.MINIFS(AB$2:AB$1000,AB$2:AB$1000,"&gt;0")-1))/(_xlfn.MAXIFS(AB$2:AB$1000,AB$2:AB$1000,"&gt;0")-(_xlfn.MINIFS(AB$2:AB$1000,AB$2:AB$1000,"&gt;0")-1)))</f>
        <v>34.995937246077887</v>
      </c>
      <c r="L11" s="90" cm="1">
        <f t="array" ref="L11">_xlfn.IFS(AC11="",0,AC11="na","na",AC11&gt;0,100*(AC11-(_xlfn.MINIFS(AC$2:AC$1000,AC$2:AC$1000,"&gt;0")-1))/(_xlfn.MAXIFS(AC$2:AC$1000,AC$2:AC$1000,"&gt;0")-(_xlfn.MINIFS(AC$2:AC$1000,AC$2:AC$1000,"&gt;0")-1)))</f>
        <v>0</v>
      </c>
      <c r="M11" s="90" cm="1">
        <f t="array" ref="M11">_xlfn.IFS(AD11="",0,AD11="na","na",AD11&gt;0,100*(AD11-(_xlfn.MINIFS(AD$2:AD$1000,AD$2:AD$1000,"&gt;0")-1))/(_xlfn.MAXIFS(AD$2:AD$1000,AD$2:AD$1000,"&gt;0")-(_xlfn.MINIFS(AD$2:AD$1000,AD$2:AD$1000,"&gt;0")-1)))</f>
        <v>0</v>
      </c>
      <c r="N11" s="90" cm="1">
        <f t="array" ref="N11">_xlfn.IFS(AE11="",0,AE11="na","na",AE11&gt;0,100*(AE11-(_xlfn.MINIFS(AE$2:AE$1000,AE$2:AE$1000,"&gt;0")-1))/(_xlfn.MAXIFS(AE$2:AE$1000,AE$2:AE$1000,"&gt;0")-(_xlfn.MINIFS(AE$2:AE$1000,AE$2:AE$1000,"&gt;0")-1)))</f>
        <v>0</v>
      </c>
      <c r="O11" s="90" cm="1">
        <f t="array" ref="O11">_xlfn.IFS(AF11="",0,AF11="na","na",AF11&gt;0,100*(AF11-(_xlfn.MINIFS(AF$2:AF$1000,AF$2:AF$1000,"&gt;0")-1))/(_xlfn.MAXIFS(AF$2:AF$1000,AF$2:AF$1000,"&gt;0")-(_xlfn.MINIFS(AF$2:AF$1000,AF$2:AF$1000,"&gt;0")-1)))</f>
        <v>10.869048185320839</v>
      </c>
      <c r="P11" s="90" cm="1">
        <f t="array" ref="P11">_xlfn.IFS(AG11="",0,AG11="na","na",AG11&gt;0,100*(AG11-(_xlfn.MINIFS(AG$2:AG$1000,AG$2:AG$1000,"&gt;0")-1))/(_xlfn.MAXIFS(AG$2:AG$1000,AG$2:AG$1000,"&gt;0")-(_xlfn.MINIFS(AG$2:AG$1000,AG$2:AG$1000,"&gt;0")-1)))</f>
        <v>0</v>
      </c>
      <c r="Q11" s="90" cm="1">
        <f t="array" ref="Q11">_xlfn.IFS(AH11="",0,AH11="na","na",AH11&gt;0,100*(AH11-(_xlfn.MINIFS(AH$2:AH$1000,AH$2:AH$1000,"&gt;0")-1))/(_xlfn.MAXIFS(AH$2:AH$1000,AH$2:AH$1000,"&gt;0")-(_xlfn.MINIFS(AH$2:AH$1000,AH$2:AH$1000,"&gt;0")-1)))</f>
        <v>0</v>
      </c>
      <c r="R11" s="90" cm="1">
        <f t="array" ref="R11">_xlfn.IFS(AI11="",0,AI11="na","na",AI11&gt;0,100*(AI11-(_xlfn.MINIFS(AI$2:AI$1000,AI$2:AI$1000,"&gt;0")-1))/(_xlfn.MAXIFS(AI$2:AI$1000,AI$2:AI$1000,"&gt;0")-(_xlfn.MINIFS(AI$2:AI$1000,AI$2:AI$1000,"&gt;0")-1)))</f>
        <v>4.5951844400685298</v>
      </c>
      <c r="S11" s="90" cm="1">
        <f t="array" ref="S11">_xlfn.IFS(AJ11="",0,AJ11="na","na",AJ11&gt;0,100*(AJ11-(_xlfn.MINIFS(AJ$2:AJ$1000,AJ$2:AJ$1000,"&gt;0")-1))/(_xlfn.MAXIFS(AJ$2:AJ$1000,AJ$2:AJ$1000,"&gt;0")-(_xlfn.MINIFS(AJ$2:AJ$1000,AJ$2:AJ$1000,"&gt;0")-1)))</f>
        <v>3.9316702819956615</v>
      </c>
      <c r="T11" s="90" cm="1">
        <f t="array" ref="T11">_xlfn.IFS(AK11="",0,AK11="na","na",AK11&gt;0,100*(AK11-(_xlfn.MINIFS(AK$2:AK$1000,AK$2:AK$1000,"&gt;0")-1))/(_xlfn.MAXIFS(AK$2:AK$1000,AK$2:AK$1000,"&gt;0")-(_xlfn.MINIFS(AK$2:AK$1000,AK$2:AK$1000,"&gt;0")-1)))</f>
        <v>9.607355423292173</v>
      </c>
      <c r="U11" s="19"/>
      <c r="V11" s="84" t="s">
        <v>1255</v>
      </c>
      <c r="W11" s="20">
        <v>758.3</v>
      </c>
      <c r="X11" s="20">
        <v>382.4</v>
      </c>
      <c r="Y11" s="84" t="s">
        <v>1255</v>
      </c>
      <c r="Z11" s="20">
        <v>278.60000000000002</v>
      </c>
      <c r="AA11" s="20">
        <v>361.8</v>
      </c>
      <c r="AB11" s="20">
        <v>136.80000000000001</v>
      </c>
      <c r="AC11" s="20"/>
      <c r="AD11" s="20"/>
      <c r="AE11" s="20"/>
      <c r="AF11" s="20">
        <v>130.1</v>
      </c>
      <c r="AG11" s="20"/>
      <c r="AH11" s="20"/>
      <c r="AI11" s="20">
        <v>88.95</v>
      </c>
      <c r="AJ11" s="20">
        <v>144.6</v>
      </c>
      <c r="AK11" s="20">
        <v>250.9</v>
      </c>
      <c r="AL11" s="19"/>
      <c r="AM11" s="84" t="s">
        <v>1255</v>
      </c>
      <c r="AN11" s="20">
        <v>55.28</v>
      </c>
      <c r="AO11" s="20">
        <v>28.63</v>
      </c>
      <c r="AP11" s="84" t="s">
        <v>1255</v>
      </c>
      <c r="AQ11" s="20">
        <v>29.3</v>
      </c>
      <c r="AR11" s="20">
        <v>48.05</v>
      </c>
      <c r="AS11" s="20">
        <v>28.49</v>
      </c>
      <c r="AT11" s="20"/>
      <c r="AU11" s="20"/>
      <c r="AV11" s="20"/>
      <c r="AW11" s="20">
        <v>9.6549999999999994</v>
      </c>
      <c r="AX11" s="20"/>
      <c r="AY11" s="20"/>
      <c r="AZ11" s="20">
        <v>8.9450000000000003</v>
      </c>
      <c r="BA11" s="20">
        <v>38.74</v>
      </c>
      <c r="BB11" s="20">
        <v>13.2</v>
      </c>
      <c r="BC11" s="84"/>
      <c r="BD11" s="84"/>
      <c r="BE11" s="84"/>
      <c r="BF11" s="84"/>
    </row>
    <row r="12" spans="1:58" s="25" customFormat="1" x14ac:dyDescent="0.2">
      <c r="A12" s="69" t="s">
        <v>203</v>
      </c>
      <c r="B12" s="70" t="str">
        <f>VLOOKUP(A12,RecNames!B:G,6,FALSE)</f>
        <v>ADRB1</v>
      </c>
      <c r="C12" s="70"/>
      <c r="D12" s="90" cm="1">
        <f t="array" ref="D12">_xlfn.IFS(U12="",0,U12="na","na",U12&gt;0,100*(U12-(_xlfn.MINIFS(U$2:U$1000,U$2:U$1000,"&gt;0")-1))/(_xlfn.MAXIFS(U$2:U$1000,U$2:U$1000,"&gt;0")-(_xlfn.MINIFS(U$2:U$1000,U$2:U$1000,"&gt;0")-1)))</f>
        <v>79.026915113871638</v>
      </c>
      <c r="E12" s="90" t="str" cm="1">
        <f t="array" ref="E12">_xlfn.IFS(V12="",0,V12="na","na",V12&gt;0,100*(V12-(_xlfn.MINIFS(V$2:V$1000,V$2:V$1000,"&gt;0")-1))/(_xlfn.MAXIFS(V$2:V$1000,V$2:V$1000,"&gt;0")-(_xlfn.MINIFS(V$2:V$1000,V$2:V$1000,"&gt;0")-1)))</f>
        <v>na</v>
      </c>
      <c r="F12" s="90" cm="1">
        <f t="array" ref="F12">_xlfn.IFS(W12="",0,W12="na","na",W12&gt;0,100*(W12-(_xlfn.MINIFS(W$2:W$1000,W$2:W$1000,"&gt;0")-1))/(_xlfn.MAXIFS(W$2:W$1000,W$2:W$1000,"&gt;0")-(_xlfn.MINIFS(W$2:W$1000,W$2:W$1000,"&gt;0")-1)))</f>
        <v>0</v>
      </c>
      <c r="G12" s="90" cm="1">
        <f t="array" ref="G12">_xlfn.IFS(X12="",0,X12="na","na",X12&gt;0,100*(X12-(_xlfn.MINIFS(X$2:X$1000,X$2:X$1000,"&gt;0")-1))/(_xlfn.MAXIFS(X$2:X$1000,X$2:X$1000,"&gt;0")-(_xlfn.MINIFS(X$2:X$1000,X$2:X$1000,"&gt;0")-1)))</f>
        <v>0</v>
      </c>
      <c r="H12" s="90" t="str" cm="1">
        <f t="array" ref="H12">_xlfn.IFS(Y12="",0,Y12="na","na",Y12&gt;0,100*(Y12-(_xlfn.MINIFS(Y$2:Y$1000,Y$2:Y$1000,"&gt;0")-1))/(_xlfn.MAXIFS(Y$2:Y$1000,Y$2:Y$1000,"&gt;0")-(_xlfn.MINIFS(Y$2:Y$1000,Y$2:Y$1000,"&gt;0")-1)))</f>
        <v>na</v>
      </c>
      <c r="I12" s="90" cm="1">
        <f t="array" ref="I12">_xlfn.IFS(Z12="",0,Z12="na","na",Z12&gt;0,100*(Z12-(_xlfn.MINIFS(Z$2:Z$1000,Z$2:Z$1000,"&gt;0")-1))/(_xlfn.MAXIFS(Z$2:Z$1000,Z$2:Z$1000,"&gt;0")-(_xlfn.MINIFS(Z$2:Z$1000,Z$2:Z$1000,"&gt;0")-1)))</f>
        <v>10.908885690905501</v>
      </c>
      <c r="J12" s="90" cm="1">
        <f t="array" ref="J12">_xlfn.IFS(AA12="",0,AA12="na","na",AA12&gt;0,100*(AA12-(_xlfn.MINIFS(AA$2:AA$1000,AA$2:AA$1000,"&gt;0")-1))/(_xlfn.MAXIFS(AA$2:AA$1000,AA$2:AA$1000,"&gt;0")-(_xlfn.MINIFS(AA$2:AA$1000,AA$2:AA$1000,"&gt;0")-1)))</f>
        <v>28.343279818441623</v>
      </c>
      <c r="K12" s="90" cm="1">
        <f t="array" ref="K12">_xlfn.IFS(AB12="",0,AB12="na","na",AB12&gt;0,100*(AB12-(_xlfn.MINIFS(AB$2:AB$1000,AB$2:AB$1000,"&gt;0")-1))/(_xlfn.MAXIFS(AB$2:AB$1000,AB$2:AB$1000,"&gt;0")-(_xlfn.MINIFS(AB$2:AB$1000,AB$2:AB$1000,"&gt;0")-1)))</f>
        <v>38.621163822738922</v>
      </c>
      <c r="L12" s="90" cm="1">
        <f t="array" ref="L12">_xlfn.IFS(AC12="",0,AC12="na","na",AC12&gt;0,100*(AC12-(_xlfn.MINIFS(AC$2:AC$1000,AC$2:AC$1000,"&gt;0")-1))/(_xlfn.MAXIFS(AC$2:AC$1000,AC$2:AC$1000,"&gt;0")-(_xlfn.MINIFS(AC$2:AC$1000,AC$2:AC$1000,"&gt;0")-1)))</f>
        <v>0.90605097750829022</v>
      </c>
      <c r="M12" s="90" cm="1">
        <f t="array" ref="M12">_xlfn.IFS(AD12="",0,AD12="na","na",AD12&gt;0,100*(AD12-(_xlfn.MINIFS(AD$2:AD$1000,AD$2:AD$1000,"&gt;0")-1))/(_xlfn.MAXIFS(AD$2:AD$1000,AD$2:AD$1000,"&gt;0")-(_xlfn.MINIFS(AD$2:AD$1000,AD$2:AD$1000,"&gt;0")-1)))</f>
        <v>0</v>
      </c>
      <c r="N12" s="90" cm="1">
        <f t="array" ref="N12">_xlfn.IFS(AE12="",0,AE12="na","na",AE12&gt;0,100*(AE12-(_xlfn.MINIFS(AE$2:AE$1000,AE$2:AE$1000,"&gt;0")-1))/(_xlfn.MAXIFS(AE$2:AE$1000,AE$2:AE$1000,"&gt;0")-(_xlfn.MINIFS(AE$2:AE$1000,AE$2:AE$1000,"&gt;0")-1)))</f>
        <v>18.60814586417623</v>
      </c>
      <c r="O12" s="90" cm="1">
        <f t="array" ref="O12">_xlfn.IFS(AF12="",0,AF12="na","na",AF12&gt;0,100*(AF12-(_xlfn.MINIFS(AF$2:AF$1000,AF$2:AF$1000,"&gt;0")-1))/(_xlfn.MAXIFS(AF$2:AF$1000,AF$2:AF$1000,"&gt;0")-(_xlfn.MINIFS(AF$2:AF$1000,AF$2:AF$1000,"&gt;0")-1)))</f>
        <v>65.504447509870133</v>
      </c>
      <c r="P12" s="90" cm="1">
        <f t="array" ref="P12">_xlfn.IFS(AG12="",0,AG12="na","na",AG12&gt;0,100*(AG12-(_xlfn.MINIFS(AG$2:AG$1000,AG$2:AG$1000,"&gt;0")-1))/(_xlfn.MAXIFS(AG$2:AG$1000,AG$2:AG$1000,"&gt;0")-(_xlfn.MINIFS(AG$2:AG$1000,AG$2:AG$1000,"&gt;0")-1)))</f>
        <v>0</v>
      </c>
      <c r="Q12" s="90" cm="1">
        <f t="array" ref="Q12">_xlfn.IFS(AH12="",0,AH12="na","na",AH12&gt;0,100*(AH12-(_xlfn.MINIFS(AH$2:AH$1000,AH$2:AH$1000,"&gt;0")-1))/(_xlfn.MAXIFS(AH$2:AH$1000,AH$2:AH$1000,"&gt;0")-(_xlfn.MINIFS(AH$2:AH$1000,AH$2:AH$1000,"&gt;0")-1)))</f>
        <v>0</v>
      </c>
      <c r="R12" s="90" cm="1">
        <f t="array" ref="R12">_xlfn.IFS(AI12="",0,AI12="na","na",AI12&gt;0,100*(AI12-(_xlfn.MINIFS(AI$2:AI$1000,AI$2:AI$1000,"&gt;0")-1))/(_xlfn.MAXIFS(AI$2:AI$1000,AI$2:AI$1000,"&gt;0")-(_xlfn.MINIFS(AI$2:AI$1000,AI$2:AI$1000,"&gt;0")-1)))</f>
        <v>12.567801008040151</v>
      </c>
      <c r="S12" s="90" cm="1">
        <f t="array" ref="S12">_xlfn.IFS(AJ12="",0,AJ12="na","na",AJ12&gt;0,100*(AJ12-(_xlfn.MINIFS(AJ$2:AJ$1000,AJ$2:AJ$1000,"&gt;0")-1))/(_xlfn.MAXIFS(AJ$2:AJ$1000,AJ$2:AJ$1000,"&gt;0")-(_xlfn.MINIFS(AJ$2:AJ$1000,AJ$2:AJ$1000,"&gt;0")-1)))</f>
        <v>9.9478036876355738</v>
      </c>
      <c r="T12" s="90" cm="1">
        <f t="array" ref="T12">_xlfn.IFS(AK12="",0,AK12="na","na",AK12&gt;0,100*(AK12-(_xlfn.MINIFS(AK$2:AK$1000,AK$2:AK$1000,"&gt;0")-1))/(_xlfn.MAXIFS(AK$2:AK$1000,AK$2:AK$1000,"&gt;0")-(_xlfn.MINIFS(AK$2:AK$1000,AK$2:AK$1000,"&gt;0")-1)))</f>
        <v>13.227325219863195</v>
      </c>
      <c r="U12" s="19">
        <v>55.19</v>
      </c>
      <c r="V12" s="84" t="s">
        <v>1255</v>
      </c>
      <c r="W12" s="20"/>
      <c r="X12" s="20"/>
      <c r="Y12" s="84" t="s">
        <v>1255</v>
      </c>
      <c r="Z12" s="20">
        <v>56.27</v>
      </c>
      <c r="AA12" s="20">
        <v>153.4</v>
      </c>
      <c r="AB12" s="20">
        <v>148.4</v>
      </c>
      <c r="AC12" s="20">
        <v>34.72</v>
      </c>
      <c r="AD12" s="20"/>
      <c r="AE12" s="20">
        <v>192.9</v>
      </c>
      <c r="AF12" s="20">
        <v>704.4</v>
      </c>
      <c r="AG12" s="20"/>
      <c r="AH12" s="20"/>
      <c r="AI12" s="20">
        <v>201.1</v>
      </c>
      <c r="AJ12" s="20">
        <v>322.10000000000002</v>
      </c>
      <c r="AK12" s="20">
        <v>332.4</v>
      </c>
      <c r="AL12" s="19">
        <v>2.7679999999999998</v>
      </c>
      <c r="AM12" s="84" t="s">
        <v>1255</v>
      </c>
      <c r="AN12" s="20"/>
      <c r="AO12" s="20"/>
      <c r="AP12" s="84" t="s">
        <v>1255</v>
      </c>
      <c r="AQ12" s="20">
        <v>4.2110000000000003</v>
      </c>
      <c r="AR12" s="20">
        <v>8.6839999999999993</v>
      </c>
      <c r="AS12" s="20">
        <v>8.7029999999999994</v>
      </c>
      <c r="AT12" s="20">
        <v>3.694</v>
      </c>
      <c r="AU12" s="20"/>
      <c r="AV12" s="20">
        <v>7.6379999999999999</v>
      </c>
      <c r="AW12" s="20">
        <v>20.81</v>
      </c>
      <c r="AX12" s="20"/>
      <c r="AY12" s="20"/>
      <c r="AZ12" s="20">
        <v>16.39</v>
      </c>
      <c r="BA12" s="20">
        <v>13.61</v>
      </c>
      <c r="BB12" s="20">
        <v>14.69</v>
      </c>
      <c r="BC12" s="84"/>
      <c r="BD12" s="84"/>
      <c r="BE12" s="84"/>
      <c r="BF12" s="84"/>
    </row>
    <row r="13" spans="1:58" s="25" customFormat="1" x14ac:dyDescent="0.2">
      <c r="A13" s="69" t="s">
        <v>206</v>
      </c>
      <c r="B13" s="70" t="str">
        <f>VLOOKUP(A13,RecNames!B:G,6,FALSE)</f>
        <v>ADRB2</v>
      </c>
      <c r="C13" s="70"/>
      <c r="D13" s="90" cm="1">
        <f t="array" ref="D13">_xlfn.IFS(U13="",0,U13="na","na",U13&gt;0,100*(U13-(_xlfn.MINIFS(U$2:U$1000,U$2:U$1000,"&gt;0")-1))/(_xlfn.MAXIFS(U$2:U$1000,U$2:U$1000,"&gt;0")-(_xlfn.MINIFS(U$2:U$1000,U$2:U$1000,"&gt;0")-1)))</f>
        <v>77.391304347826079</v>
      </c>
      <c r="E13" s="90" t="str" cm="1">
        <f t="array" ref="E13">_xlfn.IFS(V13="",0,V13="na","na",V13&gt;0,100*(V13-(_xlfn.MINIFS(V$2:V$1000,V$2:V$1000,"&gt;0")-1))/(_xlfn.MAXIFS(V$2:V$1000,V$2:V$1000,"&gt;0")-(_xlfn.MINIFS(V$2:V$1000,V$2:V$1000,"&gt;0")-1)))</f>
        <v>na</v>
      </c>
      <c r="F13" s="90" cm="1">
        <f t="array" ref="F13">_xlfn.IFS(W13="",0,W13="na","na",W13&gt;0,100*(W13-(_xlfn.MINIFS(W$2:W$1000,W$2:W$1000,"&gt;0")-1))/(_xlfn.MAXIFS(W$2:W$1000,W$2:W$1000,"&gt;0")-(_xlfn.MINIFS(W$2:W$1000,W$2:W$1000,"&gt;0")-1)))</f>
        <v>0</v>
      </c>
      <c r="G13" s="90" cm="1">
        <f t="array" ref="G13">_xlfn.IFS(X13="",0,X13="na","na",X13&gt;0,100*(X13-(_xlfn.MINIFS(X$2:X$1000,X$2:X$1000,"&gt;0")-1))/(_xlfn.MAXIFS(X$2:X$1000,X$2:X$1000,"&gt;0")-(_xlfn.MINIFS(X$2:X$1000,X$2:X$1000,"&gt;0")-1)))</f>
        <v>0</v>
      </c>
      <c r="H13" s="90" t="str" cm="1">
        <f t="array" ref="H13">_xlfn.IFS(Y13="",0,Y13="na","na",Y13&gt;0,100*(Y13-(_xlfn.MINIFS(Y$2:Y$1000,Y$2:Y$1000,"&gt;0")-1))/(_xlfn.MAXIFS(Y$2:Y$1000,Y$2:Y$1000,"&gt;0")-(_xlfn.MINIFS(Y$2:Y$1000,Y$2:Y$1000,"&gt;0")-1)))</f>
        <v>na</v>
      </c>
      <c r="I13" s="90" cm="1">
        <f t="array" ref="I13">_xlfn.IFS(Z13="",0,Z13="na","na",Z13&gt;0,100*(Z13-(_xlfn.MINIFS(Z$2:Z$1000,Z$2:Z$1000,"&gt;0")-1))/(_xlfn.MAXIFS(Z$2:Z$1000,Z$2:Z$1000,"&gt;0")-(_xlfn.MINIFS(Z$2:Z$1000,Z$2:Z$1000,"&gt;0")-1)))</f>
        <v>0</v>
      </c>
      <c r="J13" s="90" cm="1">
        <f t="array" ref="J13">_xlfn.IFS(AA13="",0,AA13="na","na",AA13&gt;0,100*(AA13-(_xlfn.MINIFS(AA$2:AA$1000,AA$2:AA$1000,"&gt;0")-1))/(_xlfn.MAXIFS(AA$2:AA$1000,AA$2:AA$1000,"&gt;0")-(_xlfn.MINIFS(AA$2:AA$1000,AA$2:AA$1000,"&gt;0")-1)))</f>
        <v>0</v>
      </c>
      <c r="K13" s="90" cm="1">
        <f t="array" ref="K13">_xlfn.IFS(AB13="",0,AB13="na","na",AB13&gt;0,100*(AB13-(_xlfn.MINIFS(AB$2:AB$1000,AB$2:AB$1000,"&gt;0")-1))/(_xlfn.MAXIFS(AB$2:AB$1000,AB$2:AB$1000,"&gt;0")-(_xlfn.MINIFS(AB$2:AB$1000,AB$2:AB$1000,"&gt;0")-1)))</f>
        <v>0</v>
      </c>
      <c r="L13" s="90" cm="1">
        <f t="array" ref="L13">_xlfn.IFS(AC13="",0,AC13="na","na",AC13&gt;0,100*(AC13-(_xlfn.MINIFS(AC$2:AC$1000,AC$2:AC$1000,"&gt;0")-1))/(_xlfn.MAXIFS(AC$2:AC$1000,AC$2:AC$1000,"&gt;0")-(_xlfn.MINIFS(AC$2:AC$1000,AC$2:AC$1000,"&gt;0")-1)))</f>
        <v>0</v>
      </c>
      <c r="M13" s="90" cm="1">
        <f t="array" ref="M13">_xlfn.IFS(AD13="",0,AD13="na","na",AD13&gt;0,100*(AD13-(_xlfn.MINIFS(AD$2:AD$1000,AD$2:AD$1000,"&gt;0")-1))/(_xlfn.MAXIFS(AD$2:AD$1000,AD$2:AD$1000,"&gt;0")-(_xlfn.MINIFS(AD$2:AD$1000,AD$2:AD$1000,"&gt;0")-1)))</f>
        <v>0</v>
      </c>
      <c r="N13" s="90" cm="1">
        <f t="array" ref="N13">_xlfn.IFS(AE13="",0,AE13="na","na",AE13&gt;0,100*(AE13-(_xlfn.MINIFS(AE$2:AE$1000,AE$2:AE$1000,"&gt;0")-1))/(_xlfn.MAXIFS(AE$2:AE$1000,AE$2:AE$1000,"&gt;0")-(_xlfn.MINIFS(AE$2:AE$1000,AE$2:AE$1000,"&gt;0")-1)))</f>
        <v>0</v>
      </c>
      <c r="O13" s="90" cm="1">
        <f t="array" ref="O13">_xlfn.IFS(AF13="",0,AF13="na","na",AF13&gt;0,100*(AF13-(_xlfn.MINIFS(AF$2:AF$1000,AF$2:AF$1000,"&gt;0")-1))/(_xlfn.MAXIFS(AF$2:AF$1000,AF$2:AF$1000,"&gt;0")-(_xlfn.MINIFS(AF$2:AF$1000,AF$2:AF$1000,"&gt;0")-1)))</f>
        <v>71.478856490510381</v>
      </c>
      <c r="P13" s="90" cm="1">
        <f t="array" ref="P13">_xlfn.IFS(AG13="",0,AG13="na","na",AG13&gt;0,100*(AG13-(_xlfn.MINIFS(AG$2:AG$1000,AG$2:AG$1000,"&gt;0")-1))/(_xlfn.MAXIFS(AG$2:AG$1000,AG$2:AG$1000,"&gt;0")-(_xlfn.MINIFS(AG$2:AG$1000,AG$2:AG$1000,"&gt;0")-1)))</f>
        <v>0</v>
      </c>
      <c r="Q13" s="90" cm="1">
        <f t="array" ref="Q13">_xlfn.IFS(AH13="",0,AH13="na","na",AH13&gt;0,100*(AH13-(_xlfn.MINIFS(AH$2:AH$1000,AH$2:AH$1000,"&gt;0")-1))/(_xlfn.MAXIFS(AH$2:AH$1000,AH$2:AH$1000,"&gt;0")-(_xlfn.MINIFS(AH$2:AH$1000,AH$2:AH$1000,"&gt;0")-1)))</f>
        <v>0</v>
      </c>
      <c r="R13" s="90" cm="1">
        <f t="array" ref="R13">_xlfn.IFS(AI13="",0,AI13="na","na",AI13&gt;0,100*(AI13-(_xlfn.MINIFS(AI$2:AI$1000,AI$2:AI$1000,"&gt;0")-1))/(_xlfn.MAXIFS(AI$2:AI$1000,AI$2:AI$1000,"&gt;0")-(_xlfn.MINIFS(AI$2:AI$1000,AI$2:AI$1000,"&gt;0")-1)))</f>
        <v>25.022570715651636</v>
      </c>
      <c r="S13" s="90" cm="1">
        <f t="array" ref="S13">_xlfn.IFS(AJ13="",0,AJ13="na","na",AJ13&gt;0,100*(AJ13-(_xlfn.MINIFS(AJ$2:AJ$1000,AJ$2:AJ$1000,"&gt;0")-1))/(_xlfn.MAXIFS(AJ$2:AJ$1000,AJ$2:AJ$1000,"&gt;0")-(_xlfn.MINIFS(AJ$2:AJ$1000,AJ$2:AJ$1000,"&gt;0")-1)))</f>
        <v>12.588123644251626</v>
      </c>
      <c r="T13" s="90" cm="1">
        <f t="array" ref="T13">_xlfn.IFS(AK13="",0,AK13="na","na",AK13&gt;0,100*(AK13-(_xlfn.MINIFS(AK$2:AK$1000,AK$2:AK$1000,"&gt;0")-1))/(_xlfn.MAXIFS(AK$2:AK$1000,AK$2:AK$1000,"&gt;0")-(_xlfn.MINIFS(AK$2:AK$1000,AK$2:AK$1000,"&gt;0")-1)))</f>
        <v>35.751088211779333</v>
      </c>
      <c r="U13" s="19">
        <v>54.4</v>
      </c>
      <c r="V13" s="84" t="s">
        <v>1255</v>
      </c>
      <c r="W13" s="20"/>
      <c r="X13" s="20"/>
      <c r="Y13" s="84" t="s">
        <v>1255</v>
      </c>
      <c r="Z13" s="20"/>
      <c r="AA13" s="20"/>
      <c r="AB13" s="20"/>
      <c r="AC13" s="20"/>
      <c r="AD13" s="20"/>
      <c r="AE13" s="20"/>
      <c r="AF13" s="20">
        <v>767.2</v>
      </c>
      <c r="AG13" s="20"/>
      <c r="AH13" s="20"/>
      <c r="AI13" s="20">
        <v>376.3</v>
      </c>
      <c r="AJ13" s="20">
        <v>400</v>
      </c>
      <c r="AK13" s="20">
        <v>839.5</v>
      </c>
      <c r="AL13" s="19">
        <v>1.48</v>
      </c>
      <c r="AM13" s="84" t="s">
        <v>1255</v>
      </c>
      <c r="AN13" s="20"/>
      <c r="AO13" s="20"/>
      <c r="AP13" s="84" t="s">
        <v>1255</v>
      </c>
      <c r="AQ13" s="20"/>
      <c r="AR13" s="20"/>
      <c r="AS13" s="20"/>
      <c r="AT13" s="20"/>
      <c r="AU13" s="20"/>
      <c r="AV13" s="20"/>
      <c r="AW13" s="20">
        <v>38.36</v>
      </c>
      <c r="AX13" s="20"/>
      <c r="AY13" s="20"/>
      <c r="AZ13" s="20">
        <v>57.44</v>
      </c>
      <c r="BA13" s="20">
        <v>183.1</v>
      </c>
      <c r="BB13" s="20">
        <v>77.22</v>
      </c>
      <c r="BC13" s="84"/>
      <c r="BD13" s="84"/>
      <c r="BE13" s="84"/>
      <c r="BF13" s="84"/>
    </row>
    <row r="14" spans="1:58" s="25" customFormat="1" x14ac:dyDescent="0.2">
      <c r="A14" s="69" t="s">
        <v>133</v>
      </c>
      <c r="B14" s="70" t="str">
        <f>VLOOKUP(A14,RecNames!B:G,6,FALSE)</f>
        <v>AA1R</v>
      </c>
      <c r="C14" s="70"/>
      <c r="D14" s="90" cm="1">
        <f t="array" ref="D14">_xlfn.IFS(U14="",0,U14="na","na",U14&gt;0,100*(U14-(_xlfn.MINIFS(U$2:U$1000,U$2:U$1000,"&gt;0")-1))/(_xlfn.MAXIFS(U$2:U$1000,U$2:U$1000,"&gt;0")-(_xlfn.MINIFS(U$2:U$1000,U$2:U$1000,"&gt;0")-1)))</f>
        <v>0</v>
      </c>
      <c r="E14" s="90" t="str" cm="1">
        <f t="array" ref="E14">_xlfn.IFS(V14="",0,V14="na","na",V14&gt;0,100*(V14-(_xlfn.MINIFS(V$2:V$1000,V$2:V$1000,"&gt;0")-1))/(_xlfn.MAXIFS(V$2:V$1000,V$2:V$1000,"&gt;0")-(_xlfn.MINIFS(V$2:V$1000,V$2:V$1000,"&gt;0")-1)))</f>
        <v>na</v>
      </c>
      <c r="F14" s="90" cm="1">
        <f t="array" ref="F14">_xlfn.IFS(W14="",0,W14="na","na",W14&gt;0,100*(W14-(_xlfn.MINIFS(W$2:W$1000,W$2:W$1000,"&gt;0")-1))/(_xlfn.MAXIFS(W$2:W$1000,W$2:W$1000,"&gt;0")-(_xlfn.MINIFS(W$2:W$1000,W$2:W$1000,"&gt;0")-1)))</f>
        <v>0.11050944855785171</v>
      </c>
      <c r="G14" s="90" cm="1">
        <f t="array" ref="G14">_xlfn.IFS(X14="",0,X14="na","na",X14&gt;0,100*(X14-(_xlfn.MINIFS(X$2:X$1000,X$2:X$1000,"&gt;0")-1))/(_xlfn.MAXIFS(X$2:X$1000,X$2:X$1000,"&gt;0")-(_xlfn.MINIFS(X$2:X$1000,X$2:X$1000,"&gt;0")-1)))</f>
        <v>0</v>
      </c>
      <c r="H14" s="90" t="str" cm="1">
        <f t="array" ref="H14">_xlfn.IFS(Y14="",0,Y14="na","na",Y14&gt;0,100*(Y14-(_xlfn.MINIFS(Y$2:Y$1000,Y$2:Y$1000,"&gt;0")-1))/(_xlfn.MAXIFS(Y$2:Y$1000,Y$2:Y$1000,"&gt;0")-(_xlfn.MINIFS(Y$2:Y$1000,Y$2:Y$1000,"&gt;0")-1)))</f>
        <v>na</v>
      </c>
      <c r="I14" s="90" cm="1">
        <f t="array" ref="I14">_xlfn.IFS(Z14="",0,Z14="na","na",Z14&gt;0,100*(Z14-(_xlfn.MINIFS(Z$2:Z$1000,Z$2:Z$1000,"&gt;0")-1))/(_xlfn.MAXIFS(Z$2:Z$1000,Z$2:Z$1000,"&gt;0")-(_xlfn.MINIFS(Z$2:Z$1000,Z$2:Z$1000,"&gt;0")-1)))</f>
        <v>3.7980755664663226</v>
      </c>
      <c r="J14" s="90" cm="1">
        <f t="array" ref="J14">_xlfn.IFS(AA14="",0,AA14="na","na",AA14&gt;0,100*(AA14-(_xlfn.MINIFS(AA$2:AA$1000,AA$2:AA$1000,"&gt;0")-1))/(_xlfn.MAXIFS(AA$2:AA$1000,AA$2:AA$1000,"&gt;0")-(_xlfn.MINIFS(AA$2:AA$1000,AA$2:AA$1000,"&gt;0")-1)))</f>
        <v>8.2289652853660584</v>
      </c>
      <c r="K14" s="90" cm="1">
        <f t="array" ref="K14">_xlfn.IFS(AB14="",0,AB14="na","na",AB14&gt;0,100*(AB14-(_xlfn.MINIFS(AB$2:AB$1000,AB$2:AB$1000,"&gt;0")-1))/(_xlfn.MAXIFS(AB$2:AB$1000,AB$2:AB$1000,"&gt;0")-(_xlfn.MINIFS(AB$2:AB$1000,AB$2:AB$1000,"&gt;0")-1)))</f>
        <v>0.3125195324707794</v>
      </c>
      <c r="L14" s="90" cm="1">
        <f t="array" ref="L14">_xlfn.IFS(AC14="",0,AC14="na","na",AC14&gt;0,100*(AC14-(_xlfn.MINIFS(AC$2:AC$1000,AC$2:AC$1000,"&gt;0")-1))/(_xlfn.MAXIFS(AC$2:AC$1000,AC$2:AC$1000,"&gt;0")-(_xlfn.MINIFS(AC$2:AC$1000,AC$2:AC$1000,"&gt;0")-1)))</f>
        <v>0</v>
      </c>
      <c r="M14" s="90" cm="1">
        <f t="array" ref="M14">_xlfn.IFS(AD14="",0,AD14="na","na",AD14&gt;0,100*(AD14-(_xlfn.MINIFS(AD$2:AD$1000,AD$2:AD$1000,"&gt;0")-1))/(_xlfn.MAXIFS(AD$2:AD$1000,AD$2:AD$1000,"&gt;0")-(_xlfn.MINIFS(AD$2:AD$1000,AD$2:AD$1000,"&gt;0")-1)))</f>
        <v>0</v>
      </c>
      <c r="N14" s="90" cm="1">
        <f t="array" ref="N14">_xlfn.IFS(AE14="",0,AE14="na","na",AE14&gt;0,100*(AE14-(_xlfn.MINIFS(AE$2:AE$1000,AE$2:AE$1000,"&gt;0")-1))/(_xlfn.MAXIFS(AE$2:AE$1000,AE$2:AE$1000,"&gt;0")-(_xlfn.MINIFS(AE$2:AE$1000,AE$2:AE$1000,"&gt;0")-1)))</f>
        <v>0</v>
      </c>
      <c r="O14" s="90" cm="1">
        <f t="array" ref="O14">_xlfn.IFS(AF14="",0,AF14="na","na",AF14&gt;0,100*(AF14-(_xlfn.MINIFS(AF$2:AF$1000,AF$2:AF$1000,"&gt;0")-1))/(_xlfn.MAXIFS(AF$2:AF$1000,AF$2:AF$1000,"&gt;0")-(_xlfn.MINIFS(AF$2:AF$1000,AF$2:AF$1000,"&gt;0")-1)))</f>
        <v>6.7897065119155204</v>
      </c>
      <c r="P14" s="90" cm="1">
        <f t="array" ref="P14">_xlfn.IFS(AG14="",0,AG14="na","na",AG14&gt;0,100*(AG14-(_xlfn.MINIFS(AG$2:AG$1000,AG$2:AG$1000,"&gt;0")-1))/(_xlfn.MAXIFS(AG$2:AG$1000,AG$2:AG$1000,"&gt;0")-(_xlfn.MINIFS(AG$2:AG$1000,AG$2:AG$1000,"&gt;0")-1)))</f>
        <v>0</v>
      </c>
      <c r="Q14" s="90" cm="1">
        <f t="array" ref="Q14">_xlfn.IFS(AH14="",0,AH14="na","na",AH14&gt;0,100*(AH14-(_xlfn.MINIFS(AH$2:AH$1000,AH$2:AH$1000,"&gt;0")-1))/(_xlfn.MAXIFS(AH$2:AH$1000,AH$2:AH$1000,"&gt;0")-(_xlfn.MINIFS(AH$2:AH$1000,AH$2:AH$1000,"&gt;0")-1)))</f>
        <v>0</v>
      </c>
      <c r="R14" s="90" cm="1">
        <f t="array" ref="R14">_xlfn.IFS(AI14="",0,AI14="na","na",AI14&gt;0,100*(AI14-(_xlfn.MINIFS(AI$2:AI$1000,AI$2:AI$1000,"&gt;0")-1))/(_xlfn.MAXIFS(AI$2:AI$1000,AI$2:AI$1000,"&gt;0")-(_xlfn.MINIFS(AI$2:AI$1000,AI$2:AI$1000,"&gt;0")-1)))</f>
        <v>1.0926359041437701</v>
      </c>
      <c r="S14" s="90" cm="1">
        <f t="array" ref="S14">_xlfn.IFS(AJ14="",0,AJ14="na","na",AJ14&gt;0,100*(AJ14-(_xlfn.MINIFS(AJ$2:AJ$1000,AJ$2:AJ$1000,"&gt;0")-1))/(_xlfn.MAXIFS(AJ$2:AJ$1000,AJ$2:AJ$1000,"&gt;0")-(_xlfn.MINIFS(AJ$2:AJ$1000,AJ$2:AJ$1000,"&gt;0")-1)))</f>
        <v>0</v>
      </c>
      <c r="T14" s="90" cm="1">
        <f t="array" ref="T14">_xlfn.IFS(AK14="",0,AK14="na","na",AK14&gt;0,100*(AK14-(_xlfn.MINIFS(AK$2:AK$1000,AK$2:AK$1000,"&gt;0")-1))/(_xlfn.MAXIFS(AK$2:AK$1000,AK$2:AK$1000,"&gt;0")-(_xlfn.MINIFS(AK$2:AK$1000,AK$2:AK$1000,"&gt;0")-1)))</f>
        <v>1.2050279825886112</v>
      </c>
      <c r="U14" s="19"/>
      <c r="V14" s="84" t="s">
        <v>1255</v>
      </c>
      <c r="W14" s="20">
        <v>19.100000000000001</v>
      </c>
      <c r="X14" s="20"/>
      <c r="Y14" s="84" t="s">
        <v>1255</v>
      </c>
      <c r="Z14" s="20">
        <v>31.07</v>
      </c>
      <c r="AA14" s="20">
        <v>57.68</v>
      </c>
      <c r="AB14" s="20">
        <v>25.82</v>
      </c>
      <c r="AC14" s="20"/>
      <c r="AD14" s="20"/>
      <c r="AE14" s="20"/>
      <c r="AF14" s="20">
        <v>87.22</v>
      </c>
      <c r="AG14" s="20"/>
      <c r="AH14" s="20"/>
      <c r="AI14" s="20">
        <v>39.68</v>
      </c>
      <c r="AJ14" s="20"/>
      <c r="AK14" s="20">
        <v>61.73</v>
      </c>
      <c r="AL14" s="19"/>
      <c r="AM14" s="84" t="s">
        <v>1255</v>
      </c>
      <c r="AN14" s="20">
        <v>2.5110000000000001</v>
      </c>
      <c r="AO14" s="20"/>
      <c r="AP14" s="84" t="s">
        <v>1255</v>
      </c>
      <c r="AQ14" s="20">
        <v>3.0539999999999998</v>
      </c>
      <c r="AR14" s="20">
        <v>7.5670000000000002</v>
      </c>
      <c r="AS14" s="20">
        <v>3.746</v>
      </c>
      <c r="AT14" s="20"/>
      <c r="AU14" s="20"/>
      <c r="AV14" s="20"/>
      <c r="AW14" s="20">
        <v>4.4950000000000001</v>
      </c>
      <c r="AX14" s="20"/>
      <c r="AY14" s="20"/>
      <c r="AZ14" s="20">
        <v>5.3550000000000004</v>
      </c>
      <c r="BA14" s="20"/>
      <c r="BB14" s="20">
        <v>16.3</v>
      </c>
      <c r="BC14" s="84"/>
      <c r="BD14" s="84"/>
      <c r="BE14" s="84"/>
      <c r="BF14" s="84"/>
    </row>
    <row r="15" spans="1:58" s="25" customFormat="1" x14ac:dyDescent="0.2">
      <c r="A15" s="69" t="s">
        <v>1</v>
      </c>
      <c r="B15" s="70" t="str">
        <f>VLOOKUP(A15,RecNames!B:G,6,FALSE)</f>
        <v>AA2AR</v>
      </c>
      <c r="C15" s="70"/>
      <c r="D15" s="90" cm="1">
        <f t="array" ref="D15">_xlfn.IFS(U15="",0,U15="na","na",U15&gt;0,100*(U15-(_xlfn.MINIFS(U$2:U$1000,U$2:U$1000,"&gt;0")-1))/(_xlfn.MAXIFS(U$2:U$1000,U$2:U$1000,"&gt;0")-(_xlfn.MINIFS(U$2:U$1000,U$2:U$1000,"&gt;0")-1)))</f>
        <v>10.66252587991719</v>
      </c>
      <c r="E15" s="90" t="str" cm="1">
        <f t="array" ref="E15">_xlfn.IFS(V15="",0,V15="na","na",V15&gt;0,100*(V15-(_xlfn.MINIFS(V$2:V$1000,V$2:V$1000,"&gt;0")-1))/(_xlfn.MAXIFS(V$2:V$1000,V$2:V$1000,"&gt;0")-(_xlfn.MINIFS(V$2:V$1000,V$2:V$1000,"&gt;0")-1)))</f>
        <v>na</v>
      </c>
      <c r="F15" s="90" cm="1">
        <f t="array" ref="F15">_xlfn.IFS(W15="",0,W15="na","na",W15&gt;0,100*(W15-(_xlfn.MINIFS(W$2:W$1000,W$2:W$1000,"&gt;0")-1))/(_xlfn.MAXIFS(W$2:W$1000,W$2:W$1000,"&gt;0")-(_xlfn.MINIFS(W$2:W$1000,W$2:W$1000,"&gt;0")-1)))</f>
        <v>0</v>
      </c>
      <c r="G15" s="90" cm="1">
        <f t="array" ref="G15">_xlfn.IFS(X15="",0,X15="na","na",X15&gt;0,100*(X15-(_xlfn.MINIFS(X$2:X$1000,X$2:X$1000,"&gt;0")-1))/(_xlfn.MAXIFS(X$2:X$1000,X$2:X$1000,"&gt;0")-(_xlfn.MINIFS(X$2:X$1000,X$2:X$1000,"&gt;0")-1)))</f>
        <v>0</v>
      </c>
      <c r="H15" s="90" t="str" cm="1">
        <f t="array" ref="H15">_xlfn.IFS(Y15="",0,Y15="na","na",Y15&gt;0,100*(Y15-(_xlfn.MINIFS(Y$2:Y$1000,Y$2:Y$1000,"&gt;0")-1))/(_xlfn.MAXIFS(Y$2:Y$1000,Y$2:Y$1000,"&gt;0")-(_xlfn.MINIFS(Y$2:Y$1000,Y$2:Y$1000,"&gt;0")-1)))</f>
        <v>na</v>
      </c>
      <c r="I15" s="90" cm="1">
        <f t="array" ref="I15">_xlfn.IFS(Z15="",0,Z15="na","na",Z15&gt;0,100*(Z15-(_xlfn.MINIFS(Z$2:Z$1000,Z$2:Z$1000,"&gt;0")-1))/(_xlfn.MAXIFS(Z$2:Z$1000,Z$2:Z$1000,"&gt;0")-(_xlfn.MINIFS(Z$2:Z$1000,Z$2:Z$1000,"&gt;0")-1)))</f>
        <v>0</v>
      </c>
      <c r="J15" s="90" cm="1">
        <f t="array" ref="J15">_xlfn.IFS(AA15="",0,AA15="na","na",AA15&gt;0,100*(AA15-(_xlfn.MINIFS(AA$2:AA$1000,AA$2:AA$1000,"&gt;0")-1))/(_xlfn.MAXIFS(AA$2:AA$1000,AA$2:AA$1000,"&gt;0")-(_xlfn.MINIFS(AA$2:AA$1000,AA$2:AA$1000,"&gt;0")-1)))</f>
        <v>0</v>
      </c>
      <c r="K15" s="90" cm="1">
        <f t="array" ref="K15">_xlfn.IFS(AB15="",0,AB15="na","na",AB15&gt;0,100*(AB15-(_xlfn.MINIFS(AB$2:AB$1000,AB$2:AB$1000,"&gt;0")-1))/(_xlfn.MAXIFS(AB$2:AB$1000,AB$2:AB$1000,"&gt;0")-(_xlfn.MINIFS(AB$2:AB$1000,AB$2:AB$1000,"&gt;0")-1)))</f>
        <v>0</v>
      </c>
      <c r="L15" s="90" cm="1">
        <f t="array" ref="L15">_xlfn.IFS(AC15="",0,AC15="na","na",AC15&gt;0,100*(AC15-(_xlfn.MINIFS(AC$2:AC$1000,AC$2:AC$1000,"&gt;0")-1))/(_xlfn.MAXIFS(AC$2:AC$1000,AC$2:AC$1000,"&gt;0")-(_xlfn.MINIFS(AC$2:AC$1000,AC$2:AC$1000,"&gt;0")-1)))</f>
        <v>0</v>
      </c>
      <c r="M15" s="90" cm="1">
        <f t="array" ref="M15">_xlfn.IFS(AD15="",0,AD15="na","na",AD15&gt;0,100*(AD15-(_xlfn.MINIFS(AD$2:AD$1000,AD$2:AD$1000,"&gt;0")-1))/(_xlfn.MAXIFS(AD$2:AD$1000,AD$2:AD$1000,"&gt;0")-(_xlfn.MINIFS(AD$2:AD$1000,AD$2:AD$1000,"&gt;0")-1)))</f>
        <v>0</v>
      </c>
      <c r="N15" s="90" cm="1">
        <f t="array" ref="N15">_xlfn.IFS(AE15="",0,AE15="na","na",AE15&gt;0,100*(AE15-(_xlfn.MINIFS(AE$2:AE$1000,AE$2:AE$1000,"&gt;0")-1))/(_xlfn.MAXIFS(AE$2:AE$1000,AE$2:AE$1000,"&gt;0")-(_xlfn.MINIFS(AE$2:AE$1000,AE$2:AE$1000,"&gt;0")-1)))</f>
        <v>0</v>
      </c>
      <c r="O15" s="90" cm="1">
        <f t="array" ref="O15">_xlfn.IFS(AF15="",0,AF15="na","na",AF15&gt;0,100*(AF15-(_xlfn.MINIFS(AF$2:AF$1000,AF$2:AF$1000,"&gt;0")-1))/(_xlfn.MAXIFS(AF$2:AF$1000,AF$2:AF$1000,"&gt;0")-(_xlfn.MINIFS(AF$2:AF$1000,AF$2:AF$1000,"&gt;0")-1)))</f>
        <v>8.6714550730152684</v>
      </c>
      <c r="P15" s="90" cm="1">
        <f t="array" ref="P15">_xlfn.IFS(AG15="",0,AG15="na","na",AG15&gt;0,100*(AG15-(_xlfn.MINIFS(AG$2:AG$1000,AG$2:AG$1000,"&gt;0")-1))/(_xlfn.MAXIFS(AG$2:AG$1000,AG$2:AG$1000,"&gt;0")-(_xlfn.MINIFS(AG$2:AG$1000,AG$2:AG$1000,"&gt;0")-1)))</f>
        <v>0</v>
      </c>
      <c r="Q15" s="90" cm="1">
        <f t="array" ref="Q15">_xlfn.IFS(AH15="",0,AH15="na","na",AH15&gt;0,100*(AH15-(_xlfn.MINIFS(AH$2:AH$1000,AH$2:AH$1000,"&gt;0")-1))/(_xlfn.MAXIFS(AH$2:AH$1000,AH$2:AH$1000,"&gt;0")-(_xlfn.MINIFS(AH$2:AH$1000,AH$2:AH$1000,"&gt;0")-1)))</f>
        <v>0</v>
      </c>
      <c r="R15" s="90" cm="1">
        <f t="array" ref="R15">_xlfn.IFS(AI15="",0,AI15="na","na",AI15&gt;0,100*(AI15-(_xlfn.MINIFS(AI$2:AI$1000,AI$2:AI$1000,"&gt;0")-1))/(_xlfn.MAXIFS(AI$2:AI$1000,AI$2:AI$1000,"&gt;0")-(_xlfn.MINIFS(AI$2:AI$1000,AI$2:AI$1000,"&gt;0")-1)))</f>
        <v>0</v>
      </c>
      <c r="S15" s="90" cm="1">
        <f t="array" ref="S15">_xlfn.IFS(AJ15="",0,AJ15="na","na",AJ15&gt;0,100*(AJ15-(_xlfn.MINIFS(AJ$2:AJ$1000,AJ$2:AJ$1000,"&gt;0")-1))/(_xlfn.MAXIFS(AJ$2:AJ$1000,AJ$2:AJ$1000,"&gt;0")-(_xlfn.MINIFS(AJ$2:AJ$1000,AJ$2:AJ$1000,"&gt;0")-1)))</f>
        <v>0</v>
      </c>
      <c r="T15" s="90" cm="1">
        <f t="array" ref="T15">_xlfn.IFS(AK15="",0,AK15="na","na",AK15&gt;0,100*(AK15-(_xlfn.MINIFS(AK$2:AK$1000,AK$2:AK$1000,"&gt;0")-1))/(_xlfn.MAXIFS(AK$2:AK$1000,AK$2:AK$1000,"&gt;0")-(_xlfn.MINIFS(AK$2:AK$1000,AK$2:AK$1000,"&gt;0")-1)))</f>
        <v>0</v>
      </c>
      <c r="U15" s="19">
        <v>22.17</v>
      </c>
      <c r="V15" s="84" t="s">
        <v>1255</v>
      </c>
      <c r="W15" s="20"/>
      <c r="X15" s="20"/>
      <c r="Y15" s="84" t="s">
        <v>1255</v>
      </c>
      <c r="Z15" s="20"/>
      <c r="AA15" s="20"/>
      <c r="AB15" s="20"/>
      <c r="AC15" s="20"/>
      <c r="AD15" s="20"/>
      <c r="AE15" s="20"/>
      <c r="AF15" s="20">
        <v>107</v>
      </c>
      <c r="AG15" s="20"/>
      <c r="AH15" s="20"/>
      <c r="AI15" s="20"/>
      <c r="AJ15" s="20"/>
      <c r="AK15" s="20"/>
      <c r="AL15" s="19">
        <v>3.4670000000000001</v>
      </c>
      <c r="AM15" s="84" t="s">
        <v>1255</v>
      </c>
      <c r="AN15" s="20"/>
      <c r="AO15" s="20"/>
      <c r="AP15" s="84" t="s">
        <v>1255</v>
      </c>
      <c r="AQ15" s="20"/>
      <c r="AR15" s="20"/>
      <c r="AS15" s="20"/>
      <c r="AT15" s="20"/>
      <c r="AU15" s="20"/>
      <c r="AV15" s="20"/>
      <c r="AW15" s="20">
        <v>14.41</v>
      </c>
      <c r="AX15" s="20"/>
      <c r="AY15" s="20"/>
      <c r="AZ15" s="20"/>
      <c r="BA15" s="20"/>
      <c r="BB15" s="20"/>
      <c r="BC15" s="84"/>
      <c r="BD15" s="84"/>
      <c r="BE15" s="84"/>
      <c r="BF15" s="84"/>
    </row>
    <row r="16" spans="1:58" s="25" customFormat="1" x14ac:dyDescent="0.2">
      <c r="A16" s="69" t="s">
        <v>138</v>
      </c>
      <c r="B16" s="70" t="str">
        <f>VLOOKUP(A16,RecNames!B:G,6,FALSE)</f>
        <v>AA2BR</v>
      </c>
      <c r="C16" s="70"/>
      <c r="D16" s="90" cm="1">
        <f t="array" ref="D16">_xlfn.IFS(U16="",0,U16="na","na",U16&gt;0,100*(U16-(_xlfn.MINIFS(U$2:U$1000,U$2:U$1000,"&gt;0")-1))/(_xlfn.MAXIFS(U$2:U$1000,U$2:U$1000,"&gt;0")-(_xlfn.MINIFS(U$2:U$1000,U$2:U$1000,"&gt;0")-1)))</f>
        <v>72.153209109730838</v>
      </c>
      <c r="E16" s="90" t="str" cm="1">
        <f t="array" ref="E16">_xlfn.IFS(V16="",0,V16="na","na",V16&gt;0,100*(V16-(_xlfn.MINIFS(V$2:V$1000,V$2:V$1000,"&gt;0")-1))/(_xlfn.MAXIFS(V$2:V$1000,V$2:V$1000,"&gt;0")-(_xlfn.MINIFS(V$2:V$1000,V$2:V$1000,"&gt;0")-1)))</f>
        <v>na</v>
      </c>
      <c r="F16" s="90" cm="1">
        <f t="array" ref="F16">_xlfn.IFS(W16="",0,W16="na","na",W16&gt;0,100*(W16-(_xlfn.MINIFS(W$2:W$1000,W$2:W$1000,"&gt;0")-1))/(_xlfn.MAXIFS(W$2:W$1000,W$2:W$1000,"&gt;0")-(_xlfn.MINIFS(W$2:W$1000,W$2:W$1000,"&gt;0")-1)))</f>
        <v>0</v>
      </c>
      <c r="G16" s="90" cm="1">
        <f t="array" ref="G16">_xlfn.IFS(X16="",0,X16="na","na",X16&gt;0,100*(X16-(_xlfn.MINIFS(X$2:X$1000,X$2:X$1000,"&gt;0")-1))/(_xlfn.MAXIFS(X$2:X$1000,X$2:X$1000,"&gt;0")-(_xlfn.MINIFS(X$2:X$1000,X$2:X$1000,"&gt;0")-1)))</f>
        <v>0</v>
      </c>
      <c r="H16" s="90" t="str" cm="1">
        <f t="array" ref="H16">_xlfn.IFS(Y16="",0,Y16="na","na",Y16&gt;0,100*(Y16-(_xlfn.MINIFS(Y$2:Y$1000,Y$2:Y$1000,"&gt;0")-1))/(_xlfn.MAXIFS(Y$2:Y$1000,Y$2:Y$1000,"&gt;0")-(_xlfn.MINIFS(Y$2:Y$1000,Y$2:Y$1000,"&gt;0")-1)))</f>
        <v>na</v>
      </c>
      <c r="I16" s="90" cm="1">
        <f t="array" ref="I16">_xlfn.IFS(Z16="",0,Z16="na","na",Z16&gt;0,100*(Z16-(_xlfn.MINIFS(Z$2:Z$1000,Z$2:Z$1000,"&gt;0")-1))/(_xlfn.MAXIFS(Z$2:Z$1000,Z$2:Z$1000,"&gt;0")-(_xlfn.MINIFS(Z$2:Z$1000,Z$2:Z$1000,"&gt;0")-1)))</f>
        <v>0</v>
      </c>
      <c r="J16" s="90" cm="1">
        <f t="array" ref="J16">_xlfn.IFS(AA16="",0,AA16="na","na",AA16&gt;0,100*(AA16-(_xlfn.MINIFS(AA$2:AA$1000,AA$2:AA$1000,"&gt;0")-1))/(_xlfn.MAXIFS(AA$2:AA$1000,AA$2:AA$1000,"&gt;0")-(_xlfn.MINIFS(AA$2:AA$1000,AA$2:AA$1000,"&gt;0")-1)))</f>
        <v>0</v>
      </c>
      <c r="K16" s="90" cm="1">
        <f t="array" ref="K16">_xlfn.IFS(AB16="",0,AB16="na","na",AB16&gt;0,100*(AB16-(_xlfn.MINIFS(AB$2:AB$1000,AB$2:AB$1000,"&gt;0")-1))/(_xlfn.MAXIFS(AB$2:AB$1000,AB$2:AB$1000,"&gt;0")-(_xlfn.MINIFS(AB$2:AB$1000,AB$2:AB$1000,"&gt;0")-1)))</f>
        <v>0</v>
      </c>
      <c r="L16" s="90" cm="1">
        <f t="array" ref="L16">_xlfn.IFS(AC16="",0,AC16="na","na",AC16&gt;0,100*(AC16-(_xlfn.MINIFS(AC$2:AC$1000,AC$2:AC$1000,"&gt;0")-1))/(_xlfn.MAXIFS(AC$2:AC$1000,AC$2:AC$1000,"&gt;0")-(_xlfn.MINIFS(AC$2:AC$1000,AC$2:AC$1000,"&gt;0")-1)))</f>
        <v>0</v>
      </c>
      <c r="M16" s="90" cm="1">
        <f t="array" ref="M16">_xlfn.IFS(AD16="",0,AD16="na","na",AD16&gt;0,100*(AD16-(_xlfn.MINIFS(AD$2:AD$1000,AD$2:AD$1000,"&gt;0")-1))/(_xlfn.MAXIFS(AD$2:AD$1000,AD$2:AD$1000,"&gt;0")-(_xlfn.MINIFS(AD$2:AD$1000,AD$2:AD$1000,"&gt;0")-1)))</f>
        <v>0</v>
      </c>
      <c r="N16" s="90" cm="1">
        <f t="array" ref="N16">_xlfn.IFS(AE16="",0,AE16="na","na",AE16&gt;0,100*(AE16-(_xlfn.MINIFS(AE$2:AE$1000,AE$2:AE$1000,"&gt;0")-1))/(_xlfn.MAXIFS(AE$2:AE$1000,AE$2:AE$1000,"&gt;0")-(_xlfn.MINIFS(AE$2:AE$1000,AE$2:AE$1000,"&gt;0")-1)))</f>
        <v>0</v>
      </c>
      <c r="O16" s="90" cm="1">
        <f t="array" ref="O16">_xlfn.IFS(AF16="",0,AF16="na","na",AF16&gt;0,100*(AF16-(_xlfn.MINIFS(AF$2:AF$1000,AF$2:AF$1000,"&gt;0")-1))/(_xlfn.MAXIFS(AF$2:AF$1000,AF$2:AF$1000,"&gt;0")-(_xlfn.MINIFS(AF$2:AF$1000,AF$2:AF$1000,"&gt;0")-1)))</f>
        <v>64.077438995386004</v>
      </c>
      <c r="P16" s="90" cm="1">
        <f t="array" ref="P16">_xlfn.IFS(AG16="",0,AG16="na","na",AG16&gt;0,100*(AG16-(_xlfn.MINIFS(AG$2:AG$1000,AG$2:AG$1000,"&gt;0")-1))/(_xlfn.MAXIFS(AG$2:AG$1000,AG$2:AG$1000,"&gt;0")-(_xlfn.MINIFS(AG$2:AG$1000,AG$2:AG$1000,"&gt;0")-1)))</f>
        <v>0</v>
      </c>
      <c r="Q16" s="90" cm="1">
        <f t="array" ref="Q16">_xlfn.IFS(AH16="",0,AH16="na","na",AH16&gt;0,100*(AH16-(_xlfn.MINIFS(AH$2:AH$1000,AH$2:AH$1000,"&gt;0")-1))/(_xlfn.MAXIFS(AH$2:AH$1000,AH$2:AH$1000,"&gt;0")-(_xlfn.MINIFS(AH$2:AH$1000,AH$2:AH$1000,"&gt;0")-1)))</f>
        <v>0</v>
      </c>
      <c r="R16" s="90" cm="1">
        <f t="array" ref="R16">_xlfn.IFS(AI16="",0,AI16="na","na",AI16&gt;0,100*(AI16-(_xlfn.MINIFS(AI$2:AI$1000,AI$2:AI$1000,"&gt;0")-1))/(_xlfn.MAXIFS(AI$2:AI$1000,AI$2:AI$1000,"&gt;0")-(_xlfn.MINIFS(AI$2:AI$1000,AI$2:AI$1000,"&gt;0")-1)))</f>
        <v>0</v>
      </c>
      <c r="S16" s="90" cm="1">
        <f t="array" ref="S16">_xlfn.IFS(AJ16="",0,AJ16="na","na",AJ16&gt;0,100*(AJ16-(_xlfn.MINIFS(AJ$2:AJ$1000,AJ$2:AJ$1000,"&gt;0")-1))/(_xlfn.MAXIFS(AJ$2:AJ$1000,AJ$2:AJ$1000,"&gt;0")-(_xlfn.MINIFS(AJ$2:AJ$1000,AJ$2:AJ$1000,"&gt;0")-1)))</f>
        <v>0</v>
      </c>
      <c r="T16" s="90" cm="1">
        <f t="array" ref="T16">_xlfn.IFS(AK16="",0,AK16="na","na",AK16&gt;0,100*(AK16-(_xlfn.MINIFS(AK$2:AK$1000,AK$2:AK$1000,"&gt;0")-1))/(_xlfn.MAXIFS(AK$2:AK$1000,AK$2:AK$1000,"&gt;0")-(_xlfn.MINIFS(AK$2:AK$1000,AK$2:AK$1000,"&gt;0")-1)))</f>
        <v>0</v>
      </c>
      <c r="U16" s="19">
        <v>51.87</v>
      </c>
      <c r="V16" s="84" t="s">
        <v>1255</v>
      </c>
      <c r="W16" s="20"/>
      <c r="X16" s="20"/>
      <c r="Y16" s="84" t="s">
        <v>1255</v>
      </c>
      <c r="Z16" s="20"/>
      <c r="AA16" s="20"/>
      <c r="AB16" s="20"/>
      <c r="AC16" s="20"/>
      <c r="AD16" s="20"/>
      <c r="AE16" s="20"/>
      <c r="AF16" s="20">
        <v>689.4</v>
      </c>
      <c r="AG16" s="20"/>
      <c r="AH16" s="20"/>
      <c r="AI16" s="20"/>
      <c r="AJ16" s="20"/>
      <c r="AK16" s="20"/>
      <c r="AL16" s="19">
        <v>14.4</v>
      </c>
      <c r="AM16" s="84" t="s">
        <v>1255</v>
      </c>
      <c r="AN16" s="20"/>
      <c r="AO16" s="20"/>
      <c r="AP16" s="84" t="s">
        <v>1255</v>
      </c>
      <c r="AQ16" s="20"/>
      <c r="AR16" s="20"/>
      <c r="AS16" s="20"/>
      <c r="AT16" s="20"/>
      <c r="AU16" s="20"/>
      <c r="AV16" s="20"/>
      <c r="AW16" s="20">
        <v>76.89</v>
      </c>
      <c r="AX16" s="20"/>
      <c r="AY16" s="20"/>
      <c r="AZ16" s="20"/>
      <c r="BA16" s="20"/>
      <c r="BB16" s="20"/>
      <c r="BC16" s="84"/>
      <c r="BD16" s="84"/>
      <c r="BE16" s="84"/>
      <c r="BF16" s="84"/>
    </row>
    <row r="17" spans="1:58" s="25" customFormat="1" x14ac:dyDescent="0.2">
      <c r="A17" s="69" t="s">
        <v>141</v>
      </c>
      <c r="B17" s="70" t="str">
        <f>VLOOKUP(A17,RecNames!B:G,6,FALSE)</f>
        <v>AA3R</v>
      </c>
      <c r="C17" s="70"/>
      <c r="D17" s="90" cm="1">
        <f t="array" ref="D17">_xlfn.IFS(U17="",0,U17="na","na",U17&gt;0,100*(U17-(_xlfn.MINIFS(U$2:U$1000,U$2:U$1000,"&gt;0")-1))/(_xlfn.MAXIFS(U$2:U$1000,U$2:U$1000,"&gt;0")-(_xlfn.MINIFS(U$2:U$1000,U$2:U$1000,"&gt;0")-1)))</f>
        <v>0</v>
      </c>
      <c r="E17" s="90" t="str" cm="1">
        <f t="array" ref="E17">_xlfn.IFS(V17="",0,V17="na","na",V17&gt;0,100*(V17-(_xlfn.MINIFS(V$2:V$1000,V$2:V$1000,"&gt;0")-1))/(_xlfn.MAXIFS(V$2:V$1000,V$2:V$1000,"&gt;0")-(_xlfn.MINIFS(V$2:V$1000,V$2:V$1000,"&gt;0")-1)))</f>
        <v>na</v>
      </c>
      <c r="F17" s="90" cm="1">
        <f t="array" ref="F17">_xlfn.IFS(W17="",0,W17="na","na",W17&gt;0,100*(W17-(_xlfn.MINIFS(W$2:W$1000,W$2:W$1000,"&gt;0")-1))/(_xlfn.MAXIFS(W$2:W$1000,W$2:W$1000,"&gt;0")-(_xlfn.MINIFS(W$2:W$1000,W$2:W$1000,"&gt;0")-1)))</f>
        <v>47.773234611559282</v>
      </c>
      <c r="G17" s="90" cm="1">
        <f t="array" ref="G17">_xlfn.IFS(X17="",0,X17="na","na",X17&gt;0,100*(X17-(_xlfn.MINIFS(X$2:X$1000,X$2:X$1000,"&gt;0")-1))/(_xlfn.MAXIFS(X$2:X$1000,X$2:X$1000,"&gt;0")-(_xlfn.MINIFS(X$2:X$1000,X$2:X$1000,"&gt;0")-1)))</f>
        <v>38.101664417453897</v>
      </c>
      <c r="H17" s="90" t="str" cm="1">
        <f t="array" ref="H17">_xlfn.IFS(Y17="",0,Y17="na","na",Y17&gt;0,100*(Y17-(_xlfn.MINIFS(Y$2:Y$1000,Y$2:Y$1000,"&gt;0")-1))/(_xlfn.MAXIFS(Y$2:Y$1000,Y$2:Y$1000,"&gt;0")-(_xlfn.MINIFS(Y$2:Y$1000,Y$2:Y$1000,"&gt;0")-1)))</f>
        <v>na</v>
      </c>
      <c r="I17" s="90" cm="1">
        <f t="array" ref="I17">_xlfn.IFS(Z17="",0,Z17="na","na",Z17&gt;0,100*(Z17-(_xlfn.MINIFS(Z$2:Z$1000,Z$2:Z$1000,"&gt;0")-1))/(_xlfn.MAXIFS(Z$2:Z$1000,Z$2:Z$1000,"&gt;0")-(_xlfn.MINIFS(Z$2:Z$1000,Z$2:Z$1000,"&gt;0")-1)))</f>
        <v>0.28217500493806258</v>
      </c>
      <c r="J17" s="90" cm="1">
        <f t="array" ref="J17">_xlfn.IFS(AA17="",0,AA17="na","na",AA17&gt;0,100*(AA17-(_xlfn.MINIFS(AA$2:AA$1000,AA$2:AA$1000,"&gt;0")-1))/(_xlfn.MAXIFS(AA$2:AA$1000,AA$2:AA$1000,"&gt;0")-(_xlfn.MINIFS(AA$2:AA$1000,AA$2:AA$1000,"&gt;0")-1)))</f>
        <v>0.21013700933008322</v>
      </c>
      <c r="K17" s="90" cm="1">
        <f t="array" ref="K17">_xlfn.IFS(AB17="",0,AB17="na","na",AB17&gt;0,100*(AB17-(_xlfn.MINIFS(AB$2:AB$1000,AB$2:AB$1000,"&gt;0")-1))/(_xlfn.MAXIFS(AB$2:AB$1000,AB$2:AB$1000,"&gt;0")-(_xlfn.MINIFS(AB$2:AB$1000,AB$2:AB$1000,"&gt;0")-1)))</f>
        <v>0</v>
      </c>
      <c r="L17" s="90" cm="1">
        <f t="array" ref="L17">_xlfn.IFS(AC17="",0,AC17="na","na",AC17&gt;0,100*(AC17-(_xlfn.MINIFS(AC$2:AC$1000,AC$2:AC$1000,"&gt;0")-1))/(_xlfn.MAXIFS(AC$2:AC$1000,AC$2:AC$1000,"&gt;0")-(_xlfn.MINIFS(AC$2:AC$1000,AC$2:AC$1000,"&gt;0")-1)))</f>
        <v>0</v>
      </c>
      <c r="M17" s="90" cm="1">
        <f t="array" ref="M17">_xlfn.IFS(AD17="",0,AD17="na","na",AD17&gt;0,100*(AD17-(_xlfn.MINIFS(AD$2:AD$1000,AD$2:AD$1000,"&gt;0")-1))/(_xlfn.MAXIFS(AD$2:AD$1000,AD$2:AD$1000,"&gt;0")-(_xlfn.MINIFS(AD$2:AD$1000,AD$2:AD$1000,"&gt;0")-1)))</f>
        <v>0</v>
      </c>
      <c r="N17" s="90" cm="1">
        <f t="array" ref="N17">_xlfn.IFS(AE17="",0,AE17="na","na",AE17&gt;0,100*(AE17-(_xlfn.MINIFS(AE$2:AE$1000,AE$2:AE$1000,"&gt;0")-1))/(_xlfn.MAXIFS(AE$2:AE$1000,AE$2:AE$1000,"&gt;0")-(_xlfn.MINIFS(AE$2:AE$1000,AE$2:AE$1000,"&gt;0")-1)))</f>
        <v>0</v>
      </c>
      <c r="O17" s="90" cm="1">
        <f t="array" ref="O17">_xlfn.IFS(AF17="",0,AF17="na","na",AF17&gt;0,100*(AF17-(_xlfn.MINIFS(AF$2:AF$1000,AF$2:AF$1000,"&gt;0")-1))/(_xlfn.MAXIFS(AF$2:AF$1000,AF$2:AF$1000,"&gt;0")-(_xlfn.MINIFS(AF$2:AF$1000,AF$2:AF$1000,"&gt;0")-1)))</f>
        <v>3.233601293821053</v>
      </c>
      <c r="P17" s="90" cm="1">
        <f t="array" ref="P17">_xlfn.IFS(AG17="",0,AG17="na","na",AG17&gt;0,100*(AG17-(_xlfn.MINIFS(AG$2:AG$1000,AG$2:AG$1000,"&gt;0")-1))/(_xlfn.MAXIFS(AG$2:AG$1000,AG$2:AG$1000,"&gt;0")-(_xlfn.MINIFS(AG$2:AG$1000,AG$2:AG$1000,"&gt;0")-1)))</f>
        <v>0</v>
      </c>
      <c r="Q17" s="90" cm="1">
        <f t="array" ref="Q17">_xlfn.IFS(AH17="",0,AH17="na","na",AH17&gt;0,100*(AH17-(_xlfn.MINIFS(AH$2:AH$1000,AH$2:AH$1000,"&gt;0")-1))/(_xlfn.MAXIFS(AH$2:AH$1000,AH$2:AH$1000,"&gt;0")-(_xlfn.MINIFS(AH$2:AH$1000,AH$2:AH$1000,"&gt;0")-1)))</f>
        <v>0</v>
      </c>
      <c r="R17" s="90" cm="1">
        <f t="array" ref="R17">_xlfn.IFS(AI17="",0,AI17="na","na",AI17&gt;0,100*(AI17-(_xlfn.MINIFS(AI$2:AI$1000,AI$2:AI$1000,"&gt;0")-1))/(_xlfn.MAXIFS(AI$2:AI$1000,AI$2:AI$1000,"&gt;0")-(_xlfn.MINIFS(AI$2:AI$1000,AI$2:AI$1000,"&gt;0")-1)))</f>
        <v>0</v>
      </c>
      <c r="S17" s="90" cm="1">
        <f t="array" ref="S17">_xlfn.IFS(AJ17="",0,AJ17="na","na",AJ17&gt;0,100*(AJ17-(_xlfn.MINIFS(AJ$2:AJ$1000,AJ$2:AJ$1000,"&gt;0")-1))/(_xlfn.MAXIFS(AJ$2:AJ$1000,AJ$2:AJ$1000,"&gt;0")-(_xlfn.MINIFS(AJ$2:AJ$1000,AJ$2:AJ$1000,"&gt;0")-1)))</f>
        <v>0</v>
      </c>
      <c r="T17" s="90" cm="1">
        <f t="array" ref="T17">_xlfn.IFS(AK17="",0,AK17="na","na",AK17&gt;0,100*(AK17-(_xlfn.MINIFS(AK$2:AK$1000,AK$2:AK$1000,"&gt;0")-1))/(_xlfn.MAXIFS(AK$2:AK$1000,AK$2:AK$1000,"&gt;0")-(_xlfn.MINIFS(AK$2:AK$1000,AK$2:AK$1000,"&gt;0")-1)))</f>
        <v>0</v>
      </c>
      <c r="U17" s="19"/>
      <c r="V17" s="84" t="s">
        <v>1255</v>
      </c>
      <c r="W17" s="20">
        <v>450.4</v>
      </c>
      <c r="X17" s="20">
        <v>271.8</v>
      </c>
      <c r="Y17" s="84" t="s">
        <v>1255</v>
      </c>
      <c r="Z17" s="20">
        <v>18.61</v>
      </c>
      <c r="AA17" s="20">
        <v>19.52</v>
      </c>
      <c r="AB17" s="20"/>
      <c r="AC17" s="20"/>
      <c r="AD17" s="20"/>
      <c r="AE17" s="20"/>
      <c r="AF17" s="20">
        <v>49.84</v>
      </c>
      <c r="AG17" s="20"/>
      <c r="AH17" s="20"/>
      <c r="AI17" s="20"/>
      <c r="AJ17" s="20"/>
      <c r="AK17" s="20"/>
      <c r="AL17" s="19"/>
      <c r="AM17" s="84" t="s">
        <v>1255</v>
      </c>
      <c r="AN17" s="20">
        <v>24.56</v>
      </c>
      <c r="AO17" s="20">
        <v>14.74</v>
      </c>
      <c r="AP17" s="84" t="s">
        <v>1255</v>
      </c>
      <c r="AQ17" s="20">
        <v>2.847</v>
      </c>
      <c r="AR17" s="20">
        <v>2.2429999999999999</v>
      </c>
      <c r="AS17" s="20"/>
      <c r="AT17" s="20"/>
      <c r="AU17" s="20"/>
      <c r="AV17" s="20"/>
      <c r="AW17" s="20">
        <v>3.6669999999999998</v>
      </c>
      <c r="AX17" s="20"/>
      <c r="AY17" s="20"/>
      <c r="AZ17" s="20"/>
      <c r="BA17" s="20"/>
      <c r="BB17" s="20"/>
      <c r="BC17" s="84"/>
      <c r="BD17" s="84"/>
      <c r="BE17" s="84"/>
      <c r="BF17" s="84"/>
    </row>
    <row r="18" spans="1:58" s="25" customFormat="1" x14ac:dyDescent="0.2">
      <c r="A18" s="69" t="s">
        <v>216</v>
      </c>
      <c r="B18" s="70" t="str">
        <f>VLOOKUP(A18,RecNames!B:G,6,FALSE)</f>
        <v>APJ</v>
      </c>
      <c r="C18" s="70"/>
      <c r="D18" s="90" cm="1">
        <f t="array" ref="D18">_xlfn.IFS(U18="",0,U18="na","na",U18&gt;0,100*(U18-(_xlfn.MINIFS(U$2:U$1000,U$2:U$1000,"&gt;0")-1))/(_xlfn.MAXIFS(U$2:U$1000,U$2:U$1000,"&gt;0")-(_xlfn.MINIFS(U$2:U$1000,U$2:U$1000,"&gt;0")-1)))</f>
        <v>0</v>
      </c>
      <c r="E18" s="90" t="str" cm="1">
        <f t="array" ref="E18">_xlfn.IFS(V18="",0,V18="na","na",V18&gt;0,100*(V18-(_xlfn.MINIFS(V$2:V$1000,V$2:V$1000,"&gt;0")-1))/(_xlfn.MAXIFS(V$2:V$1000,V$2:V$1000,"&gt;0")-(_xlfn.MINIFS(V$2:V$1000,V$2:V$1000,"&gt;0")-1)))</f>
        <v>na</v>
      </c>
      <c r="F18" s="90" cm="1">
        <f t="array" ref="F18">_xlfn.IFS(W18="",0,W18="na","na",W18&gt;0,100*(W18-(_xlfn.MINIFS(W$2:W$1000,W$2:W$1000,"&gt;0")-1))/(_xlfn.MAXIFS(W$2:W$1000,W$2:W$1000,"&gt;0")-(_xlfn.MINIFS(W$2:W$1000,W$2:W$1000,"&gt;0")-1)))</f>
        <v>57.520167974361812</v>
      </c>
      <c r="G18" s="90" cm="1">
        <f t="array" ref="G18">_xlfn.IFS(X18="",0,X18="na","na",X18&gt;0,100*(X18-(_xlfn.MINIFS(X$2:X$1000,X$2:X$1000,"&gt;0")-1))/(_xlfn.MAXIFS(X$2:X$1000,X$2:X$1000,"&gt;0")-(_xlfn.MINIFS(X$2:X$1000,X$2:X$1000,"&gt;0")-1)))</f>
        <v>46.303793672214724</v>
      </c>
      <c r="H18" s="90" t="str" cm="1">
        <f t="array" ref="H18">_xlfn.IFS(Y18="",0,Y18="na","na",Y18&gt;0,100*(Y18-(_xlfn.MINIFS(Y$2:Y$1000,Y$2:Y$1000,"&gt;0")-1))/(_xlfn.MAXIFS(Y$2:Y$1000,Y$2:Y$1000,"&gt;0")-(_xlfn.MINIFS(Y$2:Y$1000,Y$2:Y$1000,"&gt;0")-1)))</f>
        <v>na</v>
      </c>
      <c r="I18" s="90" cm="1">
        <f t="array" ref="I18">_xlfn.IFS(Z18="",0,Z18="na","na",Z18&gt;0,100*(Z18-(_xlfn.MINIFS(Z$2:Z$1000,Z$2:Z$1000,"&gt;0")-1))/(_xlfn.MAXIFS(Z$2:Z$1000,Z$2:Z$1000,"&gt;0")-(_xlfn.MINIFS(Z$2:Z$1000,Z$2:Z$1000,"&gt;0")-1)))</f>
        <v>39.614548943254604</v>
      </c>
      <c r="J18" s="90" cm="1">
        <f t="array" ref="J18">_xlfn.IFS(AA18="",0,AA18="na","na",AA18&gt;0,100*(AA18-(_xlfn.MINIFS(AA$2:AA$1000,AA$2:AA$1000,"&gt;0")-1))/(_xlfn.MAXIFS(AA$2:AA$1000,AA$2:AA$1000,"&gt;0")-(_xlfn.MINIFS(AA$2:AA$1000,AA$2:AA$1000,"&gt;0")-1)))</f>
        <v>54.085063461376819</v>
      </c>
      <c r="K18" s="90" cm="1">
        <f t="array" ref="K18">_xlfn.IFS(AB18="",0,AB18="na","na",AB18&gt;0,100*(AB18-(_xlfn.MINIFS(AB$2:AB$1000,AB$2:AB$1000,"&gt;0")-1))/(_xlfn.MAXIFS(AB$2:AB$1000,AB$2:AB$1000,"&gt;0")-(_xlfn.MINIFS(AB$2:AB$1000,AB$2:AB$1000,"&gt;0")-1)))</f>
        <v>31.933245827864241</v>
      </c>
      <c r="L18" s="90" cm="1">
        <f t="array" ref="L18">_xlfn.IFS(AC18="",0,AC18="na","na",AC18&gt;0,100*(AC18-(_xlfn.MINIFS(AC$2:AC$1000,AC$2:AC$1000,"&gt;0")-1))/(_xlfn.MAXIFS(AC$2:AC$1000,AC$2:AC$1000,"&gt;0")-(_xlfn.MINIFS(AC$2:AC$1000,AC$2:AC$1000,"&gt;0")-1)))</f>
        <v>0</v>
      </c>
      <c r="M18" s="90" cm="1">
        <f t="array" ref="M18">_xlfn.IFS(AD18="",0,AD18="na","na",AD18&gt;0,100*(AD18-(_xlfn.MINIFS(AD$2:AD$1000,AD$2:AD$1000,"&gt;0")-1))/(_xlfn.MAXIFS(AD$2:AD$1000,AD$2:AD$1000,"&gt;0")-(_xlfn.MINIFS(AD$2:AD$1000,AD$2:AD$1000,"&gt;0")-1)))</f>
        <v>0</v>
      </c>
      <c r="N18" s="90" cm="1">
        <f t="array" ref="N18">_xlfn.IFS(AE18="",0,AE18="na","na",AE18&gt;0,100*(AE18-(_xlfn.MINIFS(AE$2:AE$1000,AE$2:AE$1000,"&gt;0")-1))/(_xlfn.MAXIFS(AE$2:AE$1000,AE$2:AE$1000,"&gt;0")-(_xlfn.MINIFS(AE$2:AE$1000,AE$2:AE$1000,"&gt;0")-1)))</f>
        <v>0</v>
      </c>
      <c r="O18" s="90" cm="1">
        <f t="array" ref="O18">_xlfn.IFS(AF18="",0,AF18="na","na",AF18&gt;0,100*(AF18-(_xlfn.MINIFS(AF$2:AF$1000,AF$2:AF$1000,"&gt;0")-1))/(_xlfn.MAXIFS(AF$2:AF$1000,AF$2:AF$1000,"&gt;0")-(_xlfn.MINIFS(AF$2:AF$1000,AF$2:AF$1000,"&gt;0")-1)))</f>
        <v>2.2356466726918134</v>
      </c>
      <c r="P18" s="90" cm="1">
        <f t="array" ref="P18">_xlfn.IFS(AG18="",0,AG18="na","na",AG18&gt;0,100*(AG18-(_xlfn.MINIFS(AG$2:AG$1000,AG$2:AG$1000,"&gt;0")-1))/(_xlfn.MAXIFS(AG$2:AG$1000,AG$2:AG$1000,"&gt;0")-(_xlfn.MINIFS(AG$2:AG$1000,AG$2:AG$1000,"&gt;0")-1)))</f>
        <v>0</v>
      </c>
      <c r="Q18" s="90" cm="1">
        <f t="array" ref="Q18">_xlfn.IFS(AH18="",0,AH18="na","na",AH18&gt;0,100*(AH18-(_xlfn.MINIFS(AH$2:AH$1000,AH$2:AH$1000,"&gt;0")-1))/(_xlfn.MAXIFS(AH$2:AH$1000,AH$2:AH$1000,"&gt;0")-(_xlfn.MINIFS(AH$2:AH$1000,AH$2:AH$1000,"&gt;0")-1)))</f>
        <v>0</v>
      </c>
      <c r="R18" s="90" cm="1">
        <f t="array" ref="R18">_xlfn.IFS(AI18="",0,AI18="na","na",AI18&gt;0,100*(AI18-(_xlfn.MINIFS(AI$2:AI$1000,AI$2:AI$1000,"&gt;0")-1))/(_xlfn.MAXIFS(AI$2:AI$1000,AI$2:AI$1000,"&gt;0")-(_xlfn.MINIFS(AI$2:AI$1000,AI$2:AI$1000,"&gt;0")-1)))</f>
        <v>14.650704846128145</v>
      </c>
      <c r="S18" s="90" cm="1">
        <f t="array" ref="S18">_xlfn.IFS(AJ18="",0,AJ18="na","na",AJ18&gt;0,100*(AJ18-(_xlfn.MINIFS(AJ$2:AJ$1000,AJ$2:AJ$1000,"&gt;0")-1))/(_xlfn.MAXIFS(AJ$2:AJ$1000,AJ$2:AJ$1000,"&gt;0")-(_xlfn.MINIFS(AJ$2:AJ$1000,AJ$2:AJ$1000,"&gt;0")-1)))</f>
        <v>6.7990780911062902</v>
      </c>
      <c r="T18" s="90" cm="1">
        <f t="array" ref="T18">_xlfn.IFS(AK18="",0,AK18="na","na",AK18&gt;0,100*(AK18-(_xlfn.MINIFS(AK$2:AK$1000,AK$2:AK$1000,"&gt;0")-1))/(_xlfn.MAXIFS(AK$2:AK$1000,AK$2:AK$1000,"&gt;0")-(_xlfn.MINIFS(AK$2:AK$1000,AK$2:AK$1000,"&gt;0")-1)))</f>
        <v>6.3027449586923687</v>
      </c>
      <c r="U18" s="19"/>
      <c r="V18" s="84" t="s">
        <v>1255</v>
      </c>
      <c r="W18" s="20">
        <v>538.6</v>
      </c>
      <c r="X18" s="20">
        <v>326.5</v>
      </c>
      <c r="Y18" s="84" t="s">
        <v>1255</v>
      </c>
      <c r="Z18" s="20">
        <v>158</v>
      </c>
      <c r="AA18" s="20">
        <v>275.89999999999998</v>
      </c>
      <c r="AB18" s="20">
        <v>127</v>
      </c>
      <c r="AC18" s="20"/>
      <c r="AD18" s="20"/>
      <c r="AE18" s="20"/>
      <c r="AF18" s="20">
        <v>39.35</v>
      </c>
      <c r="AG18" s="20"/>
      <c r="AH18" s="20"/>
      <c r="AI18" s="20">
        <v>230.4</v>
      </c>
      <c r="AJ18" s="20">
        <v>229.2</v>
      </c>
      <c r="AK18" s="20">
        <v>176.5</v>
      </c>
      <c r="AL18" s="19"/>
      <c r="AM18" s="84" t="s">
        <v>1255</v>
      </c>
      <c r="AN18" s="20">
        <v>33.119999999999997</v>
      </c>
      <c r="AO18" s="20">
        <v>18.600000000000001</v>
      </c>
      <c r="AP18" s="84" t="s">
        <v>1255</v>
      </c>
      <c r="AQ18" s="20">
        <v>10.220000000000001</v>
      </c>
      <c r="AR18" s="20">
        <v>9.673</v>
      </c>
      <c r="AS18" s="20">
        <v>8.3659999999999997</v>
      </c>
      <c r="AT18" s="20"/>
      <c r="AU18" s="20"/>
      <c r="AV18" s="20"/>
      <c r="AW18" s="20">
        <v>5.593</v>
      </c>
      <c r="AX18" s="20"/>
      <c r="AY18" s="20"/>
      <c r="AZ18" s="20">
        <v>13.53</v>
      </c>
      <c r="BA18" s="20">
        <v>18.2</v>
      </c>
      <c r="BB18" s="20">
        <v>11.54</v>
      </c>
      <c r="BC18" s="84"/>
      <c r="BD18" s="84"/>
      <c r="BE18" s="84"/>
      <c r="BF18" s="84"/>
    </row>
    <row r="19" spans="1:58" s="25" customFormat="1" x14ac:dyDescent="0.2">
      <c r="A19" s="69" t="s">
        <v>211</v>
      </c>
      <c r="B19" s="70" t="str">
        <f>VLOOKUP(A19,RecNames!B:G,6,FALSE)</f>
        <v>AGTR1</v>
      </c>
      <c r="C19" s="70"/>
      <c r="D19" s="90" cm="1">
        <f t="array" ref="D19">_xlfn.IFS(U19="",0,U19="na","na",U19&gt;0,100*(U19-(_xlfn.MINIFS(U$2:U$1000,U$2:U$1000,"&gt;0")-1))/(_xlfn.MAXIFS(U$2:U$1000,U$2:U$1000,"&gt;0")-(_xlfn.MINIFS(U$2:U$1000,U$2:U$1000,"&gt;0")-1)))</f>
        <v>0</v>
      </c>
      <c r="E19" s="90" t="str" cm="1">
        <f t="array" ref="E19">_xlfn.IFS(V19="",0,V19="na","na",V19&gt;0,100*(V19-(_xlfn.MINIFS(V$2:V$1000,V$2:V$1000,"&gt;0")-1))/(_xlfn.MAXIFS(V$2:V$1000,V$2:V$1000,"&gt;0")-(_xlfn.MINIFS(V$2:V$1000,V$2:V$1000,"&gt;0")-1)))</f>
        <v>na</v>
      </c>
      <c r="F19" s="90" cm="1">
        <f t="array" ref="F19">_xlfn.IFS(W19="",0,W19="na","na",W19&gt;0,100*(W19-(_xlfn.MINIFS(W$2:W$1000,W$2:W$1000,"&gt;0")-1))/(_xlfn.MAXIFS(W$2:W$1000,W$2:W$1000,"&gt;0")-(_xlfn.MINIFS(W$2:W$1000,W$2:W$1000,"&gt;0")-1)))</f>
        <v>2.043319703834678</v>
      </c>
      <c r="G19" s="90" cm="1">
        <f t="array" ref="G19">_xlfn.IFS(X19="",0,X19="na","na",X19&gt;0,100*(X19-(_xlfn.MINIFS(X$2:X$1000,X$2:X$1000,"&gt;0")-1))/(_xlfn.MAXIFS(X$2:X$1000,X$2:X$1000,"&gt;0")-(_xlfn.MINIFS(X$2:X$1000,X$2:X$1000,"&gt;0")-1)))</f>
        <v>3.6692157744789333</v>
      </c>
      <c r="H19" s="90" t="str" cm="1">
        <f t="array" ref="H19">_xlfn.IFS(Y19="",0,Y19="na","na",Y19&gt;0,100*(Y19-(_xlfn.MINIFS(Y$2:Y$1000,Y$2:Y$1000,"&gt;0")-1))/(_xlfn.MAXIFS(Y$2:Y$1000,Y$2:Y$1000,"&gt;0")-(_xlfn.MINIFS(Y$2:Y$1000,Y$2:Y$1000,"&gt;0")-1)))</f>
        <v>na</v>
      </c>
      <c r="I19" s="90" cm="1">
        <f t="array" ref="I19">_xlfn.IFS(Z19="",0,Z19="na","na",Z19&gt;0,100*(Z19-(_xlfn.MINIFS(Z$2:Z$1000,Z$2:Z$1000,"&gt;0")-1))/(_xlfn.MAXIFS(Z$2:Z$1000,Z$2:Z$1000,"&gt;0")-(_xlfn.MINIFS(Z$2:Z$1000,Z$2:Z$1000,"&gt;0")-1)))</f>
        <v>7.7344168853522968</v>
      </c>
      <c r="J19" s="90" cm="1">
        <f t="array" ref="J19">_xlfn.IFS(AA19="",0,AA19="na","na",AA19&gt;0,100*(AA19-(_xlfn.MINIFS(AA$2:AA$1000,AA$2:AA$1000,"&gt;0")-1))/(_xlfn.MAXIFS(AA$2:AA$1000,AA$2:AA$1000,"&gt;0")-(_xlfn.MINIFS(AA$2:AA$1000,AA$2:AA$1000,"&gt;0")-1)))</f>
        <v>4.1081785324031266</v>
      </c>
      <c r="K19" s="90" cm="1">
        <f t="array" ref="K19">_xlfn.IFS(AB19="",0,AB19="na","na",AB19&gt;0,100*(AB19-(_xlfn.MINIFS(AB$2:AB$1000,AB$2:AB$1000,"&gt;0")-1))/(_xlfn.MAXIFS(AB$2:AB$1000,AB$2:AB$1000,"&gt;0")-(_xlfn.MINIFS(AB$2:AB$1000,AB$2:AB$1000,"&gt;0")-1)))</f>
        <v>1.493843365210326</v>
      </c>
      <c r="L19" s="90" cm="1">
        <f t="array" ref="L19">_xlfn.IFS(AC19="",0,AC19="na","na",AC19&gt;0,100*(AC19-(_xlfn.MINIFS(AC$2:AC$1000,AC$2:AC$1000,"&gt;0")-1))/(_xlfn.MAXIFS(AC$2:AC$1000,AC$2:AC$1000,"&gt;0")-(_xlfn.MINIFS(AC$2:AC$1000,AC$2:AC$1000,"&gt;0")-1)))</f>
        <v>30.651718444311861</v>
      </c>
      <c r="M19" s="90" cm="1">
        <f t="array" ref="M19">_xlfn.IFS(AD19="",0,AD19="na","na",AD19&gt;0,100*(AD19-(_xlfn.MINIFS(AD$2:AD$1000,AD$2:AD$1000,"&gt;0")-1))/(_xlfn.MAXIFS(AD$2:AD$1000,AD$2:AD$1000,"&gt;0")-(_xlfn.MINIFS(AD$2:AD$1000,AD$2:AD$1000,"&gt;0")-1)))</f>
        <v>51.677868633683545</v>
      </c>
      <c r="N19" s="90" cm="1">
        <f t="array" ref="N19">_xlfn.IFS(AE19="",0,AE19="na","na",AE19&gt;0,100*(AE19-(_xlfn.MINIFS(AE$2:AE$1000,AE$2:AE$1000,"&gt;0")-1))/(_xlfn.MAXIFS(AE$2:AE$1000,AE$2:AE$1000,"&gt;0")-(_xlfn.MINIFS(AE$2:AE$1000,AE$2:AE$1000,"&gt;0")-1)))</f>
        <v>23.427986241748947</v>
      </c>
      <c r="O19" s="90" cm="1">
        <f t="array" ref="O19">_xlfn.IFS(AF19="",0,AF19="na","na",AF19&gt;0,100*(AF19-(_xlfn.MINIFS(AF$2:AF$1000,AF$2:AF$1000,"&gt;0")-1))/(_xlfn.MAXIFS(AF$2:AF$1000,AF$2:AF$1000,"&gt;0")-(_xlfn.MINIFS(AF$2:AF$1000,AF$2:AF$1000,"&gt;0")-1)))</f>
        <v>19.954335727536506</v>
      </c>
      <c r="P19" s="90" cm="1">
        <f t="array" ref="P19">_xlfn.IFS(AG19="",0,AG19="na","na",AG19&gt;0,100*(AG19-(_xlfn.MINIFS(AG$2:AG$1000,AG$2:AG$1000,"&gt;0")-1))/(_xlfn.MAXIFS(AG$2:AG$1000,AG$2:AG$1000,"&gt;0")-(_xlfn.MINIFS(AG$2:AG$1000,AG$2:AG$1000,"&gt;0")-1)))</f>
        <v>0</v>
      </c>
      <c r="Q19" s="90" cm="1">
        <f t="array" ref="Q19">_xlfn.IFS(AH19="",0,AH19="na","na",AH19&gt;0,100*(AH19-(_xlfn.MINIFS(AH$2:AH$1000,AH$2:AH$1000,"&gt;0")-1))/(_xlfn.MAXIFS(AH$2:AH$1000,AH$2:AH$1000,"&gt;0")-(_xlfn.MINIFS(AH$2:AH$1000,AH$2:AH$1000,"&gt;0")-1)))</f>
        <v>12.934206983215148</v>
      </c>
      <c r="R19" s="90" cm="1">
        <f t="array" ref="R19">_xlfn.IFS(AI19="",0,AI19="na","na",AI19&gt;0,100*(AI19-(_xlfn.MINIFS(AI$2:AI$1000,AI$2:AI$1000,"&gt;0")-1))/(_xlfn.MAXIFS(AI$2:AI$1000,AI$2:AI$1000,"&gt;0")-(_xlfn.MINIFS(AI$2:AI$1000,AI$2:AI$1000,"&gt;0")-1)))</f>
        <v>4.663429753534893</v>
      </c>
      <c r="S19" s="90" cm="1">
        <f t="array" ref="S19">_xlfn.IFS(AJ19="",0,AJ19="na","na",AJ19&gt;0,100*(AJ19-(_xlfn.MINIFS(AJ$2:AJ$1000,AJ$2:AJ$1000,"&gt;0")-1))/(_xlfn.MAXIFS(AJ$2:AJ$1000,AJ$2:AJ$1000,"&gt;0")-(_xlfn.MINIFS(AJ$2:AJ$1000,AJ$2:AJ$1000,"&gt;0")-1)))</f>
        <v>6.0737527114967458</v>
      </c>
      <c r="T19" s="90" cm="1">
        <f t="array" ref="T19">_xlfn.IFS(AK19="",0,AK19="na","na",AK19&gt;0,100*(AK19-(_xlfn.MINIFS(AK$2:AK$1000,AK$2:AK$1000,"&gt;0")-1))/(_xlfn.MAXIFS(AK$2:AK$1000,AK$2:AK$1000,"&gt;0")-(_xlfn.MINIFS(AK$2:AK$1000,AK$2:AK$1000,"&gt;0")-1)))</f>
        <v>8.2615261614995106</v>
      </c>
      <c r="U19" s="19"/>
      <c r="V19" s="84" t="s">
        <v>1255</v>
      </c>
      <c r="W19" s="20">
        <v>36.590000000000003</v>
      </c>
      <c r="X19" s="20">
        <v>42.17</v>
      </c>
      <c r="Y19" s="84" t="s">
        <v>1255</v>
      </c>
      <c r="Z19" s="20">
        <v>45.02</v>
      </c>
      <c r="AA19" s="20">
        <v>38.07</v>
      </c>
      <c r="AB19" s="20">
        <v>29.6</v>
      </c>
      <c r="AC19" s="20">
        <v>249.1</v>
      </c>
      <c r="AD19" s="20">
        <v>451.1</v>
      </c>
      <c r="AE19" s="20">
        <v>236.2</v>
      </c>
      <c r="AF19" s="20">
        <v>225.6</v>
      </c>
      <c r="AG19" s="20"/>
      <c r="AH19" s="20">
        <v>89.1</v>
      </c>
      <c r="AI19" s="20">
        <v>89.91</v>
      </c>
      <c r="AJ19" s="20">
        <v>207.8</v>
      </c>
      <c r="AK19" s="20">
        <v>220.6</v>
      </c>
      <c r="AL19" s="19"/>
      <c r="AM19" s="84" t="s">
        <v>1255</v>
      </c>
      <c r="AN19" s="20">
        <v>4.2220000000000004</v>
      </c>
      <c r="AO19" s="20">
        <v>5.3259999999999996</v>
      </c>
      <c r="AP19" s="84" t="s">
        <v>1255</v>
      </c>
      <c r="AQ19" s="20">
        <v>6.0670000000000002</v>
      </c>
      <c r="AR19" s="20">
        <v>4.9820000000000002</v>
      </c>
      <c r="AS19" s="20">
        <v>4.6769999999999996</v>
      </c>
      <c r="AT19" s="20">
        <v>6.81</v>
      </c>
      <c r="AU19" s="20">
        <v>17.34</v>
      </c>
      <c r="AV19" s="20">
        <v>6.9039999999999999</v>
      </c>
      <c r="AW19" s="20">
        <v>7.6029999999999998</v>
      </c>
      <c r="AX19" s="20"/>
      <c r="AY19" s="20">
        <v>7.7759999999999998</v>
      </c>
      <c r="AZ19" s="20">
        <v>3.0070000000000001</v>
      </c>
      <c r="BA19" s="20">
        <v>7.9580000000000002</v>
      </c>
      <c r="BB19" s="20">
        <v>7.2160000000000002</v>
      </c>
      <c r="BC19" s="84"/>
      <c r="BD19" s="84"/>
      <c r="BE19" s="84"/>
      <c r="BF19" s="84"/>
    </row>
    <row r="20" spans="1:58" s="25" customFormat="1" x14ac:dyDescent="0.2">
      <c r="A20" s="69" t="s">
        <v>732</v>
      </c>
      <c r="B20" s="70" t="str">
        <f>VLOOKUP(A20,RecNames!B:G,6,FALSE)</f>
        <v>V1AR</v>
      </c>
      <c r="C20" s="70"/>
      <c r="D20" s="90" cm="1">
        <f t="array" ref="D20">_xlfn.IFS(U20="",0,U20="na","na",U20&gt;0,100*(U20-(_xlfn.MINIFS(U$2:U$1000,U$2:U$1000,"&gt;0")-1))/(_xlfn.MAXIFS(U$2:U$1000,U$2:U$1000,"&gt;0")-(_xlfn.MINIFS(U$2:U$1000,U$2:U$1000,"&gt;0")-1)))</f>
        <v>0</v>
      </c>
      <c r="E20" s="90" t="str" cm="1">
        <f t="array" ref="E20">_xlfn.IFS(V20="",0,V20="na","na",V20&gt;0,100*(V20-(_xlfn.MINIFS(V$2:V$1000,V$2:V$1000,"&gt;0")-1))/(_xlfn.MAXIFS(V$2:V$1000,V$2:V$1000,"&gt;0")-(_xlfn.MINIFS(V$2:V$1000,V$2:V$1000,"&gt;0")-1)))</f>
        <v>na</v>
      </c>
      <c r="F20" s="90" cm="1">
        <f t="array" ref="F20">_xlfn.IFS(W20="",0,W20="na","na",W20&gt;0,100*(W20-(_xlfn.MINIFS(W$2:W$1000,W$2:W$1000,"&gt;0")-1))/(_xlfn.MAXIFS(W$2:W$1000,W$2:W$1000,"&gt;0")-(_xlfn.MINIFS(W$2:W$1000,W$2:W$1000,"&gt;0")-1)))</f>
        <v>8.8164438059454078</v>
      </c>
      <c r="G20" s="90" cm="1">
        <f t="array" ref="G20">_xlfn.IFS(X20="",0,X20="na","na",X20&gt;0,100*(X20-(_xlfn.MINIFS(X$2:X$1000,X$2:X$1000,"&gt;0")-1))/(_xlfn.MAXIFS(X$2:X$1000,X$2:X$1000,"&gt;0")-(_xlfn.MINIFS(X$2:X$1000,X$2:X$1000,"&gt;0")-1)))</f>
        <v>6.0818713450292403</v>
      </c>
      <c r="H20" s="90" t="str" cm="1">
        <f t="array" ref="H20">_xlfn.IFS(Y20="",0,Y20="na","na",Y20&gt;0,100*(Y20-(_xlfn.MINIFS(Y$2:Y$1000,Y$2:Y$1000,"&gt;0")-1))/(_xlfn.MAXIFS(Y$2:Y$1000,Y$2:Y$1000,"&gt;0")-(_xlfn.MINIFS(Y$2:Y$1000,Y$2:Y$1000,"&gt;0")-1)))</f>
        <v>na</v>
      </c>
      <c r="I20" s="90" cm="1">
        <f t="array" ref="I20">_xlfn.IFS(Z20="",0,Z20="na","na",Z20&gt;0,100*(Z20-(_xlfn.MINIFS(Z$2:Z$1000,Z$2:Z$1000,"&gt;0")-1))/(_xlfn.MAXIFS(Z$2:Z$1000,Z$2:Z$1000,"&gt;0")-(_xlfn.MINIFS(Z$2:Z$1000,Z$2:Z$1000,"&gt;0")-1)))</f>
        <v>11.13462569485595</v>
      </c>
      <c r="J20" s="90" cm="1">
        <f t="array" ref="J20">_xlfn.IFS(AA20="",0,AA20="na","na",AA20&gt;0,100*(AA20-(_xlfn.MINIFS(AA$2:AA$1000,AA$2:AA$1000,"&gt;0")-1))/(_xlfn.MAXIFS(AA$2:AA$1000,AA$2:AA$1000,"&gt;0")-(_xlfn.MINIFS(AA$2:AA$1000,AA$2:AA$1000,"&gt;0")-1)))</f>
        <v>7.1278473564764226</v>
      </c>
      <c r="K20" s="90" cm="1">
        <f t="array" ref="K20">_xlfn.IFS(AB20="",0,AB20="na","na",AB20&gt;0,100*(AB20-(_xlfn.MINIFS(AB$2:AB$1000,AB$2:AB$1000,"&gt;0")-1))/(_xlfn.MAXIFS(AB$2:AB$1000,AB$2:AB$1000,"&gt;0")-(_xlfn.MINIFS(AB$2:AB$1000,AB$2:AB$1000,"&gt;0")-1)))</f>
        <v>21.301331333208324</v>
      </c>
      <c r="L20" s="90" cm="1">
        <f t="array" ref="L20">_xlfn.IFS(AC20="",0,AC20="na","na",AC20&gt;0,100*(AC20-(_xlfn.MINIFS(AC$2:AC$1000,AC$2:AC$1000,"&gt;0")-1))/(_xlfn.MAXIFS(AC$2:AC$1000,AC$2:AC$1000,"&gt;0")-(_xlfn.MINIFS(AC$2:AC$1000,AC$2:AC$1000,"&gt;0")-1)))</f>
        <v>81.504349877204433</v>
      </c>
      <c r="M20" s="90" cm="1">
        <f t="array" ref="M20">_xlfn.IFS(AD20="",0,AD20="na","na",AD20&gt;0,100*(AD20-(_xlfn.MINIFS(AD$2:AD$1000,AD$2:AD$1000,"&gt;0")-1))/(_xlfn.MAXIFS(AD$2:AD$1000,AD$2:AD$1000,"&gt;0")-(_xlfn.MINIFS(AD$2:AD$1000,AD$2:AD$1000,"&gt;0")-1)))</f>
        <v>96.129861936767526</v>
      </c>
      <c r="N20" s="90" cm="1">
        <f t="array" ref="N20">_xlfn.IFS(AE20="",0,AE20="na","na",AE20&gt;0,100*(AE20-(_xlfn.MINIFS(AE$2:AE$1000,AE$2:AE$1000,"&gt;0")-1))/(_xlfn.MAXIFS(AE$2:AE$1000,AE$2:AE$1000,"&gt;0")-(_xlfn.MINIFS(AE$2:AE$1000,AE$2:AE$1000,"&gt;0")-1)))</f>
        <v>89.725836793303429</v>
      </c>
      <c r="O20" s="90" cm="1">
        <f t="array" ref="O20">_xlfn.IFS(AF20="",0,AF20="na","na",AF20&gt;0,100*(AF20-(_xlfn.MINIFS(AF$2:AF$1000,AF$2:AF$1000,"&gt;0")-1))/(_xlfn.MAXIFS(AF$2:AF$1000,AF$2:AF$1000,"&gt;0")-(_xlfn.MINIFS(AF$2:AF$1000,AF$2:AF$1000,"&gt;0")-1)))</f>
        <v>79.479617561718115</v>
      </c>
      <c r="P20" s="90" cm="1">
        <f t="array" ref="P20">_xlfn.IFS(AG20="",0,AG20="na","na",AG20&gt;0,100*(AG20-(_xlfn.MINIFS(AG$2:AG$1000,AG$2:AG$1000,"&gt;0")-1))/(_xlfn.MAXIFS(AG$2:AG$1000,AG$2:AG$1000,"&gt;0")-(_xlfn.MINIFS(AG$2:AG$1000,AG$2:AG$1000,"&gt;0")-1)))</f>
        <v>0</v>
      </c>
      <c r="Q20" s="90" cm="1">
        <f t="array" ref="Q20">_xlfn.IFS(AH20="",0,AH20="na","na",AH20&gt;0,100*(AH20-(_xlfn.MINIFS(AH$2:AH$1000,AH$2:AH$1000,"&gt;0")-1))/(_xlfn.MAXIFS(AH$2:AH$1000,AH$2:AH$1000,"&gt;0")-(_xlfn.MINIFS(AH$2:AH$1000,AH$2:AH$1000,"&gt;0")-1)))</f>
        <v>0</v>
      </c>
      <c r="R20" s="90" cm="1">
        <f t="array" ref="R20">_xlfn.IFS(AI20="",0,AI20="na","na",AI20&gt;0,100*(AI20-(_xlfn.MINIFS(AI$2:AI$1000,AI$2:AI$1000,"&gt;0")-1))/(_xlfn.MAXIFS(AI$2:AI$1000,AI$2:AI$1000,"&gt;0")-(_xlfn.MINIFS(AI$2:AI$1000,AI$2:AI$1000,"&gt;0")-1)))</f>
        <v>46.633586646666998</v>
      </c>
      <c r="S20" s="90" cm="1">
        <f t="array" ref="S20">_xlfn.IFS(AJ20="",0,AJ20="na","na",AJ20&gt;0,100*(AJ20-(_xlfn.MINIFS(AJ$2:AJ$1000,AJ$2:AJ$1000,"&gt;0")-1))/(_xlfn.MAXIFS(AJ$2:AJ$1000,AJ$2:AJ$1000,"&gt;0")-(_xlfn.MINIFS(AJ$2:AJ$1000,AJ$2:AJ$1000,"&gt;0")-1)))</f>
        <v>29.199430585683295</v>
      </c>
      <c r="T20" s="90" cm="1">
        <f t="array" ref="T20">_xlfn.IFS(AK20="",0,AK20="na","na",AK20&gt;0,100*(AK20-(_xlfn.MINIFS(AK$2:AK$1000,AK$2:AK$1000,"&gt;0")-1))/(_xlfn.MAXIFS(AK$2:AK$1000,AK$2:AK$1000,"&gt;0")-(_xlfn.MINIFS(AK$2:AK$1000,AK$2:AK$1000,"&gt;0")-1)))</f>
        <v>39.979568268632846</v>
      </c>
      <c r="U20" s="19"/>
      <c r="V20" s="84" t="s">
        <v>1255</v>
      </c>
      <c r="W20" s="20">
        <v>97.88</v>
      </c>
      <c r="X20" s="20">
        <v>58.26</v>
      </c>
      <c r="Y20" s="84" t="s">
        <v>1255</v>
      </c>
      <c r="Z20" s="20">
        <v>57.07</v>
      </c>
      <c r="AA20" s="20">
        <v>52.44</v>
      </c>
      <c r="AB20" s="20">
        <v>92.98</v>
      </c>
      <c r="AC20" s="20">
        <v>615.6</v>
      </c>
      <c r="AD20" s="20">
        <v>817.5</v>
      </c>
      <c r="AE20" s="20">
        <v>831.8</v>
      </c>
      <c r="AF20" s="20">
        <v>851.3</v>
      </c>
      <c r="AG20" s="20"/>
      <c r="AH20" s="20"/>
      <c r="AI20" s="20">
        <v>680.3</v>
      </c>
      <c r="AJ20" s="20">
        <v>890.1</v>
      </c>
      <c r="AK20" s="20">
        <v>934.7</v>
      </c>
      <c r="AL20" s="19"/>
      <c r="AM20" s="84" t="s">
        <v>1255</v>
      </c>
      <c r="AN20" s="20">
        <v>6.08</v>
      </c>
      <c r="AO20" s="20">
        <v>5.0999999999999996</v>
      </c>
      <c r="AP20" s="84" t="s">
        <v>1255</v>
      </c>
      <c r="AQ20" s="20">
        <v>2.7189999999999999</v>
      </c>
      <c r="AR20" s="20">
        <v>3.3330000000000002</v>
      </c>
      <c r="AS20" s="20">
        <v>8.4550000000000001</v>
      </c>
      <c r="AT20" s="20">
        <v>26.56</v>
      </c>
      <c r="AU20" s="20">
        <v>32.299999999999997</v>
      </c>
      <c r="AV20" s="20">
        <v>31.55</v>
      </c>
      <c r="AW20" s="20">
        <v>45.35</v>
      </c>
      <c r="AX20" s="20"/>
      <c r="AY20" s="20"/>
      <c r="AZ20" s="20">
        <v>36.67</v>
      </c>
      <c r="BA20" s="20">
        <v>64.33</v>
      </c>
      <c r="BB20" s="20">
        <v>47.81</v>
      </c>
      <c r="BC20" s="84"/>
      <c r="BD20" s="84"/>
      <c r="BE20" s="84"/>
      <c r="BF20" s="84"/>
    </row>
    <row r="21" spans="1:58" s="25" customFormat="1" x14ac:dyDescent="0.2">
      <c r="A21" s="69" t="s">
        <v>736</v>
      </c>
      <c r="B21" s="70" t="str">
        <f>VLOOKUP(A21,RecNames!B:G,6,FALSE)</f>
        <v>V2R</v>
      </c>
      <c r="C21" s="70"/>
      <c r="D21" s="90" cm="1">
        <f t="array" ref="D21">_xlfn.IFS(U21="",0,U21="na","na",U21&gt;0,100*(U21-(_xlfn.MINIFS(U$2:U$1000,U$2:U$1000,"&gt;0")-1))/(_xlfn.MAXIFS(U$2:U$1000,U$2:U$1000,"&gt;0")-(_xlfn.MINIFS(U$2:U$1000,U$2:U$1000,"&gt;0")-1)))</f>
        <v>53.333333333333336</v>
      </c>
      <c r="E21" s="90" t="str" cm="1">
        <f t="array" ref="E21">_xlfn.IFS(V21="",0,V21="na","na",V21&gt;0,100*(V21-(_xlfn.MINIFS(V$2:V$1000,V$2:V$1000,"&gt;0")-1))/(_xlfn.MAXIFS(V$2:V$1000,V$2:V$1000,"&gt;0")-(_xlfn.MINIFS(V$2:V$1000,V$2:V$1000,"&gt;0")-1)))</f>
        <v>na</v>
      </c>
      <c r="F21" s="90" cm="1">
        <f t="array" ref="F21">_xlfn.IFS(W21="",0,W21="na","na",W21&gt;0,100*(W21-(_xlfn.MINIFS(W$2:W$1000,W$2:W$1000,"&gt;0")-1))/(_xlfn.MAXIFS(W$2:W$1000,W$2:W$1000,"&gt;0")-(_xlfn.MINIFS(W$2:W$1000,W$2:W$1000,"&gt;0")-1)))</f>
        <v>0</v>
      </c>
      <c r="G21" s="90" cm="1">
        <f t="array" ref="G21">_xlfn.IFS(X21="",0,X21="na","na",X21&gt;0,100*(X21-(_xlfn.MINIFS(X$2:X$1000,X$2:X$1000,"&gt;0")-1))/(_xlfn.MAXIFS(X$2:X$1000,X$2:X$1000,"&gt;0")-(_xlfn.MINIFS(X$2:X$1000,X$2:X$1000,"&gt;0")-1)))</f>
        <v>0</v>
      </c>
      <c r="H21" s="90" t="str" cm="1">
        <f t="array" ref="H21">_xlfn.IFS(Y21="",0,Y21="na","na",Y21&gt;0,100*(Y21-(_xlfn.MINIFS(Y$2:Y$1000,Y$2:Y$1000,"&gt;0")-1))/(_xlfn.MAXIFS(Y$2:Y$1000,Y$2:Y$1000,"&gt;0")-(_xlfn.MINIFS(Y$2:Y$1000,Y$2:Y$1000,"&gt;0")-1)))</f>
        <v>na</v>
      </c>
      <c r="I21" s="90" cm="1">
        <f t="array" ref="I21">_xlfn.IFS(Z21="",0,Z21="na","na",Z21&gt;0,100*(Z21-(_xlfn.MINIFS(Z$2:Z$1000,Z$2:Z$1000,"&gt;0")-1))/(_xlfn.MAXIFS(Z$2:Z$1000,Z$2:Z$1000,"&gt;0")-(_xlfn.MINIFS(Z$2:Z$1000,Z$2:Z$1000,"&gt;0")-1)))</f>
        <v>0</v>
      </c>
      <c r="J21" s="90" cm="1">
        <f t="array" ref="J21">_xlfn.IFS(AA21="",0,AA21="na","na",AA21&gt;0,100*(AA21-(_xlfn.MINIFS(AA$2:AA$1000,AA$2:AA$1000,"&gt;0")-1))/(_xlfn.MAXIFS(AA$2:AA$1000,AA$2:AA$1000,"&gt;0")-(_xlfn.MINIFS(AA$2:AA$1000,AA$2:AA$1000,"&gt;0")-1)))</f>
        <v>0</v>
      </c>
      <c r="K21" s="90" cm="1">
        <f t="array" ref="K21">_xlfn.IFS(AB21="",0,AB21="na","na",AB21&gt;0,100*(AB21-(_xlfn.MINIFS(AB$2:AB$1000,AB$2:AB$1000,"&gt;0")-1))/(_xlfn.MAXIFS(AB$2:AB$1000,AB$2:AB$1000,"&gt;0")-(_xlfn.MINIFS(AB$2:AB$1000,AB$2:AB$1000,"&gt;0")-1)))</f>
        <v>0</v>
      </c>
      <c r="L21" s="90" cm="1">
        <f t="array" ref="L21">_xlfn.IFS(AC21="",0,AC21="na","na",AC21&gt;0,100*(AC21-(_xlfn.MINIFS(AC$2:AC$1000,AC$2:AC$1000,"&gt;0")-1))/(_xlfn.MAXIFS(AC$2:AC$1000,AC$2:AC$1000,"&gt;0")-(_xlfn.MINIFS(AC$2:AC$1000,AC$2:AC$1000,"&gt;0")-1)))</f>
        <v>13.057956737106466</v>
      </c>
      <c r="M21" s="90" cm="1">
        <f t="array" ref="M21">_xlfn.IFS(AD21="",0,AD21="na","na",AD21&gt;0,100*(AD21-(_xlfn.MINIFS(AD$2:AD$1000,AD$2:AD$1000,"&gt;0")-1))/(_xlfn.MAXIFS(AD$2:AD$1000,AD$2:AD$1000,"&gt;0")-(_xlfn.MINIFS(AD$2:AD$1000,AD$2:AD$1000,"&gt;0")-1)))</f>
        <v>22.257540096571464</v>
      </c>
      <c r="N21" s="90" cm="1">
        <f t="array" ref="N21">_xlfn.IFS(AE21="",0,AE21="na","na",AE21&gt;0,100*(AE21-(_xlfn.MINIFS(AE$2:AE$1000,AE$2:AE$1000,"&gt;0")-1))/(_xlfn.MAXIFS(AE$2:AE$1000,AE$2:AE$1000,"&gt;0")-(_xlfn.MINIFS(AE$2:AE$1000,AE$2:AE$1000,"&gt;0")-1)))</f>
        <v>5.3218607032737069</v>
      </c>
      <c r="O21" s="90" cm="1">
        <f t="array" ref="O21">_xlfn.IFS(AF21="",0,AF21="na","na",AF21&gt;0,100*(AF21-(_xlfn.MINIFS(AF$2:AF$1000,AF$2:AF$1000,"&gt;0")-1))/(_xlfn.MAXIFS(AF$2:AF$1000,AF$2:AF$1000,"&gt;0")-(_xlfn.MINIFS(AF$2:AF$1000,AF$2:AF$1000,"&gt;0")-1)))</f>
        <v>71.516910050896627</v>
      </c>
      <c r="P21" s="90" cm="1">
        <f t="array" ref="P21">_xlfn.IFS(AG21="",0,AG21="na","na",AG21&gt;0,100*(AG21-(_xlfn.MINIFS(AG$2:AG$1000,AG$2:AG$1000,"&gt;0")-1))/(_xlfn.MAXIFS(AG$2:AG$1000,AG$2:AG$1000,"&gt;0")-(_xlfn.MINIFS(AG$2:AG$1000,AG$2:AG$1000,"&gt;0")-1)))</f>
        <v>0</v>
      </c>
      <c r="Q21" s="90" cm="1">
        <f t="array" ref="Q21">_xlfn.IFS(AH21="",0,AH21="na","na",AH21&gt;0,100*(AH21-(_xlfn.MINIFS(AH$2:AH$1000,AH$2:AH$1000,"&gt;0")-1))/(_xlfn.MAXIFS(AH$2:AH$1000,AH$2:AH$1000,"&gt;0")-(_xlfn.MINIFS(AH$2:AH$1000,AH$2:AH$1000,"&gt;0")-1)))</f>
        <v>0</v>
      </c>
      <c r="R21" s="90" cm="1">
        <f t="array" ref="R21">_xlfn.IFS(AI21="",0,AI21="na","na",AI21&gt;0,100*(AI21-(_xlfn.MINIFS(AI$2:AI$1000,AI$2:AI$1000,"&gt;0")-1))/(_xlfn.MAXIFS(AI$2:AI$1000,AI$2:AI$1000,"&gt;0")-(_xlfn.MINIFS(AI$2:AI$1000,AI$2:AI$1000,"&gt;0")-1)))</f>
        <v>48.403699464700829</v>
      </c>
      <c r="S21" s="90" cm="1">
        <f t="array" ref="S21">_xlfn.IFS(AJ21="",0,AJ21="na","na",AJ21&gt;0,100*(AJ21-(_xlfn.MINIFS(AJ$2:AJ$1000,AJ$2:AJ$1000,"&gt;0")-1))/(_xlfn.MAXIFS(AJ$2:AJ$1000,AJ$2:AJ$1000,"&gt;0")-(_xlfn.MINIFS(AJ$2:AJ$1000,AJ$2:AJ$1000,"&gt;0")-1)))</f>
        <v>11.005287418655097</v>
      </c>
      <c r="T21" s="90" cm="1">
        <f t="array" ref="T21">_xlfn.IFS(AK21="",0,AK21="na","na",AK21&gt;0,100*(AK21-(_xlfn.MINIFS(AK$2:AK$1000,AK$2:AK$1000,"&gt;0")-1))/(_xlfn.MAXIFS(AK$2:AK$1000,AK$2:AK$1000,"&gt;0")-(_xlfn.MINIFS(AK$2:AK$1000,AK$2:AK$1000,"&gt;0")-1)))</f>
        <v>13.307275473038995</v>
      </c>
      <c r="U21" s="19">
        <v>42.78</v>
      </c>
      <c r="V21" s="84" t="s">
        <v>1255</v>
      </c>
      <c r="W21" s="20"/>
      <c r="X21" s="20"/>
      <c r="Y21" s="84" t="s">
        <v>1255</v>
      </c>
      <c r="Z21" s="20"/>
      <c r="AA21" s="20"/>
      <c r="AB21" s="20"/>
      <c r="AC21" s="20">
        <v>122.3</v>
      </c>
      <c r="AD21" s="20">
        <v>208.6</v>
      </c>
      <c r="AE21" s="20">
        <v>73.540000000000006</v>
      </c>
      <c r="AF21" s="20">
        <v>767.6</v>
      </c>
      <c r="AG21" s="20"/>
      <c r="AH21" s="20"/>
      <c r="AI21" s="20">
        <v>705.2</v>
      </c>
      <c r="AJ21" s="20">
        <v>353.3</v>
      </c>
      <c r="AK21" s="20">
        <v>334.2</v>
      </c>
      <c r="AL21" s="19">
        <v>2.2200000000000002</v>
      </c>
      <c r="AM21" s="84" t="s">
        <v>1255</v>
      </c>
      <c r="AN21" s="20"/>
      <c r="AO21" s="20"/>
      <c r="AP21" s="84" t="s">
        <v>1255</v>
      </c>
      <c r="AQ21" s="20"/>
      <c r="AR21" s="20"/>
      <c r="AS21" s="20"/>
      <c r="AT21" s="20">
        <v>5.5860000000000003</v>
      </c>
      <c r="AU21" s="20">
        <v>9.2110000000000003</v>
      </c>
      <c r="AV21" s="20">
        <v>4.1769999999999996</v>
      </c>
      <c r="AW21" s="20">
        <v>23.59</v>
      </c>
      <c r="AX21" s="20"/>
      <c r="AY21" s="20"/>
      <c r="AZ21" s="20">
        <v>31.15</v>
      </c>
      <c r="BA21" s="20">
        <v>21.86</v>
      </c>
      <c r="BB21" s="20">
        <v>18.399999999999999</v>
      </c>
      <c r="BC21" s="84"/>
      <c r="BD21" s="84"/>
      <c r="BE21" s="84"/>
      <c r="BF21" s="84"/>
    </row>
    <row r="22" spans="1:58" s="25" customFormat="1" x14ac:dyDescent="0.2">
      <c r="A22" s="69" t="s">
        <v>230</v>
      </c>
      <c r="B22" s="70" t="str">
        <f>VLOOKUP(A22,RecNames!B:G,6,FALSE)</f>
        <v>BKRB1</v>
      </c>
      <c r="C22" s="70"/>
      <c r="D22" s="90" cm="1">
        <f t="array" ref="D22">_xlfn.IFS(U22="",0,U22="na","na",U22&gt;0,100*(U22-(_xlfn.MINIFS(U$2:U$1000,U$2:U$1000,"&gt;0")-1))/(_xlfn.MAXIFS(U$2:U$1000,U$2:U$1000,"&gt;0")-(_xlfn.MINIFS(U$2:U$1000,U$2:U$1000,"&gt;0")-1)))</f>
        <v>0</v>
      </c>
      <c r="E22" s="90" t="str" cm="1">
        <f t="array" ref="E22">_xlfn.IFS(V22="",0,V22="na","na",V22&gt;0,100*(V22-(_xlfn.MINIFS(V$2:V$1000,V$2:V$1000,"&gt;0")-1))/(_xlfn.MAXIFS(V$2:V$1000,V$2:V$1000,"&gt;0")-(_xlfn.MINIFS(V$2:V$1000,V$2:V$1000,"&gt;0")-1)))</f>
        <v>na</v>
      </c>
      <c r="F22" s="90" cm="1">
        <f t="array" ref="F22">_xlfn.IFS(W22="",0,W22="na","na",W22&gt;0,100*(W22-(_xlfn.MINIFS(W$2:W$1000,W$2:W$1000,"&gt;0")-1))/(_xlfn.MAXIFS(W$2:W$1000,W$2:W$1000,"&gt;0")-(_xlfn.MINIFS(W$2:W$1000,W$2:W$1000,"&gt;0")-1)))</f>
        <v>8.4716543264449111</v>
      </c>
      <c r="G22" s="90" cm="1">
        <f t="array" ref="G22">_xlfn.IFS(X22="",0,X22="na","na",X22&gt;0,100*(X22-(_xlfn.MINIFS(X$2:X$1000,X$2:X$1000,"&gt;0")-1))/(_xlfn.MAXIFS(X$2:X$1000,X$2:X$1000,"&gt;0")-(_xlfn.MINIFS(X$2:X$1000,X$2:X$1000,"&gt;0")-1)))</f>
        <v>7.1974808816914084</v>
      </c>
      <c r="H22" s="90" t="str" cm="1">
        <f t="array" ref="H22">_xlfn.IFS(Y22="",0,Y22="na","na",Y22&gt;0,100*(Y22-(_xlfn.MINIFS(Y$2:Y$1000,Y$2:Y$1000,"&gt;0")-1))/(_xlfn.MAXIFS(Y$2:Y$1000,Y$2:Y$1000,"&gt;0")-(_xlfn.MINIFS(Y$2:Y$1000,Y$2:Y$1000,"&gt;0")-1)))</f>
        <v>na</v>
      </c>
      <c r="I22" s="90" cm="1">
        <f t="array" ref="I22">_xlfn.IFS(Z22="",0,Z22="na","na",Z22&gt;0,100*(Z22-(_xlfn.MINIFS(Z$2:Z$1000,Z$2:Z$1000,"&gt;0")-1))/(_xlfn.MAXIFS(Z$2:Z$1000,Z$2:Z$1000,"&gt;0")-(_xlfn.MINIFS(Z$2:Z$1000,Z$2:Z$1000,"&gt;0")-1)))</f>
        <v>17.971726064505205</v>
      </c>
      <c r="J22" s="90" cm="1">
        <f t="array" ref="J22">_xlfn.IFS(AA22="",0,AA22="na","na",AA22&gt;0,100*(AA22-(_xlfn.MINIFS(AA$2:AA$1000,AA$2:AA$1000,"&gt;0")-1))/(_xlfn.MAXIFS(AA$2:AA$1000,AA$2:AA$1000,"&gt;0")-(_xlfn.MINIFS(AA$2:AA$1000,AA$2:AA$1000,"&gt;0")-1)))</f>
        <v>29.940321089350252</v>
      </c>
      <c r="K22" s="90" cm="1">
        <f t="array" ref="K22">_xlfn.IFS(AB22="",0,AB22="na","na",AB22&gt;0,100*(AB22-(_xlfn.MINIFS(AB$2:AB$1000,AB$2:AB$1000,"&gt;0")-1))/(_xlfn.MAXIFS(AB$2:AB$1000,AB$2:AB$1000,"&gt;0")-(_xlfn.MINIFS(AB$2:AB$1000,AB$2:AB$1000,"&gt;0")-1)))</f>
        <v>2.3438964935308455</v>
      </c>
      <c r="L22" s="90" cm="1">
        <f t="array" ref="L22">_xlfn.IFS(AC22="",0,AC22="na","na",AC22&gt;0,100*(AC22-(_xlfn.MINIFS(AC$2:AC$1000,AC$2:AC$1000,"&gt;0")-1))/(_xlfn.MAXIFS(AC$2:AC$1000,AC$2:AC$1000,"&gt;0")-(_xlfn.MINIFS(AC$2:AC$1000,AC$2:AC$1000,"&gt;0")-1)))</f>
        <v>19.815182250835985</v>
      </c>
      <c r="M22" s="90" cm="1">
        <f t="array" ref="M22">_xlfn.IFS(AD22="",0,AD22="na","na",AD22&gt;0,100*(AD22-(_xlfn.MINIFS(AD$2:AD$1000,AD$2:AD$1000,"&gt;0")-1))/(_xlfn.MAXIFS(AD$2:AD$1000,AD$2:AD$1000,"&gt;0")-(_xlfn.MINIFS(AD$2:AD$1000,AD$2:AD$1000,"&gt;0")-1)))</f>
        <v>21.384029311139688</v>
      </c>
      <c r="N22" s="90" cm="1">
        <f t="array" ref="N22">_xlfn.IFS(AE22="",0,AE22="na","na",AE22&gt;0,100*(AE22-(_xlfn.MINIFS(AE$2:AE$1000,AE$2:AE$1000,"&gt;0")-1))/(_xlfn.MAXIFS(AE$2:AE$1000,AE$2:AE$1000,"&gt;0")-(_xlfn.MINIFS(AE$2:AE$1000,AE$2:AE$1000,"&gt;0")-1)))</f>
        <v>15.146320558344559</v>
      </c>
      <c r="O22" s="90" cm="1">
        <f t="array" ref="O22">_xlfn.IFS(AF22="",0,AF22="na","na",AF22&gt;0,100*(AF22-(_xlfn.MINIFS(AF$2:AF$1000,AF$2:AF$1000,"&gt;0")-1))/(_xlfn.MAXIFS(AF$2:AF$1000,AF$2:AF$1000,"&gt;0")-(_xlfn.MINIFS(AF$2:AF$1000,AF$2:AF$1000,"&gt;0")-1)))</f>
        <v>6.0000951339009649</v>
      </c>
      <c r="P22" s="90" cm="1">
        <f t="array" ref="P22">_xlfn.IFS(AG22="",0,AG22="na","na",AG22&gt;0,100*(AG22-(_xlfn.MINIFS(AG$2:AG$1000,AG$2:AG$1000,"&gt;0")-1))/(_xlfn.MAXIFS(AG$2:AG$1000,AG$2:AG$1000,"&gt;0")-(_xlfn.MINIFS(AG$2:AG$1000,AG$2:AG$1000,"&gt;0")-1)))</f>
        <v>0</v>
      </c>
      <c r="Q22" s="90" cm="1">
        <f t="array" ref="Q22">_xlfn.IFS(AH22="",0,AH22="na","na",AH22&gt;0,100*(AH22-(_xlfn.MINIFS(AH$2:AH$1000,AH$2:AH$1000,"&gt;0")-1))/(_xlfn.MAXIFS(AH$2:AH$1000,AH$2:AH$1000,"&gt;0")-(_xlfn.MINIFS(AH$2:AH$1000,AH$2:AH$1000,"&gt;0")-1)))</f>
        <v>0</v>
      </c>
      <c r="R22" s="90" cm="1">
        <f t="array" ref="R22">_xlfn.IFS(AI22="",0,AI22="na","na",AI22&gt;0,100*(AI22-(_xlfn.MINIFS(AI$2:AI$1000,AI$2:AI$1000,"&gt;0")-1))/(_xlfn.MAXIFS(AI$2:AI$1000,AI$2:AI$1000,"&gt;0")-(_xlfn.MINIFS(AI$2:AI$1000,AI$2:AI$1000,"&gt;0")-1)))</f>
        <v>0</v>
      </c>
      <c r="S22" s="90" cm="1">
        <f t="array" ref="S22">_xlfn.IFS(AJ22="",0,AJ22="na","na",AJ22&gt;0,100*(AJ22-(_xlfn.MINIFS(AJ$2:AJ$1000,AJ$2:AJ$1000,"&gt;0")-1))/(_xlfn.MAXIFS(AJ$2:AJ$1000,AJ$2:AJ$1000,"&gt;0")-(_xlfn.MINIFS(AJ$2:AJ$1000,AJ$2:AJ$1000,"&gt;0")-1)))</f>
        <v>0</v>
      </c>
      <c r="T22" s="90" cm="1">
        <f t="array" ref="T22">_xlfn.IFS(AK22="",0,AK22="na","na",AK22&gt;0,100*(AK22-(_xlfn.MINIFS(AK$2:AK$1000,AK$2:AK$1000,"&gt;0")-1))/(_xlfn.MAXIFS(AK$2:AK$1000,AK$2:AK$1000,"&gt;0")-(_xlfn.MINIFS(AK$2:AK$1000,AK$2:AK$1000,"&gt;0")-1)))</f>
        <v>0</v>
      </c>
      <c r="U22" s="19"/>
      <c r="V22" s="84" t="s">
        <v>1255</v>
      </c>
      <c r="W22" s="20">
        <v>94.76</v>
      </c>
      <c r="X22" s="20">
        <v>65.7</v>
      </c>
      <c r="Y22" s="84" t="s">
        <v>1255</v>
      </c>
      <c r="Z22" s="20">
        <v>81.3</v>
      </c>
      <c r="AA22" s="20">
        <v>161</v>
      </c>
      <c r="AB22" s="20">
        <v>32.32</v>
      </c>
      <c r="AC22" s="20">
        <v>171</v>
      </c>
      <c r="AD22" s="20">
        <v>201.4</v>
      </c>
      <c r="AE22" s="20">
        <v>161.80000000000001</v>
      </c>
      <c r="AF22" s="20">
        <v>78.92</v>
      </c>
      <c r="AG22" s="20"/>
      <c r="AH22" s="20"/>
      <c r="AI22" s="20"/>
      <c r="AJ22" s="20"/>
      <c r="AK22" s="20"/>
      <c r="AL22" s="19"/>
      <c r="AM22" s="84" t="s">
        <v>1255</v>
      </c>
      <c r="AN22" s="20">
        <v>7.9880000000000004</v>
      </c>
      <c r="AO22" s="20">
        <v>4.1369999999999996</v>
      </c>
      <c r="AP22" s="84" t="s">
        <v>1255</v>
      </c>
      <c r="AQ22" s="20">
        <v>9.2639999999999993</v>
      </c>
      <c r="AR22" s="20">
        <v>14.46</v>
      </c>
      <c r="AS22" s="20">
        <v>3.8929999999999998</v>
      </c>
      <c r="AT22" s="20">
        <v>6.9820000000000002</v>
      </c>
      <c r="AU22" s="20">
        <v>5.6639999999999997</v>
      </c>
      <c r="AV22" s="20">
        <v>7.7720000000000002</v>
      </c>
      <c r="AW22" s="20">
        <v>8.9169999999999998</v>
      </c>
      <c r="AX22" s="20"/>
      <c r="AY22" s="20"/>
      <c r="AZ22" s="20"/>
      <c r="BA22" s="20"/>
      <c r="BB22" s="20"/>
      <c r="BC22" s="84"/>
      <c r="BD22" s="84"/>
      <c r="BE22" s="84"/>
      <c r="BF22" s="84"/>
    </row>
    <row r="23" spans="1:58" s="25" customFormat="1" x14ac:dyDescent="0.2">
      <c r="A23" s="69" t="s">
        <v>235</v>
      </c>
      <c r="B23" s="70" t="str">
        <f>VLOOKUP(A23,RecNames!B:G,6,FALSE)</f>
        <v>BKRB2</v>
      </c>
      <c r="C23" s="70"/>
      <c r="D23" s="90" cm="1">
        <f t="array" ref="D23">_xlfn.IFS(U23="",0,U23="na","na",U23&gt;0,100*(U23-(_xlfn.MINIFS(U$2:U$1000,U$2:U$1000,"&gt;0")-1))/(_xlfn.MAXIFS(U$2:U$1000,U$2:U$1000,"&gt;0")-(_xlfn.MINIFS(U$2:U$1000,U$2:U$1000,"&gt;0")-1)))</f>
        <v>0</v>
      </c>
      <c r="E23" s="90" t="str" cm="1">
        <f t="array" ref="E23">_xlfn.IFS(V23="",0,V23="na","na",V23&gt;0,100*(V23-(_xlfn.MINIFS(V$2:V$1000,V$2:V$1000,"&gt;0")-1))/(_xlfn.MAXIFS(V$2:V$1000,V$2:V$1000,"&gt;0")-(_xlfn.MINIFS(V$2:V$1000,V$2:V$1000,"&gt;0")-1)))</f>
        <v>na</v>
      </c>
      <c r="F23" s="90" cm="1">
        <f t="array" ref="F23">_xlfn.IFS(W23="",0,W23="na","na",W23&gt;0,100*(W23-(_xlfn.MINIFS(W$2:W$1000,W$2:W$1000,"&gt;0")-1))/(_xlfn.MAXIFS(W$2:W$1000,W$2:W$1000,"&gt;0")-(_xlfn.MINIFS(W$2:W$1000,W$2:W$1000,"&gt;0")-1)))</f>
        <v>50.823295391755998</v>
      </c>
      <c r="G23" s="90" cm="1">
        <f t="array" ref="G23">_xlfn.IFS(X23="",0,X23="na","na",X23&gt;0,100*(X23-(_xlfn.MINIFS(X$2:X$1000,X$2:X$1000,"&gt;0")-1))/(_xlfn.MAXIFS(X$2:X$1000,X$2:X$1000,"&gt;0")-(_xlfn.MINIFS(X$2:X$1000,X$2:X$1000,"&gt;0")-1)))</f>
        <v>35.912430649272757</v>
      </c>
      <c r="H23" s="90" t="str" cm="1">
        <f t="array" ref="H23">_xlfn.IFS(Y23="",0,Y23="na","na",Y23&gt;0,100*(Y23-(_xlfn.MINIFS(Y$2:Y$1000,Y$2:Y$1000,"&gt;0")-1))/(_xlfn.MAXIFS(Y$2:Y$1000,Y$2:Y$1000,"&gt;0")-(_xlfn.MINIFS(Y$2:Y$1000,Y$2:Y$1000,"&gt;0")-1)))</f>
        <v>na</v>
      </c>
      <c r="I23" s="90" cm="1">
        <f t="array" ref="I23">_xlfn.IFS(Z23="",0,Z23="na","na",Z23&gt;0,100*(Z23-(_xlfn.MINIFS(Z$2:Z$1000,Z$2:Z$1000,"&gt;0")-1))/(_xlfn.MAXIFS(Z$2:Z$1000,Z$2:Z$1000,"&gt;0")-(_xlfn.MINIFS(Z$2:Z$1000,Z$2:Z$1000,"&gt;0")-1)))</f>
        <v>37.046756398318244</v>
      </c>
      <c r="J23" s="90" cm="1">
        <f t="array" ref="J23">_xlfn.IFS(AA23="",0,AA23="na","na",AA23&gt;0,100*(AA23-(_xlfn.MINIFS(AA$2:AA$1000,AA$2:AA$1000,"&gt;0")-1))/(_xlfn.MAXIFS(AA$2:AA$1000,AA$2:AA$1000,"&gt;0")-(_xlfn.MINIFS(AA$2:AA$1000,AA$2:AA$1000,"&gt;0")-1)))</f>
        <v>71.820627048835846</v>
      </c>
      <c r="K23" s="90" cm="1">
        <f t="array" ref="K23">_xlfn.IFS(AB23="",0,AB23="na","na",AB23&gt;0,100*(AB23-(_xlfn.MINIFS(AB$2:AB$1000,AB$2:AB$1000,"&gt;0")-1))/(_xlfn.MAXIFS(AB$2:AB$1000,AB$2:AB$1000,"&gt;0")-(_xlfn.MINIFS(AB$2:AB$1000,AB$2:AB$1000,"&gt;0")-1)))</f>
        <v>55.965997874867178</v>
      </c>
      <c r="L23" s="90" cm="1">
        <f t="array" ref="L23">_xlfn.IFS(AC23="",0,AC23="na","na",AC23&gt;0,100*(AC23-(_xlfn.MINIFS(AC$2:AC$1000,AC$2:AC$1000,"&gt;0")-1))/(_xlfn.MAXIFS(AC$2:AC$1000,AC$2:AC$1000,"&gt;0")-(_xlfn.MINIFS(AC$2:AC$1000,AC$2:AC$1000,"&gt;0")-1)))</f>
        <v>76.023643351694858</v>
      </c>
      <c r="M23" s="90" cm="1">
        <f t="array" ref="M23">_xlfn.IFS(AD23="",0,AD23="na","na",AD23&gt;0,100*(AD23-(_xlfn.MINIFS(AD$2:AD$1000,AD$2:AD$1000,"&gt;0")-1))/(_xlfn.MAXIFS(AD$2:AD$1000,AD$2:AD$1000,"&gt;0")-(_xlfn.MINIFS(AD$2:AD$1000,AD$2:AD$1000,"&gt;0")-1)))</f>
        <v>94.188726858030236</v>
      </c>
      <c r="N23" s="90" cm="1">
        <f t="array" ref="N23">_xlfn.IFS(AE23="",0,AE23="na","na",AE23&gt;0,100*(AE23-(_xlfn.MINIFS(AE$2:AE$1000,AE$2:AE$1000,"&gt;0")-1))/(_xlfn.MAXIFS(AE$2:AE$1000,AE$2:AE$1000,"&gt;0")-(_xlfn.MINIFS(AE$2:AE$1000,AE$2:AE$1000,"&gt;0")-1)))</f>
        <v>94.111557598762204</v>
      </c>
      <c r="O23" s="90" cm="1">
        <f t="array" ref="O23">_xlfn.IFS(AF23="",0,AF23="na","na",AF23&gt;0,100*(AF23-(_xlfn.MINIFS(AF$2:AF$1000,AF$2:AF$1000,"&gt;0")-1))/(_xlfn.MAXIFS(AF$2:AF$1000,AF$2:AF$1000,"&gt;0")-(_xlfn.MINIFS(AF$2:AF$1000,AF$2:AF$1000,"&gt;0")-1)))</f>
        <v>98.287589782619037</v>
      </c>
      <c r="P23" s="90" cm="1">
        <f t="array" ref="P23">_xlfn.IFS(AG23="",0,AG23="na","na",AG23&gt;0,100*(AG23-(_xlfn.MINIFS(AG$2:AG$1000,AG$2:AG$1000,"&gt;0")-1))/(_xlfn.MAXIFS(AG$2:AG$1000,AG$2:AG$1000,"&gt;0")-(_xlfn.MINIFS(AG$2:AG$1000,AG$2:AG$1000,"&gt;0")-1)))</f>
        <v>60.408332183749486</v>
      </c>
      <c r="Q23" s="90" cm="1">
        <f t="array" ref="Q23">_xlfn.IFS(AH23="",0,AH23="na","na",AH23&gt;0,100*(AH23-(_xlfn.MINIFS(AH$2:AH$1000,AH$2:AH$1000,"&gt;0")-1))/(_xlfn.MAXIFS(AH$2:AH$1000,AH$2:AH$1000,"&gt;0")-(_xlfn.MINIFS(AH$2:AH$1000,AH$2:AH$1000,"&gt;0")-1)))</f>
        <v>100</v>
      </c>
      <c r="R23" s="90" cm="1">
        <f t="array" ref="R23">_xlfn.IFS(AI23="",0,AI23="na","na",AI23&gt;0,100*(AI23-(_xlfn.MINIFS(AI$2:AI$1000,AI$2:AI$1000,"&gt;0")-1))/(_xlfn.MAXIFS(AI$2:AI$1000,AI$2:AI$1000,"&gt;0")-(_xlfn.MINIFS(AI$2:AI$1000,AI$2:AI$1000,"&gt;0")-1)))</f>
        <v>61.448506778323591</v>
      </c>
      <c r="S23" s="90" cm="1">
        <f t="array" ref="S23">_xlfn.IFS(AJ23="",0,AJ23="na","na",AJ23&gt;0,100*(AJ23-(_xlfn.MINIFS(AJ$2:AJ$1000,AJ$2:AJ$1000,"&gt;0")-1))/(_xlfn.MAXIFS(AJ$2:AJ$1000,AJ$2:AJ$1000,"&gt;0")-(_xlfn.MINIFS(AJ$2:AJ$1000,AJ$2:AJ$1000,"&gt;0")-1)))</f>
        <v>57.904013015184383</v>
      </c>
      <c r="T23" s="90" cm="1">
        <f t="array" ref="T23">_xlfn.IFS(AK23="",0,AK23="na","na",AK23&gt;0,100*(AK23-(_xlfn.MINIFS(AK$2:AK$1000,AK$2:AK$1000,"&gt;0")-1))/(_xlfn.MAXIFS(AK$2:AK$1000,AK$2:AK$1000,"&gt;0")-(_xlfn.MINIFS(AK$2:AK$1000,AK$2:AK$1000,"&gt;0")-1)))</f>
        <v>50.875011104201832</v>
      </c>
      <c r="U23" s="19"/>
      <c r="V23" s="84" t="s">
        <v>1255</v>
      </c>
      <c r="W23" s="20">
        <v>478</v>
      </c>
      <c r="X23" s="20">
        <v>257.2</v>
      </c>
      <c r="Y23" s="84" t="s">
        <v>1255</v>
      </c>
      <c r="Z23" s="20">
        <v>148.9</v>
      </c>
      <c r="AA23" s="20">
        <v>360.3</v>
      </c>
      <c r="AB23" s="20">
        <v>203.9</v>
      </c>
      <c r="AC23" s="20">
        <v>576.1</v>
      </c>
      <c r="AD23" s="20">
        <v>801.5</v>
      </c>
      <c r="AE23" s="20">
        <v>871.2</v>
      </c>
      <c r="AF23" s="20">
        <v>1049</v>
      </c>
      <c r="AG23" s="20">
        <v>124.9</v>
      </c>
      <c r="AH23" s="20">
        <v>477.1</v>
      </c>
      <c r="AI23" s="20">
        <v>888.7</v>
      </c>
      <c r="AJ23" s="20">
        <v>1737</v>
      </c>
      <c r="AK23" s="20">
        <v>1180</v>
      </c>
      <c r="AL23" s="19"/>
      <c r="AM23" s="84" t="s">
        <v>1255</v>
      </c>
      <c r="AN23" s="20">
        <v>44.05</v>
      </c>
      <c r="AO23" s="20">
        <v>37.840000000000003</v>
      </c>
      <c r="AP23" s="84" t="s">
        <v>1255</v>
      </c>
      <c r="AQ23" s="20">
        <v>16.41</v>
      </c>
      <c r="AR23" s="20">
        <v>35.24</v>
      </c>
      <c r="AS23" s="20">
        <v>15.68</v>
      </c>
      <c r="AT23" s="20">
        <v>59.41</v>
      </c>
      <c r="AU23" s="20">
        <v>58.04</v>
      </c>
      <c r="AV23" s="20">
        <v>90.27</v>
      </c>
      <c r="AW23" s="20">
        <v>43.88</v>
      </c>
      <c r="AX23" s="20">
        <v>17.13</v>
      </c>
      <c r="AY23" s="20">
        <v>53.15</v>
      </c>
      <c r="AZ23" s="20">
        <v>83.02</v>
      </c>
      <c r="BA23" s="20">
        <v>118.2</v>
      </c>
      <c r="BB23" s="20">
        <v>80.150000000000006</v>
      </c>
      <c r="BC23" s="84"/>
      <c r="BD23" s="84"/>
      <c r="BE23" s="84"/>
      <c r="BF23" s="84"/>
    </row>
    <row r="24" spans="1:58" s="25" customFormat="1" x14ac:dyDescent="0.2">
      <c r="A24" s="69" t="s">
        <v>489</v>
      </c>
      <c r="B24" s="70" t="str">
        <f>VLOOKUP(A24,RecNames!B:G,6,FALSE)</f>
        <v>LT4R1</v>
      </c>
      <c r="C24" s="70"/>
      <c r="D24" s="90" cm="1">
        <f t="array" ref="D24">_xlfn.IFS(U24="",0,U24="na","na",U24&gt;0,100*(U24-(_xlfn.MINIFS(U$2:U$1000,U$2:U$1000,"&gt;0")-1))/(_xlfn.MAXIFS(U$2:U$1000,U$2:U$1000,"&gt;0")-(_xlfn.MINIFS(U$2:U$1000,U$2:U$1000,"&gt;0")-1)))</f>
        <v>0</v>
      </c>
      <c r="E24" s="90" t="str" cm="1">
        <f t="array" ref="E24">_xlfn.IFS(V24="",0,V24="na","na",V24&gt;0,100*(V24-(_xlfn.MINIFS(V$2:V$1000,V$2:V$1000,"&gt;0")-1))/(_xlfn.MAXIFS(V$2:V$1000,V$2:V$1000,"&gt;0")-(_xlfn.MINIFS(V$2:V$1000,V$2:V$1000,"&gt;0")-1)))</f>
        <v>na</v>
      </c>
      <c r="F24" s="90" cm="1">
        <f t="array" ref="F24">_xlfn.IFS(W24="",0,W24="na","na",W24&gt;0,100*(W24-(_xlfn.MINIFS(W$2:W$1000,W$2:W$1000,"&gt;0")-1))/(_xlfn.MAXIFS(W$2:W$1000,W$2:W$1000,"&gt;0")-(_xlfn.MINIFS(W$2:W$1000,W$2:W$1000,"&gt;0")-1)))</f>
        <v>80.727152171510667</v>
      </c>
      <c r="G24" s="90" cm="1">
        <f t="array" ref="G24">_xlfn.IFS(X24="",0,X24="na","na",X24&gt;0,100*(X24-(_xlfn.MINIFS(X$2:X$1000,X$2:X$1000,"&gt;0")-1))/(_xlfn.MAXIFS(X$2:X$1000,X$2:X$1000,"&gt;0")-(_xlfn.MINIFS(X$2:X$1000,X$2:X$1000,"&gt;0")-1)))</f>
        <v>59.439196281301548</v>
      </c>
      <c r="H24" s="90" t="str" cm="1">
        <f t="array" ref="H24">_xlfn.IFS(Y24="",0,Y24="na","na",Y24&gt;0,100*(Y24-(_xlfn.MINIFS(Y$2:Y$1000,Y$2:Y$1000,"&gt;0")-1))/(_xlfn.MAXIFS(Y$2:Y$1000,Y$2:Y$1000,"&gt;0")-(_xlfn.MINIFS(Y$2:Y$1000,Y$2:Y$1000,"&gt;0")-1)))</f>
        <v>na</v>
      </c>
      <c r="I24" s="90" cm="1">
        <f t="array" ref="I24">_xlfn.IFS(Z24="",0,Z24="na","na",Z24&gt;0,100*(Z24-(_xlfn.MINIFS(Z$2:Z$1000,Z$2:Z$1000,"&gt;0")-1))/(_xlfn.MAXIFS(Z$2:Z$1000,Z$2:Z$1000,"&gt;0")-(_xlfn.MINIFS(Z$2:Z$1000,Z$2:Z$1000,"&gt;0")-1)))</f>
        <v>53.864386692626766</v>
      </c>
      <c r="J24" s="90" cm="1">
        <f t="array" ref="J24">_xlfn.IFS(AA24="",0,AA24="na","na",AA24&gt;0,100*(AA24-(_xlfn.MINIFS(AA$2:AA$1000,AA$2:AA$1000,"&gt;0")-1))/(_xlfn.MAXIFS(AA$2:AA$1000,AA$2:AA$1000,"&gt;0")-(_xlfn.MINIFS(AA$2:AA$1000,AA$2:AA$1000,"&gt;0")-1)))</f>
        <v>73.228545011347393</v>
      </c>
      <c r="K24" s="90" cm="1">
        <f t="array" ref="K24">_xlfn.IFS(AB24="",0,AB24="na","na",AB24&gt;0,100*(AB24-(_xlfn.MINIFS(AB$2:AB$1000,AB$2:AB$1000,"&gt;0")-1))/(_xlfn.MAXIFS(AB$2:AB$1000,AB$2:AB$1000,"&gt;0")-(_xlfn.MINIFS(AB$2:AB$1000,AB$2:AB$1000,"&gt;0")-1)))</f>
        <v>53.809613100818801</v>
      </c>
      <c r="L24" s="90" cm="1">
        <f t="array" ref="L24">_xlfn.IFS(AC24="",0,AC24="na","na",AC24&gt;0,100*(AC24-(_xlfn.MINIFS(AC$2:AC$1000,AC$2:AC$1000,"&gt;0")-1))/(_xlfn.MAXIFS(AC$2:AC$1000,AC$2:AC$1000,"&gt;0")-(_xlfn.MINIFS(AC$2:AC$1000,AC$2:AC$1000,"&gt;0")-1)))</f>
        <v>6.5477098971847214</v>
      </c>
      <c r="M24" s="90" cm="1">
        <f t="array" ref="M24">_xlfn.IFS(AD24="",0,AD24="na","na",AD24&gt;0,100*(AD24-(_xlfn.MINIFS(AD$2:AD$1000,AD$2:AD$1000,"&gt;0")-1))/(_xlfn.MAXIFS(AD$2:AD$1000,AD$2:AD$1000,"&gt;0")-(_xlfn.MINIFS(AD$2:AD$1000,AD$2:AD$1000,"&gt;0")-1)))</f>
        <v>0</v>
      </c>
      <c r="N24" s="90" cm="1">
        <f t="array" ref="N24">_xlfn.IFS(AE24="",0,AE24="na","na",AE24&gt;0,100*(AE24-(_xlfn.MINIFS(AE$2:AE$1000,AE$2:AE$1000,"&gt;0")-1))/(_xlfn.MAXIFS(AE$2:AE$1000,AE$2:AE$1000,"&gt;0")-(_xlfn.MINIFS(AE$2:AE$1000,AE$2:AE$1000,"&gt;0")-1)))</f>
        <v>41.627614457294875</v>
      </c>
      <c r="O24" s="90" cm="1">
        <f t="array" ref="O24">_xlfn.IFS(AF24="",0,AF24="na","na",AF24&gt;0,100*(AF24-(_xlfn.MINIFS(AF$2:AF$1000,AF$2:AF$1000,"&gt;0")-1))/(_xlfn.MAXIFS(AF$2:AF$1000,AF$2:AF$1000,"&gt;0")-(_xlfn.MINIFS(AF$2:AF$1000,AF$2:AF$1000,"&gt;0")-1)))</f>
        <v>67.901821814203487</v>
      </c>
      <c r="P24" s="90" cm="1">
        <f t="array" ref="P24">_xlfn.IFS(AG24="",0,AG24="na","na",AG24&gt;0,100*(AG24-(_xlfn.MINIFS(AG$2:AG$1000,AG$2:AG$1000,"&gt;0")-1))/(_xlfn.MAXIFS(AG$2:AG$1000,AG$2:AG$1000,"&gt;0")-(_xlfn.MINIFS(AG$2:AG$1000,AG$2:AG$1000,"&gt;0")-1)))</f>
        <v>8.6080838736377405</v>
      </c>
      <c r="Q24" s="90" cm="1">
        <f t="array" ref="Q24">_xlfn.IFS(AH24="",0,AH24="na","na",AH24&gt;0,100*(AH24-(_xlfn.MINIFS(AH$2:AH$1000,AH$2:AH$1000,"&gt;0")-1))/(_xlfn.MAXIFS(AH$2:AH$1000,AH$2:AH$1000,"&gt;0")-(_xlfn.MINIFS(AH$2:AH$1000,AH$2:AH$1000,"&gt;0")-1)))</f>
        <v>13.59617628579122</v>
      </c>
      <c r="R24" s="90" cm="1">
        <f t="array" ref="R24">_xlfn.IFS(AI24="",0,AI24="na","na",AI24&gt;0,100*(AI24-(_xlfn.MINIFS(AI$2:AI$1000,AI$2:AI$1000,"&gt;0")-1))/(_xlfn.MAXIFS(AI$2:AI$1000,AI$2:AI$1000,"&gt;0")-(_xlfn.MINIFS(AI$2:AI$1000,AI$2:AI$1000,"&gt;0")-1)))</f>
        <v>82.512138424244142</v>
      </c>
      <c r="S24" s="90" cm="1">
        <f t="array" ref="S24">_xlfn.IFS(AJ24="",0,AJ24="na","na",AJ24&gt;0,100*(AJ24-(_xlfn.MINIFS(AJ$2:AJ$1000,AJ$2:AJ$1000,"&gt;0")-1))/(_xlfn.MAXIFS(AJ$2:AJ$1000,AJ$2:AJ$1000,"&gt;0")-(_xlfn.MINIFS(AJ$2:AJ$1000,AJ$2:AJ$1000,"&gt;0")-1)))</f>
        <v>45.803958785249456</v>
      </c>
      <c r="T24" s="90" cm="1">
        <f t="array" ref="T24">_xlfn.IFS(AK24="",0,AK24="na","na",AK24&gt;0,100*(AK24-(_xlfn.MINIFS(AK$2:AK$1000,AK$2:AK$1000,"&gt;0")-1))/(_xlfn.MAXIFS(AK$2:AK$1000,AK$2:AK$1000,"&gt;0")-(_xlfn.MINIFS(AK$2:AK$1000,AK$2:AK$1000,"&gt;0")-1)))</f>
        <v>63.933552456249444</v>
      </c>
      <c r="U24" s="19"/>
      <c r="V24" s="84" t="s">
        <v>1255</v>
      </c>
      <c r="W24" s="20">
        <v>748.6</v>
      </c>
      <c r="X24" s="20">
        <v>414.1</v>
      </c>
      <c r="Y24" s="84" t="s">
        <v>1255</v>
      </c>
      <c r="Z24" s="20">
        <v>208.5</v>
      </c>
      <c r="AA24" s="20">
        <v>367</v>
      </c>
      <c r="AB24" s="20">
        <v>197</v>
      </c>
      <c r="AC24" s="20">
        <v>75.38</v>
      </c>
      <c r="AD24" s="20"/>
      <c r="AE24" s="20">
        <v>399.7</v>
      </c>
      <c r="AF24" s="20">
        <v>729.6</v>
      </c>
      <c r="AG24" s="20">
        <v>49.8</v>
      </c>
      <c r="AH24" s="20">
        <v>92.05</v>
      </c>
      <c r="AI24" s="20">
        <v>1185</v>
      </c>
      <c r="AJ24" s="20">
        <v>1380</v>
      </c>
      <c r="AK24" s="20">
        <v>1474</v>
      </c>
      <c r="AL24" s="19"/>
      <c r="AM24" s="84" t="s">
        <v>1255</v>
      </c>
      <c r="AN24" s="20">
        <v>49.22</v>
      </c>
      <c r="AO24" s="20">
        <v>23.68</v>
      </c>
      <c r="AP24" s="84" t="s">
        <v>1255</v>
      </c>
      <c r="AQ24" s="20">
        <v>9.8070000000000004</v>
      </c>
      <c r="AR24" s="20">
        <v>22.78</v>
      </c>
      <c r="AS24" s="20">
        <v>14.71</v>
      </c>
      <c r="AT24" s="20">
        <v>30.74</v>
      </c>
      <c r="AU24" s="20"/>
      <c r="AV24" s="20">
        <v>110.9</v>
      </c>
      <c r="AW24" s="20">
        <v>20.91</v>
      </c>
      <c r="AX24" s="20">
        <v>5.923</v>
      </c>
      <c r="AY24" s="20">
        <v>14.93</v>
      </c>
      <c r="AZ24" s="20">
        <v>89.3</v>
      </c>
      <c r="BA24" s="20">
        <v>261.10000000000002</v>
      </c>
      <c r="BB24" s="20">
        <v>97.82</v>
      </c>
      <c r="BC24" s="84"/>
      <c r="BD24" s="84"/>
      <c r="BE24" s="84"/>
      <c r="BF24" s="84"/>
    </row>
    <row r="25" spans="1:58" s="25" customFormat="1" x14ac:dyDescent="0.2">
      <c r="A25" s="69" t="s">
        <v>491</v>
      </c>
      <c r="B25" s="70" t="str">
        <f>VLOOKUP(A25,RecNames!B:G,6,FALSE)</f>
        <v>LT4R2</v>
      </c>
      <c r="C25" s="70"/>
      <c r="D25" s="90" cm="1">
        <f t="array" ref="D25">_xlfn.IFS(U25="",0,U25="na","na",U25&gt;0,100*(U25-(_xlfn.MINIFS(U$2:U$1000,U$2:U$1000,"&gt;0")-1))/(_xlfn.MAXIFS(U$2:U$1000,U$2:U$1000,"&gt;0")-(_xlfn.MINIFS(U$2:U$1000,U$2:U$1000,"&gt;0")-1)))</f>
        <v>0</v>
      </c>
      <c r="E25" s="90" t="str" cm="1">
        <f t="array" ref="E25">_xlfn.IFS(V25="",0,V25="na","na",V25&gt;0,100*(V25-(_xlfn.MINIFS(V$2:V$1000,V$2:V$1000,"&gt;0")-1))/(_xlfn.MAXIFS(V$2:V$1000,V$2:V$1000,"&gt;0")-(_xlfn.MINIFS(V$2:V$1000,V$2:V$1000,"&gt;0")-1)))</f>
        <v>na</v>
      </c>
      <c r="F25" s="90" cm="1">
        <f t="array" ref="F25">_xlfn.IFS(W25="",0,W25="na","na",W25&gt;0,100*(W25-(_xlfn.MINIFS(W$2:W$1000,W$2:W$1000,"&gt;0")-1))/(_xlfn.MAXIFS(W$2:W$1000,W$2:W$1000,"&gt;0")-(_xlfn.MINIFS(W$2:W$1000,W$2:W$1000,"&gt;0")-1)))</f>
        <v>44.513205879102657</v>
      </c>
      <c r="G25" s="90" cm="1">
        <f t="array" ref="G25">_xlfn.IFS(X25="",0,X25="na","na",X25&gt;0,100*(X25-(_xlfn.MINIFS(X$2:X$1000,X$2:X$1000,"&gt;0")-1))/(_xlfn.MAXIFS(X$2:X$1000,X$2:X$1000,"&gt;0")-(_xlfn.MINIFS(X$2:X$1000,X$2:X$1000,"&gt;0")-1)))</f>
        <v>34.922777028040187</v>
      </c>
      <c r="H25" s="90" t="str" cm="1">
        <f t="array" ref="H25">_xlfn.IFS(Y25="",0,Y25="na","na",Y25&gt;0,100*(Y25-(_xlfn.MINIFS(Y$2:Y$1000,Y$2:Y$1000,"&gt;0")-1))/(_xlfn.MAXIFS(Y$2:Y$1000,Y$2:Y$1000,"&gt;0")-(_xlfn.MINIFS(Y$2:Y$1000,Y$2:Y$1000,"&gt;0")-1)))</f>
        <v>na</v>
      </c>
      <c r="I25" s="90" cm="1">
        <f t="array" ref="I25">_xlfn.IFS(Z25="",0,Z25="na","na",Z25&gt;0,100*(Z25-(_xlfn.MINIFS(Z$2:Z$1000,Z$2:Z$1000,"&gt;0")-1))/(_xlfn.MAXIFS(Z$2:Z$1000,Z$2:Z$1000,"&gt;0")-(_xlfn.MINIFS(Z$2:Z$1000,Z$2:Z$1000,"&gt;0")-1)))</f>
        <v>53.18716668077542</v>
      </c>
      <c r="J25" s="90" cm="1">
        <f t="array" ref="J25">_xlfn.IFS(AA25="",0,AA25="na","na",AA25&gt;0,100*(AA25-(_xlfn.MINIFS(AA$2:AA$1000,AA$2:AA$1000,"&gt;0")-1))/(_xlfn.MAXIFS(AA$2:AA$1000,AA$2:AA$1000,"&gt;0")-(_xlfn.MINIFS(AA$2:AA$1000,AA$2:AA$1000,"&gt;0")-1)))</f>
        <v>59.04429688156678</v>
      </c>
      <c r="K25" s="90" cm="1">
        <f t="array" ref="K25">_xlfn.IFS(AB25="",0,AB25="na","na",AB25&gt;0,100*(AB25-(_xlfn.MINIFS(AB$2:AB$1000,AB$2:AB$1000,"&gt;0")-1))/(_xlfn.MAXIFS(AB$2:AB$1000,AB$2:AB$1000,"&gt;0")-(_xlfn.MINIFS(AB$2:AB$1000,AB$2:AB$1000,"&gt;0")-1)))</f>
        <v>25.276579786236638</v>
      </c>
      <c r="L25" s="90" cm="1">
        <f t="array" ref="L25">_xlfn.IFS(AC25="",0,AC25="na","na",AC25&gt;0,100*(AC25-(_xlfn.MINIFS(AC$2:AC$1000,AC$2:AC$1000,"&gt;0")-1))/(_xlfn.MAXIFS(AC$2:AC$1000,AC$2:AC$1000,"&gt;0")-(_xlfn.MINIFS(AC$2:AC$1000,AC$2:AC$1000,"&gt;0")-1)))</f>
        <v>0</v>
      </c>
      <c r="M25" s="90" cm="1">
        <f t="array" ref="M25">_xlfn.IFS(AD25="",0,AD25="na","na",AD25&gt;0,100*(AD25-(_xlfn.MINIFS(AD$2:AD$1000,AD$2:AD$1000,"&gt;0")-1))/(_xlfn.MAXIFS(AD$2:AD$1000,AD$2:AD$1000,"&gt;0")-(_xlfn.MINIFS(AD$2:AD$1000,AD$2:AD$1000,"&gt;0")-1)))</f>
        <v>0</v>
      </c>
      <c r="N25" s="90" cm="1">
        <f t="array" ref="N25">_xlfn.IFS(AE25="",0,AE25="na","na",AE25&gt;0,100*(AE25-(_xlfn.MINIFS(AE$2:AE$1000,AE$2:AE$1000,"&gt;0")-1))/(_xlfn.MAXIFS(AE$2:AE$1000,AE$2:AE$1000,"&gt;0")-(_xlfn.MINIFS(AE$2:AE$1000,AE$2:AE$1000,"&gt;0")-1)))</f>
        <v>0</v>
      </c>
      <c r="O25" s="90" cm="1">
        <f t="array" ref="O25">_xlfn.IFS(AF25="",0,AF25="na","na",AF25&gt;0,100*(AF25-(_xlfn.MINIFS(AF$2:AF$1000,AF$2:AF$1000,"&gt;0")-1))/(_xlfn.MAXIFS(AF$2:AF$1000,AF$2:AF$1000,"&gt;0")-(_xlfn.MINIFS(AF$2:AF$1000,AF$2:AF$1000,"&gt;0")-1)))</f>
        <v>0</v>
      </c>
      <c r="P25" s="90" cm="1">
        <f t="array" ref="P25">_xlfn.IFS(AG25="",0,AG25="na","na",AG25&gt;0,100*(AG25-(_xlfn.MINIFS(AG$2:AG$1000,AG$2:AG$1000,"&gt;0")-1))/(_xlfn.MAXIFS(AG$2:AG$1000,AG$2:AG$1000,"&gt;0")-(_xlfn.MINIFS(AG$2:AG$1000,AG$2:AG$1000,"&gt;0")-1)))</f>
        <v>0</v>
      </c>
      <c r="Q25" s="90" cm="1">
        <f t="array" ref="Q25">_xlfn.IFS(AH25="",0,AH25="na","na",AH25&gt;0,100*(AH25-(_xlfn.MINIFS(AH$2:AH$1000,AH$2:AH$1000,"&gt;0")-1))/(_xlfn.MAXIFS(AH$2:AH$1000,AH$2:AH$1000,"&gt;0")-(_xlfn.MINIFS(AH$2:AH$1000,AH$2:AH$1000,"&gt;0")-1)))</f>
        <v>0</v>
      </c>
      <c r="R25" s="90" cm="1">
        <f t="array" ref="R25">_xlfn.IFS(AI25="",0,AI25="na","na",AI25&gt;0,100*(AI25-(_xlfn.MINIFS(AI$2:AI$1000,AI$2:AI$1000,"&gt;0")-1))/(_xlfn.MAXIFS(AI$2:AI$1000,AI$2:AI$1000,"&gt;0")-(_xlfn.MINIFS(AI$2:AI$1000,AI$2:AI$1000,"&gt;0")-1)))</f>
        <v>0</v>
      </c>
      <c r="S25" s="90" cm="1">
        <f t="array" ref="S25">_xlfn.IFS(AJ25="",0,AJ25="na","na",AJ25&gt;0,100*(AJ25-(_xlfn.MINIFS(AJ$2:AJ$1000,AJ$2:AJ$1000,"&gt;0")-1))/(_xlfn.MAXIFS(AJ$2:AJ$1000,AJ$2:AJ$1000,"&gt;0")-(_xlfn.MINIFS(AJ$2:AJ$1000,AJ$2:AJ$1000,"&gt;0")-1)))</f>
        <v>0</v>
      </c>
      <c r="T25" s="90" cm="1">
        <f t="array" ref="T25">_xlfn.IFS(AK25="",0,AK25="na","na",AK25&gt;0,100*(AK25-(_xlfn.MINIFS(AK$2:AK$1000,AK$2:AK$1000,"&gt;0")-1))/(_xlfn.MAXIFS(AK$2:AK$1000,AK$2:AK$1000,"&gt;0")-(_xlfn.MINIFS(AK$2:AK$1000,AK$2:AK$1000,"&gt;0")-1)))</f>
        <v>0</v>
      </c>
      <c r="U25" s="19"/>
      <c r="V25" s="84" t="s">
        <v>1255</v>
      </c>
      <c r="W25" s="20">
        <v>420.9</v>
      </c>
      <c r="X25" s="20">
        <v>250.6</v>
      </c>
      <c r="Y25" s="84" t="s">
        <v>1255</v>
      </c>
      <c r="Z25" s="20">
        <v>206.1</v>
      </c>
      <c r="AA25" s="20">
        <v>299.5</v>
      </c>
      <c r="AB25" s="20">
        <v>105.7</v>
      </c>
      <c r="AC25" s="20"/>
      <c r="AD25" s="20"/>
      <c r="AE25" s="20"/>
      <c r="AF25" s="20"/>
      <c r="AG25" s="20"/>
      <c r="AH25" s="20"/>
      <c r="AI25" s="20"/>
      <c r="AJ25" s="20"/>
      <c r="AK25" s="20"/>
      <c r="AL25" s="19"/>
      <c r="AM25" s="84" t="s">
        <v>1255</v>
      </c>
      <c r="AN25" s="20">
        <v>13.1</v>
      </c>
      <c r="AO25" s="20">
        <v>5.8890000000000002</v>
      </c>
      <c r="AP25" s="84" t="s">
        <v>1255</v>
      </c>
      <c r="AQ25" s="20">
        <v>4.7080000000000002</v>
      </c>
      <c r="AR25" s="20">
        <v>5.4950000000000001</v>
      </c>
      <c r="AS25" s="20">
        <v>21.06</v>
      </c>
      <c r="AT25" s="20"/>
      <c r="AU25" s="20"/>
      <c r="AV25" s="20"/>
      <c r="AW25" s="20"/>
      <c r="AX25" s="20"/>
      <c r="AY25" s="20"/>
      <c r="AZ25" s="20"/>
      <c r="BA25" s="20"/>
      <c r="BB25" s="20"/>
      <c r="BC25" s="84"/>
      <c r="BD25" s="84"/>
      <c r="BE25" s="84"/>
      <c r="BF25" s="84"/>
    </row>
    <row r="26" spans="1:58" s="25" customFormat="1" x14ac:dyDescent="0.2">
      <c r="A26" s="69" t="s">
        <v>387</v>
      </c>
      <c r="B26" s="70" t="str">
        <f>VLOOKUP(A26,RecNames!B:G,6,FALSE)</f>
        <v>C5AR1</v>
      </c>
      <c r="C26" s="70"/>
      <c r="D26" s="90" cm="1">
        <f t="array" ref="D26">_xlfn.IFS(U26="",0,U26="na","na",U26&gt;0,100*(U26-(_xlfn.MINIFS(U$2:U$1000,U$2:U$1000,"&gt;0")-1))/(_xlfn.MAXIFS(U$2:U$1000,U$2:U$1000,"&gt;0")-(_xlfn.MINIFS(U$2:U$1000,U$2:U$1000,"&gt;0")-1)))</f>
        <v>0</v>
      </c>
      <c r="E26" s="90" t="str" cm="1">
        <f t="array" ref="E26">_xlfn.IFS(V26="",0,V26="na","na",V26&gt;0,100*(V26-(_xlfn.MINIFS(V$2:V$1000,V$2:V$1000,"&gt;0")-1))/(_xlfn.MAXIFS(V$2:V$1000,V$2:V$1000,"&gt;0")-(_xlfn.MINIFS(V$2:V$1000,V$2:V$1000,"&gt;0")-1)))</f>
        <v>na</v>
      </c>
      <c r="F26" s="90" cm="1">
        <f t="array" ref="F26">_xlfn.IFS(W26="",0,W26="na","na",W26&gt;0,100*(W26-(_xlfn.MINIFS(W$2:W$1000,W$2:W$1000,"&gt;0")-1))/(_xlfn.MAXIFS(W$2:W$1000,W$2:W$1000,"&gt;0")-(_xlfn.MINIFS(W$2:W$1000,W$2:W$1000,"&gt;0")-1)))</f>
        <v>80.959222013482162</v>
      </c>
      <c r="G26" s="90" cm="1">
        <f t="array" ref="G26">_xlfn.IFS(X26="",0,X26="na","na",X26&gt;0,100*(X26-(_xlfn.MINIFS(X$2:X$1000,X$2:X$1000,"&gt;0")-1))/(_xlfn.MAXIFS(X$2:X$1000,X$2:X$1000,"&gt;0")-(_xlfn.MINIFS(X$2:X$1000,X$2:X$1000,"&gt;0")-1)))</f>
        <v>58.62947968211126</v>
      </c>
      <c r="H26" s="90" t="str" cm="1">
        <f t="array" ref="H26">_xlfn.IFS(Y26="",0,Y26="na","na",Y26&gt;0,100*(Y26-(_xlfn.MINIFS(Y$2:Y$1000,Y$2:Y$1000,"&gt;0")-1))/(_xlfn.MAXIFS(Y$2:Y$1000,Y$2:Y$1000,"&gt;0")-(_xlfn.MINIFS(Y$2:Y$1000,Y$2:Y$1000,"&gt;0")-1)))</f>
        <v>na</v>
      </c>
      <c r="I26" s="90" cm="1">
        <f t="array" ref="I26">_xlfn.IFS(Z26="",0,Z26="na","na",Z26&gt;0,100*(Z26-(_xlfn.MINIFS(Z$2:Z$1000,Z$2:Z$1000,"&gt;0")-1))/(_xlfn.MAXIFS(Z$2:Z$1000,Z$2:Z$1000,"&gt;0")-(_xlfn.MINIFS(Z$2:Z$1000,Z$2:Z$1000,"&gt;0")-1)))</f>
        <v>51.465899150653236</v>
      </c>
      <c r="J26" s="90" cm="1">
        <f t="array" ref="J26">_xlfn.IFS(AA26="",0,AA26="na","na",AA26&gt;0,100*(AA26-(_xlfn.MINIFS(AA$2:AA$1000,AA$2:AA$1000,"&gt;0")-1))/(_xlfn.MAXIFS(AA$2:AA$1000,AA$2:AA$1000,"&gt;0")-(_xlfn.MINIFS(AA$2:AA$1000,AA$2:AA$1000,"&gt;0")-1)))</f>
        <v>80.478271833235269</v>
      </c>
      <c r="K26" s="90" cm="1">
        <f t="array" ref="K26">_xlfn.IFS(AB26="",0,AB26="na","na",AB26&gt;0,100*(AB26-(_xlfn.MINIFS(AB$2:AB$1000,AB$2:AB$1000,"&gt;0")-1))/(_xlfn.MAXIFS(AB$2:AB$1000,AB$2:AB$1000,"&gt;0")-(_xlfn.MINIFS(AB$2:AB$1000,AB$2:AB$1000,"&gt;0")-1)))</f>
        <v>53.997124820301266</v>
      </c>
      <c r="L26" s="90" cm="1">
        <f t="array" ref="L26">_xlfn.IFS(AC26="",0,AC26="na","na",AC26&gt;0,100*(AC26-(_xlfn.MINIFS(AC$2:AC$1000,AC$2:AC$1000,"&gt;0")-1))/(_xlfn.MAXIFS(AC$2:AC$1000,AC$2:AC$1000,"&gt;0")-(_xlfn.MINIFS(AC$2:AC$1000,AC$2:AC$1000,"&gt;0")-1)))</f>
        <v>0</v>
      </c>
      <c r="M26" s="90" cm="1">
        <f t="array" ref="M26">_xlfn.IFS(AD26="",0,AD26="na","na",AD26&gt;0,100*(AD26-(_xlfn.MINIFS(AD$2:AD$1000,AD$2:AD$1000,"&gt;0")-1))/(_xlfn.MAXIFS(AD$2:AD$1000,AD$2:AD$1000,"&gt;0")-(_xlfn.MINIFS(AD$2:AD$1000,AD$2:AD$1000,"&gt;0")-1)))</f>
        <v>0</v>
      </c>
      <c r="N26" s="90" cm="1">
        <f t="array" ref="N26">_xlfn.IFS(AE26="",0,AE26="na","na",AE26&gt;0,100*(AE26-(_xlfn.MINIFS(AE$2:AE$1000,AE$2:AE$1000,"&gt;0")-1))/(_xlfn.MAXIFS(AE$2:AE$1000,AE$2:AE$1000,"&gt;0")-(_xlfn.MINIFS(AE$2:AE$1000,AE$2:AE$1000,"&gt;0")-1)))</f>
        <v>0</v>
      </c>
      <c r="O26" s="90" cm="1">
        <f t="array" ref="O26">_xlfn.IFS(AF26="",0,AF26="na","na",AF26&gt;0,100*(AF26-(_xlfn.MINIFS(AF$2:AF$1000,AF$2:AF$1000,"&gt;0")-1))/(_xlfn.MAXIFS(AF$2:AF$1000,AF$2:AF$1000,"&gt;0")-(_xlfn.MINIFS(AF$2:AF$1000,AF$2:AF$1000,"&gt;0")-1)))</f>
        <v>65.494934119773575</v>
      </c>
      <c r="P26" s="90" cm="1">
        <f t="array" ref="P26">_xlfn.IFS(AG26="",0,AG26="na","na",AG26&gt;0,100*(AG26-(_xlfn.MINIFS(AG$2:AG$1000,AG$2:AG$1000,"&gt;0")-1))/(_xlfn.MAXIFS(AG$2:AG$1000,AG$2:AG$1000,"&gt;0")-(_xlfn.MINIFS(AG$2:AG$1000,AG$2:AG$1000,"&gt;0")-1)))</f>
        <v>0</v>
      </c>
      <c r="Q26" s="90" cm="1">
        <f t="array" ref="Q26">_xlfn.IFS(AH26="",0,AH26="na","na",AH26&gt;0,100*(AH26-(_xlfn.MINIFS(AH$2:AH$1000,AH$2:AH$1000,"&gt;0")-1))/(_xlfn.MAXIFS(AH$2:AH$1000,AH$2:AH$1000,"&gt;0")-(_xlfn.MINIFS(AH$2:AH$1000,AH$2:AH$1000,"&gt;0")-1)))</f>
        <v>0</v>
      </c>
      <c r="R26" s="90" cm="1">
        <f t="array" ref="R26">_xlfn.IFS(AI26="",0,AI26="na","na",AI26&gt;0,100*(AI26-(_xlfn.MINIFS(AI$2:AI$1000,AI$2:AI$1000,"&gt;0")-1))/(_xlfn.MAXIFS(AI$2:AI$1000,AI$2:AI$1000,"&gt;0")-(_xlfn.MINIFS(AI$2:AI$1000,AI$2:AI$1000,"&gt;0")-1)))</f>
        <v>83.009760501603054</v>
      </c>
      <c r="S26" s="90" cm="1">
        <f t="array" ref="S26">_xlfn.IFS(AJ26="",0,AJ26="na","na",AJ26&gt;0,100*(AJ26-(_xlfn.MINIFS(AJ$2:AJ$1000,AJ$2:AJ$1000,"&gt;0")-1))/(_xlfn.MAXIFS(AJ$2:AJ$1000,AJ$2:AJ$1000,"&gt;0")-(_xlfn.MINIFS(AJ$2:AJ$1000,AJ$2:AJ$1000,"&gt;0")-1)))</f>
        <v>100</v>
      </c>
      <c r="T26" s="90" cm="1">
        <f t="array" ref="T26">_xlfn.IFS(AK26="",0,AK26="na","na",AK26&gt;0,100*(AK26-(_xlfn.MINIFS(AK$2:AK$1000,AK$2:AK$1000,"&gt;0")-1))/(_xlfn.MAXIFS(AK$2:AK$1000,AK$2:AK$1000,"&gt;0")-(_xlfn.MINIFS(AK$2:AK$1000,AK$2:AK$1000,"&gt;0")-1)))</f>
        <v>100</v>
      </c>
      <c r="U26" s="19"/>
      <c r="V26" s="84" t="s">
        <v>1255</v>
      </c>
      <c r="W26" s="20">
        <v>750.7</v>
      </c>
      <c r="X26" s="20">
        <v>408.7</v>
      </c>
      <c r="Y26" s="84" t="s">
        <v>1255</v>
      </c>
      <c r="Z26" s="20">
        <v>200</v>
      </c>
      <c r="AA26" s="20">
        <v>401.5</v>
      </c>
      <c r="AB26" s="20">
        <v>197.6</v>
      </c>
      <c r="AC26" s="20"/>
      <c r="AD26" s="20"/>
      <c r="AE26" s="20"/>
      <c r="AF26" s="20">
        <v>704.3</v>
      </c>
      <c r="AG26" s="20"/>
      <c r="AH26" s="20"/>
      <c r="AI26" s="20">
        <v>1192</v>
      </c>
      <c r="AJ26" s="20">
        <v>2979</v>
      </c>
      <c r="AK26" s="20">
        <v>2286</v>
      </c>
      <c r="AL26" s="19"/>
      <c r="AM26" s="84" t="s">
        <v>1255</v>
      </c>
      <c r="AN26" s="20">
        <v>31.68</v>
      </c>
      <c r="AO26" s="20">
        <v>7.5229999999999997</v>
      </c>
      <c r="AP26" s="84" t="s">
        <v>1255</v>
      </c>
      <c r="AQ26" s="20">
        <v>8.5370000000000008</v>
      </c>
      <c r="AR26" s="20">
        <v>20.36</v>
      </c>
      <c r="AS26" s="20">
        <v>14.49</v>
      </c>
      <c r="AT26" s="20"/>
      <c r="AU26" s="20"/>
      <c r="AV26" s="20"/>
      <c r="AW26" s="20">
        <v>17.350000000000001</v>
      </c>
      <c r="AX26" s="20"/>
      <c r="AY26" s="20"/>
      <c r="AZ26" s="20">
        <v>247.3</v>
      </c>
      <c r="BA26" s="20">
        <v>615.70000000000005</v>
      </c>
      <c r="BB26" s="20">
        <v>325.8</v>
      </c>
      <c r="BC26" s="84"/>
      <c r="BD26" s="84"/>
      <c r="BE26" s="84"/>
      <c r="BF26" s="84"/>
    </row>
    <row r="27" spans="1:58" s="25" customFormat="1" x14ac:dyDescent="0.2">
      <c r="A27" s="69" t="s">
        <v>248</v>
      </c>
      <c r="B27" s="70" t="str">
        <f>VLOOKUP(A27,RecNames!B:G,6,FALSE)</f>
        <v>CNR1</v>
      </c>
      <c r="C27" s="70"/>
      <c r="D27" s="90" cm="1">
        <f t="array" ref="D27">_xlfn.IFS(U27="",0,U27="na","na",U27&gt;0,100*(U27-(_xlfn.MINIFS(U$2:U$1000,U$2:U$1000,"&gt;0")-1))/(_xlfn.MAXIFS(U$2:U$1000,U$2:U$1000,"&gt;0")-(_xlfn.MINIFS(U$2:U$1000,U$2:U$1000,"&gt;0")-1)))</f>
        <v>0</v>
      </c>
      <c r="E27" s="90" t="str" cm="1">
        <f t="array" ref="E27">_xlfn.IFS(V27="",0,V27="na","na",V27&gt;0,100*(V27-(_xlfn.MINIFS(V$2:V$1000,V$2:V$1000,"&gt;0")-1))/(_xlfn.MAXIFS(V$2:V$1000,V$2:V$1000,"&gt;0")-(_xlfn.MINIFS(V$2:V$1000,V$2:V$1000,"&gt;0")-1)))</f>
        <v>na</v>
      </c>
      <c r="F27" s="90" cm="1">
        <f t="array" ref="F27">_xlfn.IFS(W27="",0,W27="na","na",W27&gt;0,100*(W27-(_xlfn.MINIFS(W$2:W$1000,W$2:W$1000,"&gt;0")-1))/(_xlfn.MAXIFS(W$2:W$1000,W$2:W$1000,"&gt;0")-(_xlfn.MINIFS(W$2:W$1000,W$2:W$1000,"&gt;0")-1)))</f>
        <v>59.885070173499834</v>
      </c>
      <c r="G27" s="90" cm="1">
        <f t="array" ref="G27">_xlfn.IFS(X27="",0,X27="na","na",X27&gt;0,100*(X27-(_xlfn.MINIFS(X$2:X$1000,X$2:X$1000,"&gt;0")-1))/(_xlfn.MAXIFS(X$2:X$1000,X$2:X$1000,"&gt;0")-(_xlfn.MINIFS(X$2:X$1000,X$2:X$1000,"&gt;0")-1)))</f>
        <v>44.369470685260168</v>
      </c>
      <c r="H27" s="90" t="str" cm="1">
        <f t="array" ref="H27">_xlfn.IFS(Y27="",0,Y27="na","na",Y27&gt;0,100*(Y27-(_xlfn.MINIFS(Y$2:Y$1000,Y$2:Y$1000,"&gt;0")-1))/(_xlfn.MAXIFS(Y$2:Y$1000,Y$2:Y$1000,"&gt;0")-(_xlfn.MINIFS(Y$2:Y$1000,Y$2:Y$1000,"&gt;0")-1)))</f>
        <v>na</v>
      </c>
      <c r="I27" s="90" cm="1">
        <f t="array" ref="I27">_xlfn.IFS(Z27="",0,Z27="na","na",Z27&gt;0,100*(Z27-(_xlfn.MINIFS(Z$2:Z$1000,Z$2:Z$1000,"&gt;0")-1))/(_xlfn.MAXIFS(Z$2:Z$1000,Z$2:Z$1000,"&gt;0")-(_xlfn.MINIFS(Z$2:Z$1000,Z$2:Z$1000,"&gt;0")-1)))</f>
        <v>55.613871723242745</v>
      </c>
      <c r="J27" s="90" cm="1">
        <f t="array" ref="J27">_xlfn.IFS(AA27="",0,AA27="na","na",AA27&gt;0,100*(AA27-(_xlfn.MINIFS(AA$2:AA$1000,AA$2:AA$1000,"&gt;0")-1))/(_xlfn.MAXIFS(AA$2:AA$1000,AA$2:AA$1000,"&gt;0")-(_xlfn.MINIFS(AA$2:AA$1000,AA$2:AA$1000,"&gt;0")-1)))</f>
        <v>59.77977641422207</v>
      </c>
      <c r="K27" s="90" cm="1">
        <f t="array" ref="K27">_xlfn.IFS(AB27="",0,AB27="na","na",AB27&gt;0,100*(AB27-(_xlfn.MINIFS(AB$2:AB$1000,AB$2:AB$1000,"&gt;0")-1))/(_xlfn.MAXIFS(AB$2:AB$1000,AB$2:AB$1000,"&gt;0")-(_xlfn.MINIFS(AB$2:AB$1000,AB$2:AB$1000,"&gt;0")-1)))</f>
        <v>13.319582473904619</v>
      </c>
      <c r="L27" s="90" cm="1">
        <f t="array" ref="L27">_xlfn.IFS(AC27="",0,AC27="na","na",AC27&gt;0,100*(AC27-(_xlfn.MINIFS(AC$2:AC$1000,AC$2:AC$1000,"&gt;0")-1))/(_xlfn.MAXIFS(AC$2:AC$1000,AC$2:AC$1000,"&gt;0")-(_xlfn.MINIFS(AC$2:AC$1000,AC$2:AC$1000,"&gt;0")-1)))</f>
        <v>0</v>
      </c>
      <c r="M27" s="90" cm="1">
        <f t="array" ref="M27">_xlfn.IFS(AD27="",0,AD27="na","na",AD27&gt;0,100*(AD27-(_xlfn.MINIFS(AD$2:AD$1000,AD$2:AD$1000,"&gt;0")-1))/(_xlfn.MAXIFS(AD$2:AD$1000,AD$2:AD$1000,"&gt;0")-(_xlfn.MINIFS(AD$2:AD$1000,AD$2:AD$1000,"&gt;0")-1)))</f>
        <v>0</v>
      </c>
      <c r="N27" s="90" cm="1">
        <f t="array" ref="N27">_xlfn.IFS(AE27="",0,AE27="na","na",AE27&gt;0,100*(AE27-(_xlfn.MINIFS(AE$2:AE$1000,AE$2:AE$1000,"&gt;0")-1))/(_xlfn.MAXIFS(AE$2:AE$1000,AE$2:AE$1000,"&gt;0")-(_xlfn.MINIFS(AE$2:AE$1000,AE$2:AE$1000,"&gt;0")-1)))</f>
        <v>0</v>
      </c>
      <c r="O27" s="90" cm="1">
        <f t="array" ref="O27">_xlfn.IFS(AF27="",0,AF27="na","na",AF27&gt;0,100*(AF27-(_xlfn.MINIFS(AF$2:AF$1000,AF$2:AF$1000,"&gt;0")-1))/(_xlfn.MAXIFS(AF$2:AF$1000,AF$2:AF$1000,"&gt;0")-(_xlfn.MINIFS(AF$2:AF$1000,AF$2:AF$1000,"&gt;0")-1)))</f>
        <v>38.828901679113351</v>
      </c>
      <c r="P27" s="90" cm="1">
        <f t="array" ref="P27">_xlfn.IFS(AG27="",0,AG27="na","na",AG27&gt;0,100*(AG27-(_xlfn.MINIFS(AG$2:AG$1000,AG$2:AG$1000,"&gt;0")-1))/(_xlfn.MAXIFS(AG$2:AG$1000,AG$2:AG$1000,"&gt;0")-(_xlfn.MINIFS(AG$2:AG$1000,AG$2:AG$1000,"&gt;0")-1)))</f>
        <v>20.237274106773341</v>
      </c>
      <c r="Q27" s="90" cm="1">
        <f t="array" ref="Q27">_xlfn.IFS(AH27="",0,AH27="na","na",AH27&gt;0,100*(AH27-(_xlfn.MINIFS(AH$2:AH$1000,AH$2:AH$1000,"&gt;0")-1))/(_xlfn.MAXIFS(AH$2:AH$1000,AH$2:AH$1000,"&gt;0")-(_xlfn.MINIFS(AH$2:AH$1000,AH$2:AH$1000,"&gt;0")-1)))</f>
        <v>71.007988510905662</v>
      </c>
      <c r="R27" s="90" cm="1">
        <f t="array" ref="R27">_xlfn.IFS(AI27="",0,AI27="na","na",AI27&gt;0,100*(AI27-(_xlfn.MINIFS(AI$2:AI$1000,AI$2:AI$1000,"&gt;0")-1))/(_xlfn.MAXIFS(AI$2:AI$1000,AI$2:AI$1000,"&gt;0")-(_xlfn.MINIFS(AI$2:AI$1000,AI$2:AI$1000,"&gt;0")-1)))</f>
        <v>15.951631134080714</v>
      </c>
      <c r="S27" s="90" cm="1">
        <f t="array" ref="S27">_xlfn.IFS(AJ27="",0,AJ27="na","na",AJ27&gt;0,100*(AJ27-(_xlfn.MINIFS(AJ$2:AJ$1000,AJ$2:AJ$1000,"&gt;0")-1))/(_xlfn.MAXIFS(AJ$2:AJ$1000,AJ$2:AJ$1000,"&gt;0")-(_xlfn.MINIFS(AJ$2:AJ$1000,AJ$2:AJ$1000,"&gt;0")-1)))</f>
        <v>0</v>
      </c>
      <c r="T27" s="90" cm="1">
        <f t="array" ref="T27">_xlfn.IFS(AK27="",0,AK27="na","na",AK27&gt;0,100*(AK27-(_xlfn.MINIFS(AK$2:AK$1000,AK$2:AK$1000,"&gt;0")-1))/(_xlfn.MAXIFS(AK$2:AK$1000,AK$2:AK$1000,"&gt;0")-(_xlfn.MINIFS(AK$2:AK$1000,AK$2:AK$1000,"&gt;0")-1)))</f>
        <v>9.2609043261970321</v>
      </c>
      <c r="U27" s="19"/>
      <c r="V27" s="84" t="s">
        <v>1255</v>
      </c>
      <c r="W27" s="20">
        <v>560</v>
      </c>
      <c r="X27" s="20">
        <v>313.60000000000002</v>
      </c>
      <c r="Y27" s="84" t="s">
        <v>1255</v>
      </c>
      <c r="Z27" s="20">
        <v>214.7</v>
      </c>
      <c r="AA27" s="20">
        <v>303</v>
      </c>
      <c r="AB27" s="20">
        <v>67.44</v>
      </c>
      <c r="AC27" s="20"/>
      <c r="AD27" s="20"/>
      <c r="AE27" s="20"/>
      <c r="AF27" s="20">
        <v>424</v>
      </c>
      <c r="AG27" s="20">
        <v>66.66</v>
      </c>
      <c r="AH27" s="20">
        <v>347.9</v>
      </c>
      <c r="AI27" s="20">
        <v>248.7</v>
      </c>
      <c r="AJ27" s="20"/>
      <c r="AK27" s="20">
        <v>243.1</v>
      </c>
      <c r="AL27" s="19"/>
      <c r="AM27" s="84" t="s">
        <v>1255</v>
      </c>
      <c r="AN27" s="20">
        <v>43.87</v>
      </c>
      <c r="AO27" s="20">
        <v>16.32</v>
      </c>
      <c r="AP27" s="84" t="s">
        <v>1255</v>
      </c>
      <c r="AQ27" s="20">
        <v>6.8920000000000003</v>
      </c>
      <c r="AR27" s="20">
        <v>14.31</v>
      </c>
      <c r="AS27" s="20">
        <v>8.3170000000000002</v>
      </c>
      <c r="AT27" s="20"/>
      <c r="AU27" s="20"/>
      <c r="AV27" s="20"/>
      <c r="AW27" s="20">
        <v>22.44</v>
      </c>
      <c r="AX27" s="20">
        <v>4.1230000000000002</v>
      </c>
      <c r="AY27" s="20">
        <v>17.649999999999999</v>
      </c>
      <c r="AZ27" s="20">
        <v>45.24</v>
      </c>
      <c r="BA27" s="20"/>
      <c r="BB27" s="20">
        <v>23.61</v>
      </c>
      <c r="BC27" s="84"/>
      <c r="BD27" s="84"/>
      <c r="BE27" s="84"/>
      <c r="BF27" s="84"/>
    </row>
    <row r="28" spans="1:58" s="25" customFormat="1" x14ac:dyDescent="0.2">
      <c r="A28" s="69" t="s">
        <v>252</v>
      </c>
      <c r="B28" s="70" t="str">
        <f>VLOOKUP(A28,RecNames!B:G,6,FALSE)</f>
        <v>CNR2</v>
      </c>
      <c r="C28" s="70"/>
      <c r="D28" s="90" cm="1">
        <f t="array" ref="D28">_xlfn.IFS(U28="",0,U28="na","na",U28&gt;0,100*(U28-(_xlfn.MINIFS(U$2:U$1000,U$2:U$1000,"&gt;0")-1))/(_xlfn.MAXIFS(U$2:U$1000,U$2:U$1000,"&gt;0")-(_xlfn.MINIFS(U$2:U$1000,U$2:U$1000,"&gt;0")-1)))</f>
        <v>0</v>
      </c>
      <c r="E28" s="90" t="str" cm="1">
        <f t="array" ref="E28">_xlfn.IFS(V28="",0,V28="na","na",V28&gt;0,100*(V28-(_xlfn.MINIFS(V$2:V$1000,V$2:V$1000,"&gt;0")-1))/(_xlfn.MAXIFS(V$2:V$1000,V$2:V$1000,"&gt;0")-(_xlfn.MINIFS(V$2:V$1000,V$2:V$1000,"&gt;0")-1)))</f>
        <v>na</v>
      </c>
      <c r="F28" s="90" cm="1">
        <f t="array" ref="F28">_xlfn.IFS(W28="",0,W28="na","na",W28&gt;0,100*(W28-(_xlfn.MINIFS(W$2:W$1000,W$2:W$1000,"&gt;0")-1))/(_xlfn.MAXIFS(W$2:W$1000,W$2:W$1000,"&gt;0")-(_xlfn.MINIFS(W$2:W$1000,W$2:W$1000,"&gt;0")-1)))</f>
        <v>27.472648911481933</v>
      </c>
      <c r="G28" s="90" cm="1">
        <f t="array" ref="G28">_xlfn.IFS(X28="",0,X28="na","na",X28&gt;0,100*(X28-(_xlfn.MINIFS(X$2:X$1000,X$2:X$1000,"&gt;0")-1))/(_xlfn.MAXIFS(X$2:X$1000,X$2:X$1000,"&gt;0")-(_xlfn.MINIFS(X$2:X$1000,X$2:X$1000,"&gt;0")-1)))</f>
        <v>19.418203628729945</v>
      </c>
      <c r="H28" s="90" t="str" cm="1">
        <f t="array" ref="H28">_xlfn.IFS(Y28="",0,Y28="na","na",Y28&gt;0,100*(Y28-(_xlfn.MINIFS(Y$2:Y$1000,Y$2:Y$1000,"&gt;0")-1))/(_xlfn.MAXIFS(Y$2:Y$1000,Y$2:Y$1000,"&gt;0")-(_xlfn.MINIFS(Y$2:Y$1000,Y$2:Y$1000,"&gt;0")-1)))</f>
        <v>na</v>
      </c>
      <c r="I28" s="90" cm="1">
        <f t="array" ref="I28">_xlfn.IFS(Z28="",0,Z28="na","na",Z28&gt;0,100*(Z28-(_xlfn.MINIFS(Z$2:Z$1000,Z$2:Z$1000,"&gt;0")-1))/(_xlfn.MAXIFS(Z$2:Z$1000,Z$2:Z$1000,"&gt;0")-(_xlfn.MINIFS(Z$2:Z$1000,Z$2:Z$1000,"&gt;0")-1)))</f>
        <v>38.175456418070496</v>
      </c>
      <c r="J28" s="90" cm="1">
        <f t="array" ref="J28">_xlfn.IFS(AA28="",0,AA28="na","na",AA28&gt;0,100*(AA28-(_xlfn.MINIFS(AA$2:AA$1000,AA$2:AA$1000,"&gt;0")-1))/(_xlfn.MAXIFS(AA$2:AA$1000,AA$2:AA$1000,"&gt;0")-(_xlfn.MINIFS(AA$2:AA$1000,AA$2:AA$1000,"&gt;0")-1)))</f>
        <v>41.939144322098009</v>
      </c>
      <c r="K28" s="90" cm="1">
        <f t="array" ref="K28">_xlfn.IFS(AB28="",0,AB28="na","na",AB28&gt;0,100*(AB28-(_xlfn.MINIFS(AB$2:AB$1000,AB$2:AB$1000,"&gt;0")-1))/(_xlfn.MAXIFS(AB$2:AB$1000,AB$2:AB$1000,"&gt;0")-(_xlfn.MINIFS(AB$2:AB$1000,AB$2:AB$1000,"&gt;0")-1)))</f>
        <v>11.078817426089131</v>
      </c>
      <c r="L28" s="90" cm="1">
        <f t="array" ref="L28">_xlfn.IFS(AC28="",0,AC28="na","na",AC28&gt;0,100*(AC28-(_xlfn.MINIFS(AC$2:AC$1000,AC$2:AC$1000,"&gt;0")-1))/(_xlfn.MAXIFS(AC$2:AC$1000,AC$2:AC$1000,"&gt;0")-(_xlfn.MINIFS(AC$2:AC$1000,AC$2:AC$1000,"&gt;0")-1)))</f>
        <v>0</v>
      </c>
      <c r="M28" s="90" cm="1">
        <f t="array" ref="M28">_xlfn.IFS(AD28="",0,AD28="na","na",AD28&gt;0,100*(AD28-(_xlfn.MINIFS(AD$2:AD$1000,AD$2:AD$1000,"&gt;0")-1))/(_xlfn.MAXIFS(AD$2:AD$1000,AD$2:AD$1000,"&gt;0")-(_xlfn.MINIFS(AD$2:AD$1000,AD$2:AD$1000,"&gt;0")-1)))</f>
        <v>0</v>
      </c>
      <c r="N28" s="90" cm="1">
        <f t="array" ref="N28">_xlfn.IFS(AE28="",0,AE28="na","na",AE28&gt;0,100*(AE28-(_xlfn.MINIFS(AE$2:AE$1000,AE$2:AE$1000,"&gt;0")-1))/(_xlfn.MAXIFS(AE$2:AE$1000,AE$2:AE$1000,"&gt;0")-(_xlfn.MINIFS(AE$2:AE$1000,AE$2:AE$1000,"&gt;0")-1)))</f>
        <v>0</v>
      </c>
      <c r="O28" s="90" cm="1">
        <f t="array" ref="O28">_xlfn.IFS(AF28="",0,AF28="na","na",AF28&gt;0,100*(AF28-(_xlfn.MINIFS(AF$2:AF$1000,AF$2:AF$1000,"&gt;0")-1))/(_xlfn.MAXIFS(AF$2:AF$1000,AF$2:AF$1000,"&gt;0")-(_xlfn.MINIFS(AF$2:AF$1000,AF$2:AF$1000,"&gt;0")-1)))</f>
        <v>0</v>
      </c>
      <c r="P28" s="90" cm="1">
        <f t="array" ref="P28">_xlfn.IFS(AG28="",0,AG28="na","na",AG28&gt;0,100*(AG28-(_xlfn.MINIFS(AG$2:AG$1000,AG$2:AG$1000,"&gt;0")-1))/(_xlfn.MAXIFS(AG$2:AG$1000,AG$2:AG$1000,"&gt;0")-(_xlfn.MINIFS(AG$2:AG$1000,AG$2:AG$1000,"&gt;0")-1)))</f>
        <v>0</v>
      </c>
      <c r="Q28" s="90" cm="1">
        <f t="array" ref="Q28">_xlfn.IFS(AH28="",0,AH28="na","na",AH28&gt;0,100*(AH28-(_xlfn.MINIFS(AH$2:AH$1000,AH$2:AH$1000,"&gt;0")-1))/(_xlfn.MAXIFS(AH$2:AH$1000,AH$2:AH$1000,"&gt;0")-(_xlfn.MINIFS(AH$2:AH$1000,AH$2:AH$1000,"&gt;0")-1)))</f>
        <v>0</v>
      </c>
      <c r="R28" s="90" cm="1">
        <f t="array" ref="R28">_xlfn.IFS(AI28="",0,AI28="na","na",AI28&gt;0,100*(AI28-(_xlfn.MINIFS(AI$2:AI$1000,AI$2:AI$1000,"&gt;0")-1))/(_xlfn.MAXIFS(AI$2:AI$1000,AI$2:AI$1000,"&gt;0")-(_xlfn.MINIFS(AI$2:AI$1000,AI$2:AI$1000,"&gt;0")-1)))</f>
        <v>1.6094519759150918</v>
      </c>
      <c r="S28" s="90" cm="1">
        <f t="array" ref="S28">_xlfn.IFS(AJ28="",0,AJ28="na","na",AJ28&gt;0,100*(AJ28-(_xlfn.MINIFS(AJ$2:AJ$1000,AJ$2:AJ$1000,"&gt;0")-1))/(_xlfn.MAXIFS(AJ$2:AJ$1000,AJ$2:AJ$1000,"&gt;0")-(_xlfn.MINIFS(AJ$2:AJ$1000,AJ$2:AJ$1000,"&gt;0")-1)))</f>
        <v>3.2571854663774404</v>
      </c>
      <c r="T28" s="90" cm="1">
        <f t="array" ref="T28">_xlfn.IFS(AK28="",0,AK28="na","na",AK28&gt;0,100*(AK28-(_xlfn.MINIFS(AK$2:AK$1000,AK$2:AK$1000,"&gt;0")-1))/(_xlfn.MAXIFS(AK$2:AK$1000,AK$2:AK$1000,"&gt;0")-(_xlfn.MINIFS(AK$2:AK$1000,AK$2:AK$1000,"&gt;0")-1)))</f>
        <v>3.046992982144443</v>
      </c>
      <c r="U28" s="19"/>
      <c r="V28" s="84" t="s">
        <v>1255</v>
      </c>
      <c r="W28" s="20">
        <v>266.7</v>
      </c>
      <c r="X28" s="20">
        <v>147.19999999999999</v>
      </c>
      <c r="Y28" s="84" t="s">
        <v>1255</v>
      </c>
      <c r="Z28" s="20">
        <v>152.9</v>
      </c>
      <c r="AA28" s="20">
        <v>218.1</v>
      </c>
      <c r="AB28" s="20">
        <v>60.27</v>
      </c>
      <c r="AC28" s="20"/>
      <c r="AD28" s="20"/>
      <c r="AE28" s="20"/>
      <c r="AF28" s="20"/>
      <c r="AG28" s="20"/>
      <c r="AH28" s="20"/>
      <c r="AI28" s="20">
        <v>46.95</v>
      </c>
      <c r="AJ28" s="20">
        <v>124.7</v>
      </c>
      <c r="AK28" s="20">
        <v>103.2</v>
      </c>
      <c r="AL28" s="19"/>
      <c r="AM28" s="84" t="s">
        <v>1255</v>
      </c>
      <c r="AN28" s="20">
        <v>16.18</v>
      </c>
      <c r="AO28" s="20">
        <v>5.8650000000000002</v>
      </c>
      <c r="AP28" s="84" t="s">
        <v>1255</v>
      </c>
      <c r="AQ28" s="20">
        <v>8.0220000000000002</v>
      </c>
      <c r="AR28" s="20">
        <v>10.54</v>
      </c>
      <c r="AS28" s="20">
        <v>4.4720000000000004</v>
      </c>
      <c r="AT28" s="20"/>
      <c r="AU28" s="20"/>
      <c r="AV28" s="20"/>
      <c r="AW28" s="20"/>
      <c r="AX28" s="20"/>
      <c r="AY28" s="20"/>
      <c r="AZ28" s="20">
        <v>3.0840000000000001</v>
      </c>
      <c r="BA28" s="20">
        <v>5.7460000000000004</v>
      </c>
      <c r="BB28" s="20">
        <v>3.5950000000000002</v>
      </c>
      <c r="BC28" s="84"/>
      <c r="BD28" s="84"/>
      <c r="BE28" s="84"/>
      <c r="BF28" s="84"/>
    </row>
    <row r="29" spans="1:58" s="109" customFormat="1" x14ac:dyDescent="0.2">
      <c r="A29" s="103" t="s">
        <v>282</v>
      </c>
      <c r="B29" s="104" t="str">
        <f>VLOOKUP(A29,RecNames!B:G,6,FALSE)</f>
        <v>CCKAR</v>
      </c>
      <c r="C29" s="104"/>
      <c r="D29" s="105" cm="1">
        <f t="array" ref="D29">_xlfn.IFS(U29="",0,U29="na","na",U29&gt;0,100*(U29-(_xlfn.MINIFS(U$2:U$1000,U$2:U$1000,"&gt;0")-1))/(_xlfn.MAXIFS(U$2:U$1000,U$2:U$1000,"&gt;0")-(_xlfn.MINIFS(U$2:U$1000,U$2:U$1000,"&gt;0")-1)))</f>
        <v>18.778467908902691</v>
      </c>
      <c r="E29" s="105" t="str" cm="1">
        <f t="array" ref="E29">_xlfn.IFS(V29="",0,V29="na","na",V29&gt;0,100*(V29-(_xlfn.MINIFS(V$2:V$1000,V$2:V$1000,"&gt;0")-1))/(_xlfn.MAXIFS(V$2:V$1000,V$2:V$1000,"&gt;0")-(_xlfn.MINIFS(V$2:V$1000,V$2:V$1000,"&gt;0")-1)))</f>
        <v>na</v>
      </c>
      <c r="F29" s="105" cm="1">
        <f t="array" ref="F29">_xlfn.IFS(W29="",0,W29="na","na",W29&gt;0,100*(W29-(_xlfn.MINIFS(W$2:W$1000,W$2:W$1000,"&gt;0")-1))/(_xlfn.MAXIFS(W$2:W$1000,W$2:W$1000,"&gt;0")-(_xlfn.MINIFS(W$2:W$1000,W$2:W$1000,"&gt;0")-1)))</f>
        <v>53.475522157144439</v>
      </c>
      <c r="G29" s="105" cm="1">
        <f t="array" ref="G29">_xlfn.IFS(X29="",0,X29="na","na",X29&gt;0,100*(X29-(_xlfn.MINIFS(X$2:X$1000,X$2:X$1000,"&gt;0")-1))/(_xlfn.MAXIFS(X$2:X$1000,X$2:X$1000,"&gt;0")-(_xlfn.MINIFS(X$2:X$1000,X$2:X$1000,"&gt;0")-1)))</f>
        <v>30.574298995351629</v>
      </c>
      <c r="H29" s="105" t="str" cm="1">
        <f t="array" ref="H29">_xlfn.IFS(Y29="",0,Y29="na","na",Y29&gt;0,100*(Y29-(_xlfn.MINIFS(Y$2:Y$1000,Y$2:Y$1000,"&gt;0")-1))/(_xlfn.MAXIFS(Y$2:Y$1000,Y$2:Y$1000,"&gt;0")-(_xlfn.MINIFS(Y$2:Y$1000,Y$2:Y$1000,"&gt;0")-1)))</f>
        <v>na</v>
      </c>
      <c r="I29" s="105" cm="1">
        <f t="array" ref="I29">_xlfn.IFS(Z29="",0,Z29="na","na",Z29&gt;0,100*(Z29-(_xlfn.MINIFS(Z$2:Z$1000,Z$2:Z$1000,"&gt;0")-1))/(_xlfn.MAXIFS(Z$2:Z$1000,Z$2:Z$1000,"&gt;0")-(_xlfn.MINIFS(Z$2:Z$1000,Z$2:Z$1000,"&gt;0")-1)))</f>
        <v>61.454894325460664</v>
      </c>
      <c r="J29" s="105" cm="1">
        <f t="array" ref="J29">_xlfn.IFS(AA29="",0,AA29="na","na",AA29&gt;0,100*(AA29-(_xlfn.MINIFS(AA$2:AA$1000,AA$2:AA$1000,"&gt;0")-1))/(_xlfn.MAXIFS(AA$2:AA$1000,AA$2:AA$1000,"&gt;0")-(_xlfn.MINIFS(AA$2:AA$1000,AA$2:AA$1000,"&gt;0")-1)))</f>
        <v>46.646213331091872</v>
      </c>
      <c r="K29" s="105" cm="1">
        <f t="array" ref="K29">_xlfn.IFS(AB29="",0,AB29="na","na",AB29&gt;0,100*(AB29-(_xlfn.MINIFS(AB$2:AB$1000,AB$2:AB$1000,"&gt;0")-1))/(_xlfn.MAXIFS(AB$2:AB$1000,AB$2:AB$1000,"&gt;0")-(_xlfn.MINIFS(AB$2:AB$1000,AB$2:AB$1000,"&gt;0")-1)))</f>
        <v>44.871554472154514</v>
      </c>
      <c r="L29" s="105" cm="1">
        <f t="array" ref="L29">_xlfn.IFS(AC29="",0,AC29="na","na",AC29&gt;0,100*(AC29-(_xlfn.MINIFS(AC$2:AC$1000,AC$2:AC$1000,"&gt;0")-1))/(_xlfn.MAXIFS(AC$2:AC$1000,AC$2:AC$1000,"&gt;0")-(_xlfn.MINIFS(AC$2:AC$1000,AC$2:AC$1000,"&gt;0")-1)))</f>
        <v>59.512147743197687</v>
      </c>
      <c r="M29" s="105" cm="1">
        <f t="array" ref="M29">_xlfn.IFS(AD29="",0,AD29="na","na",AD29&gt;0,100*(AD29-(_xlfn.MINIFS(AD$2:AD$1000,AD$2:AD$1000,"&gt;0")-1))/(_xlfn.MAXIFS(AD$2:AD$1000,AD$2:AD$1000,"&gt;0")-(_xlfn.MINIFS(AD$2:AD$1000,AD$2:AD$1000,"&gt;0")-1)))</f>
        <v>63.421735860044159</v>
      </c>
      <c r="N29" s="105" cm="1">
        <f t="array" ref="N29">_xlfn.IFS(AE29="",0,AE29="na","na",AE29&gt;0,100*(AE29-(_xlfn.MINIFS(AE$2:AE$1000,AE$2:AE$1000,"&gt;0")-1))/(_xlfn.MAXIFS(AE$2:AE$1000,AE$2:AE$1000,"&gt;0")-(_xlfn.MINIFS(AE$2:AE$1000,AE$2:AE$1000,"&gt;0")-1)))</f>
        <v>64.090519496421294</v>
      </c>
      <c r="O29" s="105" cm="1">
        <f t="array" ref="O29">_xlfn.IFS(AF29="",0,AF29="na","na",AF29&gt;0,100*(AF29-(_xlfn.MINIFS(AF$2:AF$1000,AF$2:AF$1000,"&gt;0")-1))/(_xlfn.MAXIFS(AF$2:AF$1000,AF$2:AF$1000,"&gt;0")-(_xlfn.MINIFS(AF$2:AF$1000,AF$2:AF$1000,"&gt;0")-1)))</f>
        <v>79.203729248917838</v>
      </c>
      <c r="P29" s="105" cm="1">
        <f t="array" ref="P29">_xlfn.IFS(AG29="",0,AG29="na","na",AG29&gt;0,100*(AG29-(_xlfn.MINIFS(AG$2:AG$1000,AG$2:AG$1000,"&gt;0")-1))/(_xlfn.MAXIFS(AG$2:AG$1000,AG$2:AG$1000,"&gt;0")-(_xlfn.MINIFS(AG$2:AG$1000,AG$2:AG$1000,"&gt;0")-1)))</f>
        <v>27.983170092426537</v>
      </c>
      <c r="Q29" s="105" cm="1">
        <f t="array" ref="Q29">_xlfn.IFS(AH29="",0,AH29="na","na",AH29&gt;0,100*(AH29-(_xlfn.MINIFS(AH$2:AH$1000,AH$2:AH$1000,"&gt;0")-1))/(_xlfn.MAXIFS(AH$2:AH$1000,AH$2:AH$1000,"&gt;0")-(_xlfn.MINIFS(AH$2:AH$1000,AH$2:AH$1000,"&gt;0")-1)))</f>
        <v>53.460192083295922</v>
      </c>
      <c r="R29" s="105" cm="1">
        <f t="array" ref="R29">_xlfn.IFS(AI29="",0,AI29="na","na",AI29&gt;0,100*(AI29-(_xlfn.MINIFS(AI$2:AI$1000,AI$2:AI$1000,"&gt;0")-1))/(_xlfn.MAXIFS(AI$2:AI$1000,AI$2:AI$1000,"&gt;0")-(_xlfn.MINIFS(AI$2:AI$1000,AI$2:AI$1000,"&gt;0")-1)))</f>
        <v>56.706879269775143</v>
      </c>
      <c r="S29" s="105" cm="1">
        <f t="array" ref="S29">_xlfn.IFS(AJ29="",0,AJ29="na","na",AJ29&gt;0,100*(AJ29-(_xlfn.MINIFS(AJ$2:AJ$1000,AJ$2:AJ$1000,"&gt;0")-1))/(_xlfn.MAXIFS(AJ$2:AJ$1000,AJ$2:AJ$1000,"&gt;0")-(_xlfn.MINIFS(AJ$2:AJ$1000,AJ$2:AJ$1000,"&gt;0")-1)))</f>
        <v>45.600596529284161</v>
      </c>
      <c r="T29" s="105" cm="1">
        <f t="array" ref="T29">_xlfn.IFS(AK29="",0,AK29="na","na",AK29&gt;0,100*(AK29-(_xlfn.MINIFS(AK$2:AK$1000,AK$2:AK$1000,"&gt;0")-1))/(_xlfn.MAXIFS(AK$2:AK$1000,AK$2:AK$1000,"&gt;0")-(_xlfn.MINIFS(AK$2:AK$1000,AK$2:AK$1000,"&gt;0")-1)))</f>
        <v>65.976725592964371</v>
      </c>
      <c r="U29" s="106">
        <v>26.09</v>
      </c>
      <c r="V29" s="107" t="s">
        <v>1255</v>
      </c>
      <c r="W29" s="108">
        <v>502</v>
      </c>
      <c r="X29" s="108">
        <v>221.6</v>
      </c>
      <c r="Y29" s="107" t="s">
        <v>1255</v>
      </c>
      <c r="Z29" s="108">
        <v>235.4</v>
      </c>
      <c r="AA29" s="108">
        <v>240.5</v>
      </c>
      <c r="AB29" s="108">
        <v>168.4</v>
      </c>
      <c r="AC29" s="108">
        <v>457.1</v>
      </c>
      <c r="AD29" s="108">
        <v>547.9</v>
      </c>
      <c r="AE29" s="108">
        <v>601.5</v>
      </c>
      <c r="AF29" s="108">
        <v>848.4</v>
      </c>
      <c r="AG29" s="108">
        <v>77.89</v>
      </c>
      <c r="AH29" s="108">
        <v>269.7</v>
      </c>
      <c r="AI29" s="108">
        <v>822</v>
      </c>
      <c r="AJ29" s="108">
        <v>1374</v>
      </c>
      <c r="AK29" s="108">
        <v>1520</v>
      </c>
      <c r="AL29" s="106">
        <v>2.3210000000000002</v>
      </c>
      <c r="AM29" s="107" t="s">
        <v>1255</v>
      </c>
      <c r="AN29" s="108">
        <v>23.68</v>
      </c>
      <c r="AO29" s="108">
        <v>6.1870000000000003</v>
      </c>
      <c r="AP29" s="107" t="s">
        <v>1255</v>
      </c>
      <c r="AQ29" s="108">
        <v>9.7530000000000001</v>
      </c>
      <c r="AR29" s="108">
        <v>6.0750000000000002</v>
      </c>
      <c r="AS29" s="108">
        <v>7.9930000000000003</v>
      </c>
      <c r="AT29" s="108">
        <v>19.25</v>
      </c>
      <c r="AU29" s="108">
        <v>30.49</v>
      </c>
      <c r="AV29" s="108">
        <v>27.63</v>
      </c>
      <c r="AW29" s="108">
        <v>16.78</v>
      </c>
      <c r="AX29" s="108">
        <v>4.9800000000000004</v>
      </c>
      <c r="AY29" s="108">
        <v>8.7479999999999993</v>
      </c>
      <c r="AZ29" s="108">
        <v>35.979999999999997</v>
      </c>
      <c r="BA29" s="108">
        <v>79.760000000000005</v>
      </c>
      <c r="BB29" s="108">
        <v>45.72</v>
      </c>
      <c r="BC29" s="107"/>
      <c r="BD29" s="107"/>
      <c r="BE29" s="107"/>
      <c r="BF29" s="107"/>
    </row>
    <row r="30" spans="1:58" s="25" customFormat="1" x14ac:dyDescent="0.2">
      <c r="A30" s="69" t="s">
        <v>267</v>
      </c>
      <c r="B30" s="70" t="str">
        <f>VLOOKUP(A30,RecNames!B:G,6,FALSE)</f>
        <v>CCR5</v>
      </c>
      <c r="C30" s="70"/>
      <c r="D30" s="90" cm="1">
        <f t="array" ref="D30">_xlfn.IFS(U30="",0,U30="na","na",U30&gt;0,100*(U30-(_xlfn.MINIFS(U$2:U$1000,U$2:U$1000,"&gt;0")-1))/(_xlfn.MAXIFS(U$2:U$1000,U$2:U$1000,"&gt;0")-(_xlfn.MINIFS(U$2:U$1000,U$2:U$1000,"&gt;0")-1)))</f>
        <v>0</v>
      </c>
      <c r="E30" s="90" t="str" cm="1">
        <f t="array" ref="E30">_xlfn.IFS(V30="",0,V30="na","na",V30&gt;0,100*(V30-(_xlfn.MINIFS(V$2:V$1000,V$2:V$1000,"&gt;0")-1))/(_xlfn.MAXIFS(V$2:V$1000,V$2:V$1000,"&gt;0")-(_xlfn.MINIFS(V$2:V$1000,V$2:V$1000,"&gt;0")-1)))</f>
        <v>na</v>
      </c>
      <c r="F30" s="90" cm="1">
        <f t="array" ref="F30">_xlfn.IFS(W30="",0,W30="na","na",W30&gt;0,100*(W30-(_xlfn.MINIFS(W$2:W$1000,W$2:W$1000,"&gt;0")-1))/(_xlfn.MAXIFS(W$2:W$1000,W$2:W$1000,"&gt;0")-(_xlfn.MINIFS(W$2:W$1000,W$2:W$1000,"&gt;0")-1)))</f>
        <v>54.138578848491548</v>
      </c>
      <c r="G30" s="90" cm="1">
        <f t="array" ref="G30">_xlfn.IFS(X30="",0,X30="na","na",X30&gt;0,100*(X30-(_xlfn.MINIFS(X$2:X$1000,X$2:X$1000,"&gt;0")-1))/(_xlfn.MAXIFS(X$2:X$1000,X$2:X$1000,"&gt;0")-(_xlfn.MINIFS(X$2:X$1000,X$2:X$1000,"&gt;0")-1)))</f>
        <v>46.393762183235872</v>
      </c>
      <c r="H30" s="90" t="str" cm="1">
        <f t="array" ref="H30">_xlfn.IFS(Y30="",0,Y30="na","na",Y30&gt;0,100*(Y30-(_xlfn.MINIFS(Y$2:Y$1000,Y$2:Y$1000,"&gt;0")-1))/(_xlfn.MAXIFS(Y$2:Y$1000,Y$2:Y$1000,"&gt;0")-(_xlfn.MINIFS(Y$2:Y$1000,Y$2:Y$1000,"&gt;0")-1)))</f>
        <v>na</v>
      </c>
      <c r="I30" s="90" cm="1">
        <f t="array" ref="I30">_xlfn.IFS(Z30="",0,Z30="na","na",Z30&gt;0,100*(Z30-(_xlfn.MINIFS(Z$2:Z$1000,Z$2:Z$1000,"&gt;0")-1))/(_xlfn.MAXIFS(Z$2:Z$1000,Z$2:Z$1000,"&gt;0")-(_xlfn.MINIFS(Z$2:Z$1000,Z$2:Z$1000,"&gt;0")-1)))</f>
        <v>51.43768165015944</v>
      </c>
      <c r="J30" s="90" cm="1">
        <f t="array" ref="J30">_xlfn.IFS(AA30="",0,AA30="na","na",AA30&gt;0,100*(AA30-(_xlfn.MINIFS(AA$2:AA$1000,AA$2:AA$1000,"&gt;0")-1))/(_xlfn.MAXIFS(AA$2:AA$1000,AA$2:AA$1000,"&gt;0")-(_xlfn.MINIFS(AA$2:AA$1000,AA$2:AA$1000,"&gt;0")-1)))</f>
        <v>60.830461460872492</v>
      </c>
      <c r="K30" s="90" cm="1">
        <f t="array" ref="K30">_xlfn.IFS(AB30="",0,AB30="na","na",AB30&gt;0,100*(AB30-(_xlfn.MINIFS(AB$2:AB$1000,AB$2:AB$1000,"&gt;0")-1))/(_xlfn.MAXIFS(AB$2:AB$1000,AB$2:AB$1000,"&gt;0")-(_xlfn.MINIFS(AB$2:AB$1000,AB$2:AB$1000,"&gt;0")-1)))</f>
        <v>26.182886430401897</v>
      </c>
      <c r="L30" s="90" cm="1">
        <f t="array" ref="L30">_xlfn.IFS(AC30="",0,AC30="na","na",AC30&gt;0,100*(AC30-(_xlfn.MINIFS(AC$2:AC$1000,AC$2:AC$1000,"&gt;0")-1))/(_xlfn.MAXIFS(AC$2:AC$1000,AC$2:AC$1000,"&gt;0")-(_xlfn.MINIFS(AC$2:AC$1000,AC$2:AC$1000,"&gt;0")-1)))</f>
        <v>0</v>
      </c>
      <c r="M30" s="90" cm="1">
        <f t="array" ref="M30">_xlfn.IFS(AD30="",0,AD30="na","na",AD30&gt;0,100*(AD30-(_xlfn.MINIFS(AD$2:AD$1000,AD$2:AD$1000,"&gt;0")-1))/(_xlfn.MAXIFS(AD$2:AD$1000,AD$2:AD$1000,"&gt;0")-(_xlfn.MINIFS(AD$2:AD$1000,AD$2:AD$1000,"&gt;0")-1)))</f>
        <v>0</v>
      </c>
      <c r="N30" s="90" cm="1">
        <f t="array" ref="N30">_xlfn.IFS(AE30="",0,AE30="na","na",AE30&gt;0,100*(AE30-(_xlfn.MINIFS(AE$2:AE$1000,AE$2:AE$1000,"&gt;0")-1))/(_xlfn.MAXIFS(AE$2:AE$1000,AE$2:AE$1000,"&gt;0")-(_xlfn.MINIFS(AE$2:AE$1000,AE$2:AE$1000,"&gt;0")-1)))</f>
        <v>0</v>
      </c>
      <c r="O30" s="90" cm="1">
        <f t="array" ref="O30">_xlfn.IFS(AF30="",0,AF30="na","na",AF30&gt;0,100*(AF30-(_xlfn.MINIFS(AF$2:AF$1000,AF$2:AF$1000,"&gt;0")-1))/(_xlfn.MAXIFS(AF$2:AF$1000,AF$2:AF$1000,"&gt;0")-(_xlfn.MINIFS(AF$2:AF$1000,AF$2:AF$1000,"&gt;0")-1)))</f>
        <v>4.6958093516624633</v>
      </c>
      <c r="P30" s="90" cm="1">
        <f t="array" ref="P30">_xlfn.IFS(AG30="",0,AG30="na","na",AG30&gt;0,100*(AG30-(_xlfn.MINIFS(AG$2:AG$1000,AG$2:AG$1000,"&gt;0")-1))/(_xlfn.MAXIFS(AG$2:AG$1000,AG$2:AG$1000,"&gt;0")-(_xlfn.MINIFS(AG$2:AG$1000,AG$2:AG$1000,"&gt;0")-1)))</f>
        <v>0</v>
      </c>
      <c r="Q30" s="90" cm="1">
        <f t="array" ref="Q30">_xlfn.IFS(AH30="",0,AH30="na","na",AH30&gt;0,100*(AH30-(_xlfn.MINIFS(AH$2:AH$1000,AH$2:AH$1000,"&gt;0")-1))/(_xlfn.MAXIFS(AH$2:AH$1000,AH$2:AH$1000,"&gt;0")-(_xlfn.MINIFS(AH$2:AH$1000,AH$2:AH$1000,"&gt;0")-1)))</f>
        <v>0</v>
      </c>
      <c r="R30" s="90" cm="1">
        <f t="array" ref="R30">_xlfn.IFS(AI30="",0,AI30="na","na",AI30&gt;0,100*(AI30-(_xlfn.MINIFS(AI$2:AI$1000,AI$2:AI$1000,"&gt;0")-1))/(_xlfn.MAXIFS(AI$2:AI$1000,AI$2:AI$1000,"&gt;0")-(_xlfn.MINIFS(AI$2:AI$1000,AI$2:AI$1000,"&gt;0")-1)))</f>
        <v>19.733558922008399</v>
      </c>
      <c r="S30" s="90" cm="1">
        <f t="array" ref="S30">_xlfn.IFS(AJ30="",0,AJ30="na","na",AJ30&gt;0,100*(AJ30-(_xlfn.MINIFS(AJ$2:AJ$1000,AJ$2:AJ$1000,"&gt;0")-1))/(_xlfn.MAXIFS(AJ$2:AJ$1000,AJ$2:AJ$1000,"&gt;0")-(_xlfn.MINIFS(AJ$2:AJ$1000,AJ$2:AJ$1000,"&gt;0")-1)))</f>
        <v>32.880287418655094</v>
      </c>
      <c r="T30" s="90" cm="1">
        <f t="array" ref="T30">_xlfn.IFS(AK30="",0,AK30="na","na",AK30&gt;0,100*(AK30-(_xlfn.MINIFS(AK$2:AK$1000,AK$2:AK$1000,"&gt;0")-1))/(_xlfn.MAXIFS(AK$2:AK$1000,AK$2:AK$1000,"&gt;0")-(_xlfn.MINIFS(AK$2:AK$1000,AK$2:AK$1000,"&gt;0")-1)))</f>
        <v>50.875011104201832</v>
      </c>
      <c r="U30" s="19"/>
      <c r="V30" s="84" t="s">
        <v>1255</v>
      </c>
      <c r="W30" s="20">
        <v>508</v>
      </c>
      <c r="X30" s="20">
        <v>327.10000000000002</v>
      </c>
      <c r="Y30" s="84" t="s">
        <v>1255</v>
      </c>
      <c r="Z30" s="20">
        <v>199.9</v>
      </c>
      <c r="AA30" s="20">
        <v>308</v>
      </c>
      <c r="AB30" s="20">
        <v>108.6</v>
      </c>
      <c r="AC30" s="20"/>
      <c r="AD30" s="20"/>
      <c r="AE30" s="20"/>
      <c r="AF30" s="20">
        <v>65.209999999999994</v>
      </c>
      <c r="AG30" s="20"/>
      <c r="AH30" s="20"/>
      <c r="AI30" s="20">
        <v>301.89999999999998</v>
      </c>
      <c r="AJ30" s="20">
        <v>998.7</v>
      </c>
      <c r="AK30" s="20">
        <v>1180</v>
      </c>
      <c r="AL30" s="19"/>
      <c r="AM30" s="84" t="s">
        <v>1255</v>
      </c>
      <c r="AN30" s="20">
        <v>35.93</v>
      </c>
      <c r="AO30" s="20">
        <v>14.42</v>
      </c>
      <c r="AP30" s="84" t="s">
        <v>1255</v>
      </c>
      <c r="AQ30" s="20">
        <v>12.18</v>
      </c>
      <c r="AR30" s="20">
        <v>21.2</v>
      </c>
      <c r="AS30" s="20">
        <v>10.97</v>
      </c>
      <c r="AT30" s="20"/>
      <c r="AU30" s="20"/>
      <c r="AV30" s="20"/>
      <c r="AW30" s="20">
        <v>22.63</v>
      </c>
      <c r="AX30" s="20"/>
      <c r="AY30" s="20"/>
      <c r="AZ30" s="20">
        <v>85.26</v>
      </c>
      <c r="BA30" s="20">
        <v>84.55</v>
      </c>
      <c r="BB30" s="20">
        <v>107.2</v>
      </c>
      <c r="BC30" s="84"/>
      <c r="BD30" s="84"/>
      <c r="BE30" s="84"/>
      <c r="BF30" s="84"/>
    </row>
    <row r="31" spans="1:58" s="25" customFormat="1" x14ac:dyDescent="0.2">
      <c r="A31" s="69" t="s">
        <v>268</v>
      </c>
      <c r="B31" s="70" t="str">
        <f>VLOOKUP(A31,RecNames!B:G,6,FALSE)</f>
        <v>CCR6</v>
      </c>
      <c r="C31" s="70"/>
      <c r="D31" s="90" cm="1">
        <f t="array" ref="D31">_xlfn.IFS(U31="",0,U31="na","na",U31&gt;0,100*(U31-(_xlfn.MINIFS(U$2:U$1000,U$2:U$1000,"&gt;0")-1))/(_xlfn.MAXIFS(U$2:U$1000,U$2:U$1000,"&gt;0")-(_xlfn.MINIFS(U$2:U$1000,U$2:U$1000,"&gt;0")-1)))</f>
        <v>0</v>
      </c>
      <c r="E31" s="90" t="str" cm="1">
        <f t="array" ref="E31">_xlfn.IFS(V31="",0,V31="na","na",V31&gt;0,100*(V31-(_xlfn.MINIFS(V$2:V$1000,V$2:V$1000,"&gt;0")-1))/(_xlfn.MAXIFS(V$2:V$1000,V$2:V$1000,"&gt;0")-(_xlfn.MINIFS(V$2:V$1000,V$2:V$1000,"&gt;0")-1)))</f>
        <v>na</v>
      </c>
      <c r="F31" s="90" cm="1">
        <f t="array" ref="F31">_xlfn.IFS(W31="",0,W31="na","na",W31&gt;0,100*(W31-(_xlfn.MINIFS(W$2:W$1000,W$2:W$1000,"&gt;0")-1))/(_xlfn.MAXIFS(W$2:W$1000,W$2:W$1000,"&gt;0")-(_xlfn.MINIFS(W$2:W$1000,W$2:W$1000,"&gt;0")-1)))</f>
        <v>45.364128632998124</v>
      </c>
      <c r="G31" s="90" cm="1">
        <f t="array" ref="G31">_xlfn.IFS(X31="",0,X31="na","na",X31&gt;0,100*(X31-(_xlfn.MINIFS(X$2:X$1000,X$2:X$1000,"&gt;0")-1))/(_xlfn.MAXIFS(X$2:X$1000,X$2:X$1000,"&gt;0")-(_xlfn.MINIFS(X$2:X$1000,X$2:X$1000,"&gt;0")-1)))</f>
        <v>30.70925176188334</v>
      </c>
      <c r="H31" s="90" t="str" cm="1">
        <f t="array" ref="H31">_xlfn.IFS(Y31="",0,Y31="na","na",Y31&gt;0,100*(Y31-(_xlfn.MINIFS(Y$2:Y$1000,Y$2:Y$1000,"&gt;0")-1))/(_xlfn.MAXIFS(Y$2:Y$1000,Y$2:Y$1000,"&gt;0")-(_xlfn.MINIFS(Y$2:Y$1000,Y$2:Y$1000,"&gt;0")-1)))</f>
        <v>na</v>
      </c>
      <c r="I31" s="90" cm="1">
        <f t="array" ref="I31">_xlfn.IFS(Z31="",0,Z31="na","na",Z31&gt;0,100*(Z31-(_xlfn.MINIFS(Z$2:Z$1000,Z$2:Z$1000,"&gt;0")-1))/(_xlfn.MAXIFS(Z$2:Z$1000,Z$2:Z$1000,"&gt;0")-(_xlfn.MINIFS(Z$2:Z$1000,Z$2:Z$1000,"&gt;0")-1)))</f>
        <v>11.701797454781456</v>
      </c>
      <c r="J31" s="90" cm="1">
        <f t="array" ref="J31">_xlfn.IFS(AA31="",0,AA31="na","na",AA31&gt;0,100*(AA31-(_xlfn.MINIFS(AA$2:AA$1000,AA$2:AA$1000,"&gt;0")-1))/(_xlfn.MAXIFS(AA$2:AA$1000,AA$2:AA$1000,"&gt;0")-(_xlfn.MINIFS(AA$2:AA$1000,AA$2:AA$1000,"&gt;0")-1)))</f>
        <v>25.086156173825337</v>
      </c>
      <c r="K31" s="90" cm="1">
        <f t="array" ref="K31">_xlfn.IFS(AB31="",0,AB31="na","na",AB31&gt;0,100*(AB31-(_xlfn.MINIFS(AB$2:AB$1000,AB$2:AB$1000,"&gt;0")-1))/(_xlfn.MAXIFS(AB$2:AB$1000,AB$2:AB$1000,"&gt;0")-(_xlfn.MINIFS(AB$2:AB$1000,AB$2:AB$1000,"&gt;0")-1)))</f>
        <v>31.901993874617169</v>
      </c>
      <c r="L31" s="90" cm="1">
        <f t="array" ref="L31">_xlfn.IFS(AC31="",0,AC31="na","na",AC31&gt;0,100*(AC31-(_xlfn.MINIFS(AC$2:AC$1000,AC$2:AC$1000,"&gt;0")-1))/(_xlfn.MAXIFS(AC$2:AC$1000,AC$2:AC$1000,"&gt;0")-(_xlfn.MINIFS(AC$2:AC$1000,AC$2:AC$1000,"&gt;0")-1)))</f>
        <v>0</v>
      </c>
      <c r="M31" s="90" cm="1">
        <f t="array" ref="M31">_xlfn.IFS(AD31="",0,AD31="na","na",AD31&gt;0,100*(AD31-(_xlfn.MINIFS(AD$2:AD$1000,AD$2:AD$1000,"&gt;0")-1))/(_xlfn.MAXIFS(AD$2:AD$1000,AD$2:AD$1000,"&gt;0")-(_xlfn.MINIFS(AD$2:AD$1000,AD$2:AD$1000,"&gt;0")-1)))</f>
        <v>0</v>
      </c>
      <c r="N31" s="90" cm="1">
        <f t="array" ref="N31">_xlfn.IFS(AE31="",0,AE31="na","na",AE31&gt;0,100*(AE31-(_xlfn.MINIFS(AE$2:AE$1000,AE$2:AE$1000,"&gt;0")-1))/(_xlfn.MAXIFS(AE$2:AE$1000,AE$2:AE$1000,"&gt;0")-(_xlfn.MINIFS(AE$2:AE$1000,AE$2:AE$1000,"&gt;0")-1)))</f>
        <v>0</v>
      </c>
      <c r="O31" s="90" cm="1">
        <f t="array" ref="O31">_xlfn.IFS(AF31="",0,AF31="na","na",AF31&gt;0,100*(AF31-(_xlfn.MINIFS(AF$2:AF$1000,AF$2:AF$1000,"&gt;0")-1))/(_xlfn.MAXIFS(AF$2:AF$1000,AF$2:AF$1000,"&gt;0")-(_xlfn.MINIFS(AF$2:AF$1000,AF$2:AF$1000,"&gt;0")-1)))</f>
        <v>12.381677210674022</v>
      </c>
      <c r="P31" s="90" cm="1">
        <f t="array" ref="P31">_xlfn.IFS(AG31="",0,AG31="na","na",AG31&gt;0,100*(AG31-(_xlfn.MINIFS(AG$2:AG$1000,AG$2:AG$1000,"&gt;0")-1))/(_xlfn.MAXIFS(AG$2:AG$1000,AG$2:AG$1000,"&gt;0")-(_xlfn.MINIFS(AG$2:AG$1000,AG$2:AG$1000,"&gt;0")-1)))</f>
        <v>0</v>
      </c>
      <c r="Q31" s="90" cm="1">
        <f t="array" ref="Q31">_xlfn.IFS(AH31="",0,AH31="na","na",AH31&gt;0,100*(AH31-(_xlfn.MINIFS(AH$2:AH$1000,AH$2:AH$1000,"&gt;0")-1))/(_xlfn.MAXIFS(AH$2:AH$1000,AH$2:AH$1000,"&gt;0")-(_xlfn.MINIFS(AH$2:AH$1000,AH$2:AH$1000,"&gt;0")-1)))</f>
        <v>0</v>
      </c>
      <c r="R31" s="90" cm="1">
        <f t="array" ref="R31">_xlfn.IFS(AI31="",0,AI31="na","na",AI31&gt;0,100*(AI31-(_xlfn.MINIFS(AI$2:AI$1000,AI$2:AI$1000,"&gt;0")-1))/(_xlfn.MAXIFS(AI$2:AI$1000,AI$2:AI$1000,"&gt;0")-(_xlfn.MINIFS(AI$2:AI$1000,AI$2:AI$1000,"&gt;0")-1)))</f>
        <v>2.0480702926728704</v>
      </c>
      <c r="S31" s="90" cm="1">
        <f t="array" ref="S31">_xlfn.IFS(AJ31="",0,AJ31="na","na",AJ31&gt;0,100*(AJ31-(_xlfn.MINIFS(AJ$2:AJ$1000,AJ$2:AJ$1000,"&gt;0")-1))/(_xlfn.MAXIFS(AJ$2:AJ$1000,AJ$2:AJ$1000,"&gt;0")-(_xlfn.MINIFS(AJ$2:AJ$1000,AJ$2:AJ$1000,"&gt;0")-1)))</f>
        <v>4.1757049891540134</v>
      </c>
      <c r="T31" s="90" cm="1">
        <f t="array" ref="T31">_xlfn.IFS(AK31="",0,AK31="na","na",AK31&gt;0,100*(AK31-(_xlfn.MINIFS(AK$2:AK$1000,AK$2:AK$1000,"&gt;0")-1))/(_xlfn.MAXIFS(AK$2:AK$1000,AK$2:AK$1000,"&gt;0")-(_xlfn.MINIFS(AK$2:AK$1000,AK$2:AK$1000,"&gt;0")-1)))</f>
        <v>7.3731900151017138</v>
      </c>
      <c r="U31" s="19"/>
      <c r="V31" s="84" t="s">
        <v>1255</v>
      </c>
      <c r="W31" s="20">
        <v>428.6</v>
      </c>
      <c r="X31" s="20">
        <v>222.5</v>
      </c>
      <c r="Y31" s="84" t="s">
        <v>1255</v>
      </c>
      <c r="Z31" s="20">
        <v>59.08</v>
      </c>
      <c r="AA31" s="20">
        <v>137.9</v>
      </c>
      <c r="AB31" s="20">
        <v>126.9</v>
      </c>
      <c r="AC31" s="20"/>
      <c r="AD31" s="20"/>
      <c r="AE31" s="20"/>
      <c r="AF31" s="20">
        <v>146</v>
      </c>
      <c r="AG31" s="20"/>
      <c r="AH31" s="20"/>
      <c r="AI31" s="20">
        <v>53.12</v>
      </c>
      <c r="AJ31" s="20">
        <v>151.80000000000001</v>
      </c>
      <c r="AK31" s="20">
        <v>200.6</v>
      </c>
      <c r="AL31" s="19"/>
      <c r="AM31" s="84" t="s">
        <v>1255</v>
      </c>
      <c r="AN31" s="20">
        <v>191.2</v>
      </c>
      <c r="AO31" s="20">
        <v>35.65</v>
      </c>
      <c r="AP31" s="84" t="s">
        <v>1255</v>
      </c>
      <c r="AQ31" s="20">
        <v>14.2</v>
      </c>
      <c r="AR31" s="20">
        <v>25.31</v>
      </c>
      <c r="AS31" s="20">
        <v>10.34</v>
      </c>
      <c r="AT31" s="20"/>
      <c r="AU31" s="20"/>
      <c r="AV31" s="20"/>
      <c r="AW31" s="20">
        <v>26.9</v>
      </c>
      <c r="AX31" s="20"/>
      <c r="AY31" s="20"/>
      <c r="AZ31" s="20">
        <v>17.11</v>
      </c>
      <c r="BA31" s="20">
        <v>43.26</v>
      </c>
      <c r="BB31" s="20">
        <v>50.88</v>
      </c>
      <c r="BC31" s="84"/>
      <c r="BD31" s="84"/>
      <c r="BE31" s="84"/>
      <c r="BF31" s="84"/>
    </row>
    <row r="32" spans="1:58" s="25" customFormat="1" x14ac:dyDescent="0.2">
      <c r="A32" s="69" t="s">
        <v>391</v>
      </c>
      <c r="B32" s="70" t="str">
        <f>VLOOKUP(A32,RecNames!B:G,6,FALSE)</f>
        <v>CRFR2</v>
      </c>
      <c r="C32" s="70"/>
      <c r="D32" s="90" cm="1">
        <f t="array" ref="D32">_xlfn.IFS(U32="",0,U32="na","na",U32&gt;0,100*(U32-(_xlfn.MINIFS(U$2:U$1000,U$2:U$1000,"&gt;0")-1))/(_xlfn.MAXIFS(U$2:U$1000,U$2:U$1000,"&gt;0")-(_xlfn.MINIFS(U$2:U$1000,U$2:U$1000,"&gt;0")-1)))</f>
        <v>83.436853002070393</v>
      </c>
      <c r="E32" s="90" t="str" cm="1">
        <f t="array" ref="E32">_xlfn.IFS(V32="",0,V32="na","na",V32&gt;0,100*(V32-(_xlfn.MINIFS(V$2:V$1000,V$2:V$1000,"&gt;0")-1))/(_xlfn.MAXIFS(V$2:V$1000,V$2:V$1000,"&gt;0")-(_xlfn.MINIFS(V$2:V$1000,V$2:V$1000,"&gt;0")-1)))</f>
        <v>na</v>
      </c>
      <c r="F32" s="90" cm="1">
        <f t="array" ref="F32">_xlfn.IFS(W32="",0,W32="na","na",W32&gt;0,100*(W32-(_xlfn.MINIFS(W$2:W$1000,W$2:W$1000,"&gt;0")-1))/(_xlfn.MAXIFS(W$2:W$1000,W$2:W$1000,"&gt;0")-(_xlfn.MINIFS(W$2:W$1000,W$2:W$1000,"&gt;0")-1)))</f>
        <v>46.867057133384904</v>
      </c>
      <c r="G32" s="90" cm="1">
        <f t="array" ref="G32">_xlfn.IFS(X32="",0,X32="na","na",X32&gt;0,100*(X32-(_xlfn.MINIFS(X$2:X$1000,X$2:X$1000,"&gt;0")-1))/(_xlfn.MAXIFS(X$2:X$1000,X$2:X$1000,"&gt;0")-(_xlfn.MINIFS(X$2:X$1000,X$2:X$1000,"&gt;0")-1)))</f>
        <v>28.250112460638778</v>
      </c>
      <c r="H32" s="90" t="str" cm="1">
        <f t="array" ref="H32">_xlfn.IFS(Y32="",0,Y32="na","na",Y32&gt;0,100*(Y32-(_xlfn.MINIFS(Y$2:Y$1000,Y$2:Y$1000,"&gt;0")-1))/(_xlfn.MAXIFS(Y$2:Y$1000,Y$2:Y$1000,"&gt;0")-(_xlfn.MINIFS(Y$2:Y$1000,Y$2:Y$1000,"&gt;0")-1)))</f>
        <v>na</v>
      </c>
      <c r="I32" s="90" cm="1">
        <f t="array" ref="I32">_xlfn.IFS(Z32="",0,Z32="na","na",Z32&gt;0,100*(Z32-(_xlfn.MINIFS(Z$2:Z$1000,Z$2:Z$1000,"&gt;0")-1))/(_xlfn.MAXIFS(Z$2:Z$1000,Z$2:Z$1000,"&gt;0")-(_xlfn.MINIFS(Z$2:Z$1000,Z$2:Z$1000,"&gt;0")-1)))</f>
        <v>39.86850644769887</v>
      </c>
      <c r="J32" s="90" cm="1">
        <f t="array" ref="J32">_xlfn.IFS(AA32="",0,AA32="na","na",AA32&gt;0,100*(AA32-(_xlfn.MINIFS(AA$2:AA$1000,AA$2:AA$1000,"&gt;0")-1))/(_xlfn.MAXIFS(AA$2:AA$1000,AA$2:AA$1000,"&gt;0")-(_xlfn.MINIFS(AA$2:AA$1000,AA$2:AA$1000,"&gt;0")-1)))</f>
        <v>51.290241237286715</v>
      </c>
      <c r="K32" s="90" cm="1">
        <f t="array" ref="K32">_xlfn.IFS(AB32="",0,AB32="na","na",AB32&gt;0,100*(AB32-(_xlfn.MINIFS(AB$2:AB$1000,AB$2:AB$1000,"&gt;0")-1))/(_xlfn.MAXIFS(AB$2:AB$1000,AB$2:AB$1000,"&gt;0")-(_xlfn.MINIFS(AB$2:AB$1000,AB$2:AB$1000,"&gt;0")-1)))</f>
        <v>15.010313144571532</v>
      </c>
      <c r="L32" s="90" cm="1">
        <f t="array" ref="L32">_xlfn.IFS(AC32="",0,AC32="na","na",AC32&gt;0,100*(AC32-(_xlfn.MINIFS(AC$2:AC$1000,AC$2:AC$1000,"&gt;0")-1))/(_xlfn.MAXIFS(AC$2:AC$1000,AC$2:AC$1000,"&gt;0")-(_xlfn.MINIFS(AC$2:AC$1000,AC$2:AC$1000,"&gt;0")-1)))</f>
        <v>0</v>
      </c>
      <c r="M32" s="90" cm="1">
        <f t="array" ref="M32">_xlfn.IFS(AD32="",0,AD32="na","na",AD32&gt;0,100*(AD32-(_xlfn.MINIFS(AD$2:AD$1000,AD$2:AD$1000,"&gt;0")-1))/(_xlfn.MAXIFS(AD$2:AD$1000,AD$2:AD$1000,"&gt;0")-(_xlfn.MINIFS(AD$2:AD$1000,AD$2:AD$1000,"&gt;0")-1)))</f>
        <v>0</v>
      </c>
      <c r="N32" s="90" cm="1">
        <f t="array" ref="N32">_xlfn.IFS(AE32="",0,AE32="na","na",AE32&gt;0,100*(AE32-(_xlfn.MINIFS(AE$2:AE$1000,AE$2:AE$1000,"&gt;0")-1))/(_xlfn.MAXIFS(AE$2:AE$1000,AE$2:AE$1000,"&gt;0")-(_xlfn.MINIFS(AE$2:AE$1000,AE$2:AE$1000,"&gt;0")-1)))</f>
        <v>0</v>
      </c>
      <c r="O32" s="90" cm="1">
        <f t="array" ref="O32">_xlfn.IFS(AF32="",0,AF32="na","na",AF32&gt;0,100*(AF32-(_xlfn.MINIFS(AF$2:AF$1000,AF$2:AF$1000,"&gt;0")-1))/(_xlfn.MAXIFS(AF$2:AF$1000,AF$2:AF$1000,"&gt;0")-(_xlfn.MINIFS(AF$2:AF$1000,AF$2:AF$1000,"&gt;0")-1)))</f>
        <v>67.4832326499548</v>
      </c>
      <c r="P32" s="90" cm="1">
        <f t="array" ref="P32">_xlfn.IFS(AG32="",0,AG32="na","na",AG32&gt;0,100*(AG32-(_xlfn.MINIFS(AG$2:AG$1000,AG$2:AG$1000,"&gt;0")-1))/(_xlfn.MAXIFS(AG$2:AG$1000,AG$2:AG$1000,"&gt;0")-(_xlfn.MINIFS(AG$2:AG$1000,AG$2:AG$1000,"&gt;0")-1)))</f>
        <v>0</v>
      </c>
      <c r="Q32" s="90" cm="1">
        <f t="array" ref="Q32">_xlfn.IFS(AH32="",0,AH32="na","na",AH32&gt;0,100*(AH32-(_xlfn.MINIFS(AH$2:AH$1000,AH$2:AH$1000,"&gt;0")-1))/(_xlfn.MAXIFS(AH$2:AH$1000,AH$2:AH$1000,"&gt;0")-(_xlfn.MINIFS(AH$2:AH$1000,AH$2:AH$1000,"&gt;0")-1)))</f>
        <v>2.5177273135266134</v>
      </c>
      <c r="R32" s="90" cm="1">
        <f t="array" ref="R32">_xlfn.IFS(AI32="",0,AI32="na","na",AI32&gt;0,100*(AI32-(_xlfn.MINIFS(AI$2:AI$1000,AI$2:AI$1000,"&gt;0")-1))/(_xlfn.MAXIFS(AI$2:AI$1000,AI$2:AI$1000,"&gt;0")-(_xlfn.MINIFS(AI$2:AI$1000,AI$2:AI$1000,"&gt;0")-1)))</f>
        <v>75.971962550384234</v>
      </c>
      <c r="S32" s="90" cm="1">
        <f t="array" ref="S32">_xlfn.IFS(AJ32="",0,AJ32="na","na",AJ32&gt;0,100*(AJ32-(_xlfn.MINIFS(AJ$2:AJ$1000,AJ$2:AJ$1000,"&gt;0")-1))/(_xlfn.MAXIFS(AJ$2:AJ$1000,AJ$2:AJ$1000,"&gt;0")-(_xlfn.MINIFS(AJ$2:AJ$1000,AJ$2:AJ$1000,"&gt;0")-1)))</f>
        <v>47.091919739696309</v>
      </c>
      <c r="T32" s="90" cm="1">
        <f t="array" ref="T32">_xlfn.IFS(AK32="",0,AK32="na","na",AK32&gt;0,100*(AK32-(_xlfn.MINIFS(AK$2:AK$1000,AK$2:AK$1000,"&gt;0")-1))/(_xlfn.MAXIFS(AK$2:AK$1000,AK$2:AK$1000,"&gt;0")-(_xlfn.MINIFS(AK$2:AK$1000,AK$2:AK$1000,"&gt;0")-1)))</f>
        <v>62.601048236652744</v>
      </c>
      <c r="U32" s="19">
        <v>57.32</v>
      </c>
      <c r="V32" s="84" t="s">
        <v>1255</v>
      </c>
      <c r="W32" s="20">
        <v>442.2</v>
      </c>
      <c r="X32" s="20">
        <v>206.1</v>
      </c>
      <c r="Y32" s="84" t="s">
        <v>1255</v>
      </c>
      <c r="Z32" s="20">
        <v>158.9</v>
      </c>
      <c r="AA32" s="20">
        <v>262.60000000000002</v>
      </c>
      <c r="AB32" s="20">
        <v>72.849999999999994</v>
      </c>
      <c r="AC32" s="20"/>
      <c r="AD32" s="20"/>
      <c r="AE32" s="20"/>
      <c r="AF32" s="20">
        <v>725.2</v>
      </c>
      <c r="AG32" s="20"/>
      <c r="AH32" s="20">
        <v>42.68</v>
      </c>
      <c r="AI32" s="20">
        <v>1093</v>
      </c>
      <c r="AJ32" s="20">
        <v>1418</v>
      </c>
      <c r="AK32" s="20">
        <v>1444</v>
      </c>
      <c r="AL32" s="19">
        <v>2.548</v>
      </c>
      <c r="AM32" s="84" t="s">
        <v>1255</v>
      </c>
      <c r="AN32" s="20">
        <v>23.3</v>
      </c>
      <c r="AO32" s="20">
        <v>7.1349999999999998</v>
      </c>
      <c r="AP32" s="84" t="s">
        <v>1255</v>
      </c>
      <c r="AQ32" s="20">
        <v>10.52</v>
      </c>
      <c r="AR32" s="20">
        <v>9.9239999999999995</v>
      </c>
      <c r="AS32" s="20">
        <v>8.0760000000000005</v>
      </c>
      <c r="AT32" s="20"/>
      <c r="AU32" s="20"/>
      <c r="AV32" s="20"/>
      <c r="AW32" s="20">
        <v>26.7</v>
      </c>
      <c r="AX32" s="20"/>
      <c r="AY32" s="20">
        <v>5.915</v>
      </c>
      <c r="AZ32" s="20">
        <v>12.01</v>
      </c>
      <c r="BA32" s="20">
        <v>41.96</v>
      </c>
      <c r="BB32" s="20">
        <v>60.17</v>
      </c>
      <c r="BC32" s="84"/>
      <c r="BD32" s="84"/>
      <c r="BE32" s="84"/>
      <c r="BF32" s="84"/>
    </row>
    <row r="33" spans="1:58" s="25" customFormat="1" x14ac:dyDescent="0.2">
      <c r="A33" s="69" t="s">
        <v>389</v>
      </c>
      <c r="B33" s="70" t="str">
        <f>VLOOKUP(A33,RecNames!B:G,6,FALSE)</f>
        <v>CRFR1</v>
      </c>
      <c r="C33" s="70"/>
      <c r="D33" s="90" cm="1">
        <f t="array" ref="D33">_xlfn.IFS(U33="",0,U33="na","na",U33&gt;0,100*(U33-(_xlfn.MINIFS(U$2:U$1000,U$2:U$1000,"&gt;0")-1))/(_xlfn.MAXIFS(U$2:U$1000,U$2:U$1000,"&gt;0")-(_xlfn.MINIFS(U$2:U$1000,U$2:U$1000,"&gt;0")-1)))</f>
        <v>17.619047619047624</v>
      </c>
      <c r="E33" s="90" t="str" cm="1">
        <f t="array" ref="E33">_xlfn.IFS(V33="",0,V33="na","na",V33&gt;0,100*(V33-(_xlfn.MINIFS(V$2:V$1000,V$2:V$1000,"&gt;0")-1))/(_xlfn.MAXIFS(V$2:V$1000,V$2:V$1000,"&gt;0")-(_xlfn.MINIFS(V$2:V$1000,V$2:V$1000,"&gt;0")-1)))</f>
        <v>na</v>
      </c>
      <c r="F33" s="90" cm="1">
        <f t="array" ref="F33">_xlfn.IFS(W33="",0,W33="na","na",W33&gt;0,100*(W33-(_xlfn.MINIFS(W$2:W$1000,W$2:W$1000,"&gt;0")-1))/(_xlfn.MAXIFS(W$2:W$1000,W$2:W$1000,"&gt;0")-(_xlfn.MINIFS(W$2:W$1000,W$2:W$1000,"&gt;0")-1)))</f>
        <v>1.1990275168526907</v>
      </c>
      <c r="G33" s="90" cm="1">
        <f t="array" ref="G33">_xlfn.IFS(X33="",0,X33="na","na",X33&gt;0,100*(X33-(_xlfn.MINIFS(X$2:X$1000,X$2:X$1000,"&gt;0")-1))/(_xlfn.MAXIFS(X$2:X$1000,X$2:X$1000,"&gt;0")-(_xlfn.MINIFS(X$2:X$1000,X$2:X$1000,"&gt;0")-1)))</f>
        <v>3.7486879592142759</v>
      </c>
      <c r="H33" s="90" t="str" cm="1">
        <f t="array" ref="H33">_xlfn.IFS(Y33="",0,Y33="na","na",Y33&gt;0,100*(Y33-(_xlfn.MINIFS(Y$2:Y$1000,Y$2:Y$1000,"&gt;0")-1))/(_xlfn.MAXIFS(Y$2:Y$1000,Y$2:Y$1000,"&gt;0")-(_xlfn.MINIFS(Y$2:Y$1000,Y$2:Y$1000,"&gt;0")-1)))</f>
        <v>na</v>
      </c>
      <c r="I33" s="90" cm="1">
        <f t="array" ref="I33">_xlfn.IFS(Z33="",0,Z33="na","na",Z33&gt;0,100*(Z33-(_xlfn.MINIFS(Z$2:Z$1000,Z$2:Z$1000,"&gt;0")-1))/(_xlfn.MAXIFS(Z$2:Z$1000,Z$2:Z$1000,"&gt;0")-(_xlfn.MINIFS(Z$2:Z$1000,Z$2:Z$1000,"&gt;0")-1)))</f>
        <v>0</v>
      </c>
      <c r="J33" s="90" cm="1">
        <f t="array" ref="J33">_xlfn.IFS(AA33="",0,AA33="na","na",AA33&gt;0,100*(AA33-(_xlfn.MINIFS(AA$2:AA$1000,AA$2:AA$1000,"&gt;0")-1))/(_xlfn.MAXIFS(AA$2:AA$1000,AA$2:AA$1000,"&gt;0")-(_xlfn.MINIFS(AA$2:AA$1000,AA$2:AA$1000,"&gt;0")-1)))</f>
        <v>2.6708413885853575</v>
      </c>
      <c r="K33" s="90" cm="1">
        <f t="array" ref="K33">_xlfn.IFS(AB33="",0,AB33="na","na",AB33&gt;0,100*(AB33-(_xlfn.MINIFS(AB$2:AB$1000,AB$2:AB$1000,"&gt;0")-1))/(_xlfn.MAXIFS(AB$2:AB$1000,AB$2:AB$1000,"&gt;0")-(_xlfn.MINIFS(AB$2:AB$1000,AB$2:AB$1000,"&gt;0")-1)))</f>
        <v>12.260141258828675</v>
      </c>
      <c r="L33" s="90" cm="1">
        <f t="array" ref="L33">_xlfn.IFS(AC33="",0,AC33="na","na",AC33&gt;0,100*(AC33-(_xlfn.MINIFS(AC$2:AC$1000,AC$2:AC$1000,"&gt;0")-1))/(_xlfn.MAXIFS(AC$2:AC$1000,AC$2:AC$1000,"&gt;0")-(_xlfn.MINIFS(AC$2:AC$1000,AC$2:AC$1000,"&gt;0")-1)))</f>
        <v>0</v>
      </c>
      <c r="M33" s="90" cm="1">
        <f t="array" ref="M33">_xlfn.IFS(AD33="",0,AD33="na","na",AD33&gt;0,100*(AD33-(_xlfn.MINIFS(AD$2:AD$1000,AD$2:AD$1000,"&gt;0")-1))/(_xlfn.MAXIFS(AD$2:AD$1000,AD$2:AD$1000,"&gt;0")-(_xlfn.MINIFS(AD$2:AD$1000,AD$2:AD$1000,"&gt;0")-1)))</f>
        <v>0</v>
      </c>
      <c r="N33" s="90" cm="1">
        <f t="array" ref="N33">_xlfn.IFS(AE33="",0,AE33="na","na",AE33&gt;0,100*(AE33-(_xlfn.MINIFS(AE$2:AE$1000,AE$2:AE$1000,"&gt;0")-1))/(_xlfn.MAXIFS(AE$2:AE$1000,AE$2:AE$1000,"&gt;0")-(_xlfn.MINIFS(AE$2:AE$1000,AE$2:AE$1000,"&gt;0")-1)))</f>
        <v>0</v>
      </c>
      <c r="O33" s="90" cm="1">
        <f t="array" ref="O33">_xlfn.IFS(AF33="",0,AF33="na","na",AF33&gt;0,100*(AF33-(_xlfn.MINIFS(AF$2:AF$1000,AF$2:AF$1000,"&gt;0")-1))/(_xlfn.MAXIFS(AF$2:AF$1000,AF$2:AF$1000,"&gt;0")-(_xlfn.MINIFS(AF$2:AF$1000,AF$2:AF$1000,"&gt;0")-1)))</f>
        <v>14.76002473481425</v>
      </c>
      <c r="P33" s="90" cm="1">
        <f t="array" ref="P33">_xlfn.IFS(AG33="",0,AG33="na","na",AG33&gt;0,100*(AG33-(_xlfn.MINIFS(AG$2:AG$1000,AG$2:AG$1000,"&gt;0")-1))/(_xlfn.MAXIFS(AG$2:AG$1000,AG$2:AG$1000,"&gt;0")-(_xlfn.MINIFS(AG$2:AG$1000,AG$2:AG$1000,"&gt;0")-1)))</f>
        <v>0</v>
      </c>
      <c r="Q33" s="90" cm="1">
        <f t="array" ref="Q33">_xlfn.IFS(AH33="",0,AH33="na","na",AH33&gt;0,100*(AH33-(_xlfn.MINIFS(AH$2:AH$1000,AH$2:AH$1000,"&gt;0")-1))/(_xlfn.MAXIFS(AH$2:AH$1000,AH$2:AH$1000,"&gt;0")-(_xlfn.MINIFS(AH$2:AH$1000,AH$2:AH$1000,"&gt;0")-1)))</f>
        <v>0</v>
      </c>
      <c r="R33" s="90" cm="1">
        <f t="array" ref="R33">_xlfn.IFS(AI33="",0,AI33="na","na",AI33&gt;0,100*(AI33-(_xlfn.MINIFS(AI$2:AI$1000,AI$2:AI$1000,"&gt;0")-1))/(_xlfn.MAXIFS(AI$2:AI$1000,AI$2:AI$1000,"&gt;0")-(_xlfn.MINIFS(AI$2:AI$1000,AI$2:AI$1000,"&gt;0")-1)))</f>
        <v>16.484797645536684</v>
      </c>
      <c r="S33" s="90" cm="1">
        <f t="array" ref="S33">_xlfn.IFS(AJ33="",0,AJ33="na","na",AJ33&gt;0,100*(AJ33-(_xlfn.MINIFS(AJ$2:AJ$1000,AJ$2:AJ$1000,"&gt;0")-1))/(_xlfn.MAXIFS(AJ$2:AJ$1000,AJ$2:AJ$1000,"&gt;0")-(_xlfn.MINIFS(AJ$2:AJ$1000,AJ$2:AJ$1000,"&gt;0")-1)))</f>
        <v>8.9614967462039026</v>
      </c>
      <c r="T33" s="90" cm="1">
        <f t="array" ref="T33">_xlfn.IFS(AK33="",0,AK33="na","na",AK33&gt;0,100*(AK33-(_xlfn.MINIFS(AK$2:AK$1000,AK$2:AK$1000,"&gt;0")-1))/(_xlfn.MAXIFS(AK$2:AK$1000,AK$2:AK$1000,"&gt;0")-(_xlfn.MINIFS(AK$2:AK$1000,AK$2:AK$1000,"&gt;0")-1)))</f>
        <v>19.885404637114682</v>
      </c>
      <c r="U33" s="19">
        <v>25.53</v>
      </c>
      <c r="V33" s="84" t="s">
        <v>1255</v>
      </c>
      <c r="W33" s="20">
        <v>28.95</v>
      </c>
      <c r="X33" s="20">
        <v>42.7</v>
      </c>
      <c r="Y33" s="84" t="s">
        <v>1255</v>
      </c>
      <c r="Z33" s="20"/>
      <c r="AA33" s="20">
        <v>31.23</v>
      </c>
      <c r="AB33" s="20">
        <v>64.05</v>
      </c>
      <c r="AC33" s="20"/>
      <c r="AD33" s="20"/>
      <c r="AE33" s="20"/>
      <c r="AF33" s="20">
        <v>171</v>
      </c>
      <c r="AG33" s="20"/>
      <c r="AH33" s="20"/>
      <c r="AI33" s="20">
        <v>256.2</v>
      </c>
      <c r="AJ33" s="20">
        <v>293</v>
      </c>
      <c r="AK33" s="20">
        <v>482.3</v>
      </c>
      <c r="AL33" s="19">
        <v>3.992</v>
      </c>
      <c r="AM33" s="84" t="s">
        <v>1255</v>
      </c>
      <c r="AN33" s="20">
        <v>2.7330000000000001</v>
      </c>
      <c r="AO33" s="20">
        <v>6.4409999999999998</v>
      </c>
      <c r="AP33" s="84" t="s">
        <v>1255</v>
      </c>
      <c r="AQ33" s="20"/>
      <c r="AR33" s="20">
        <v>5.3319999999999999</v>
      </c>
      <c r="AS33" s="20">
        <v>23.54</v>
      </c>
      <c r="AT33" s="20"/>
      <c r="AU33" s="20"/>
      <c r="AV33" s="20"/>
      <c r="AW33" s="20">
        <v>33.520000000000003</v>
      </c>
      <c r="AX33" s="20"/>
      <c r="AY33" s="20"/>
      <c r="AZ33" s="20">
        <v>45.12</v>
      </c>
      <c r="BA33" s="20">
        <v>12.79</v>
      </c>
      <c r="BB33" s="20">
        <v>66.7</v>
      </c>
      <c r="BC33" s="84"/>
      <c r="BD33" s="84"/>
      <c r="BE33" s="84"/>
      <c r="BF33" s="84"/>
    </row>
    <row r="34" spans="1:58" s="25" customFormat="1" x14ac:dyDescent="0.2">
      <c r="A34" s="69" t="s">
        <v>588</v>
      </c>
      <c r="B34" s="70" t="str">
        <f>VLOOKUP(A34,RecNames!B:G,6,FALSE)</f>
        <v>OX2R</v>
      </c>
      <c r="C34" s="70"/>
      <c r="D34" s="90" cm="1">
        <f t="array" ref="D34">_xlfn.IFS(U34="",0,U34="na","na",U34&gt;0,100*(U34-(_xlfn.MINIFS(U$2:U$1000,U$2:U$1000,"&gt;0")-1))/(_xlfn.MAXIFS(U$2:U$1000,U$2:U$1000,"&gt;0")-(_xlfn.MINIFS(U$2:U$1000,U$2:U$1000,"&gt;0")-1)))</f>
        <v>0</v>
      </c>
      <c r="E34" s="90" t="str" cm="1">
        <f t="array" ref="E34">_xlfn.IFS(V34="",0,V34="na","na",V34&gt;0,100*(V34-(_xlfn.MINIFS(V$2:V$1000,V$2:V$1000,"&gt;0")-1))/(_xlfn.MAXIFS(V$2:V$1000,V$2:V$1000,"&gt;0")-(_xlfn.MINIFS(V$2:V$1000,V$2:V$1000,"&gt;0")-1)))</f>
        <v>na</v>
      </c>
      <c r="F34" s="90" cm="1">
        <f t="array" ref="F34">_xlfn.IFS(W34="",0,W34="na","na",W34&gt;0,100*(W34-(_xlfn.MINIFS(W$2:W$1000,W$2:W$1000,"&gt;0")-1))/(_xlfn.MAXIFS(W$2:W$1000,W$2:W$1000,"&gt;0")-(_xlfn.MINIFS(W$2:W$1000,W$2:W$1000,"&gt;0")-1)))</f>
        <v>12.962758315836007</v>
      </c>
      <c r="G34" s="90" cm="1">
        <f t="array" ref="G34">_xlfn.IFS(X34="",0,X34="na","na",X34&gt;0,100*(X34-(_xlfn.MINIFS(X$2:X$1000,X$2:X$1000,"&gt;0")-1))/(_xlfn.MAXIFS(X$2:X$1000,X$2:X$1000,"&gt;0")-(_xlfn.MINIFS(X$2:X$1000,X$2:X$1000,"&gt;0")-1)))</f>
        <v>4.5524066576698168</v>
      </c>
      <c r="H34" s="90" t="str" cm="1">
        <f t="array" ref="H34">_xlfn.IFS(Y34="",0,Y34="na","na",Y34&gt;0,100*(Y34-(_xlfn.MINIFS(Y$2:Y$1000,Y$2:Y$1000,"&gt;0")-1))/(_xlfn.MAXIFS(Y$2:Y$1000,Y$2:Y$1000,"&gt;0")-(_xlfn.MINIFS(Y$2:Y$1000,Y$2:Y$1000,"&gt;0")-1)))</f>
        <v>na</v>
      </c>
      <c r="I34" s="90" cm="1">
        <f t="array" ref="I34">_xlfn.IFS(Z34="",0,Z34="na","na",Z34&gt;0,100*(Z34-(_xlfn.MINIFS(Z$2:Z$1000,Z$2:Z$1000,"&gt;0")-1))/(_xlfn.MAXIFS(Z$2:Z$1000,Z$2:Z$1000,"&gt;0")-(_xlfn.MINIFS(Z$2:Z$1000,Z$2:Z$1000,"&gt;0")-1)))</f>
        <v>28.891898755608228</v>
      </c>
      <c r="J34" s="90" cm="1">
        <f t="array" ref="J34">_xlfn.IFS(AA34="",0,AA34="na","na",AA34&gt;0,100*(AA34-(_xlfn.MINIFS(AA$2:AA$1000,AA$2:AA$1000,"&gt;0")-1))/(_xlfn.MAXIFS(AA$2:AA$1000,AA$2:AA$1000,"&gt;0")-(_xlfn.MINIFS(AA$2:AA$1000,AA$2:AA$1000,"&gt;0")-1)))</f>
        <v>31.558376061191893</v>
      </c>
      <c r="K34" s="90" cm="1">
        <f t="array" ref="K34">_xlfn.IFS(AB34="",0,AB34="na","na",AB34&gt;0,100*(AB34-(_xlfn.MINIFS(AB$2:AB$1000,AB$2:AB$1000,"&gt;0")-1))/(_xlfn.MAXIFS(AB$2:AB$1000,AB$2:AB$1000,"&gt;0")-(_xlfn.MINIFS(AB$2:AB$1000,AB$2:AB$1000,"&gt;0")-1)))</f>
        <v>37.433589599349958</v>
      </c>
      <c r="L34" s="90" cm="1">
        <f t="array" ref="L34">_xlfn.IFS(AC34="",0,AC34="na","na",AC34&gt;0,100*(AC34-(_xlfn.MINIFS(AC$2:AC$1000,AC$2:AC$1000,"&gt;0")-1))/(_xlfn.MAXIFS(AC$2:AC$1000,AC$2:AC$1000,"&gt;0")-(_xlfn.MINIFS(AC$2:AC$1000,AC$2:AC$1000,"&gt;0")-1)))</f>
        <v>55.127582522790036</v>
      </c>
      <c r="M34" s="90" cm="1">
        <f t="array" ref="M34">_xlfn.IFS(AD34="",0,AD34="na","na",AD34&gt;0,100*(AD34-(_xlfn.MINIFS(AD$2:AD$1000,AD$2:AD$1000,"&gt;0")-1))/(_xlfn.MAXIFS(AD$2:AD$1000,AD$2:AD$1000,"&gt;0")-(_xlfn.MINIFS(AD$2:AD$1000,AD$2:AD$1000,"&gt;0")-1)))</f>
        <v>67.886346541139943</v>
      </c>
      <c r="N34" s="90" cm="1">
        <f t="array" ref="N34">_xlfn.IFS(AE34="",0,AE34="na","na",AE34&gt;0,100*(AE34-(_xlfn.MINIFS(AE$2:AE$1000,AE$2:AE$1000,"&gt;0")-1))/(_xlfn.MAXIFS(AE$2:AE$1000,AE$2:AE$1000,"&gt;0")-(_xlfn.MINIFS(AE$2:AE$1000,AE$2:AE$1000,"&gt;0")-1)))</f>
        <v>65.927179224595662</v>
      </c>
      <c r="O34" s="90" cm="1">
        <f t="array" ref="O34">_xlfn.IFS(AF34="",0,AF34="na","na",AF34&gt;0,100*(AF34-(_xlfn.MINIFS(AF$2:AF$1000,AF$2:AF$1000,"&gt;0")-1))/(_xlfn.MAXIFS(AF$2:AF$1000,AF$2:AF$1000,"&gt;0")-(_xlfn.MINIFS(AF$2:AF$1000,AF$2:AF$1000,"&gt;0")-1)))</f>
        <v>36.117585501593489</v>
      </c>
      <c r="P34" s="90" cm="1">
        <f t="array" ref="P34">_xlfn.IFS(AG34="",0,AG34="na","na",AG34&gt;0,100*(AG34-(_xlfn.MINIFS(AG$2:AG$1000,AG$2:AG$1000,"&gt;0")-1))/(_xlfn.MAXIFS(AG$2:AG$1000,AG$2:AG$1000,"&gt;0")-(_xlfn.MINIFS(AG$2:AG$1000,AG$2:AG$1000,"&gt;0")-1)))</f>
        <v>22.603117671402952</v>
      </c>
      <c r="Q34" s="90" cm="1">
        <f t="array" ref="Q34">_xlfn.IFS(AH34="",0,AH34="na","na",AH34&gt;0,100*(AH34-(_xlfn.MINIFS(AH$2:AH$1000,AH$2:AH$1000,"&gt;0")-1))/(_xlfn.MAXIFS(AH$2:AH$1000,AH$2:AH$1000,"&gt;0")-(_xlfn.MINIFS(AH$2:AH$1000,AH$2:AH$1000,"&gt;0")-1)))</f>
        <v>26.240911946862937</v>
      </c>
      <c r="R34" s="90" cm="1">
        <f t="array" ref="R34">_xlfn.IFS(AI34="",0,AI34="na","na",AI34&gt;0,100*(AI34-(_xlfn.MINIFS(AI$2:AI$1000,AI$2:AI$1000,"&gt;0")-1))/(_xlfn.MAXIFS(AI$2:AI$1000,AI$2:AI$1000,"&gt;0")-(_xlfn.MINIFS(AI$2:AI$1000,AI$2:AI$1000,"&gt;0")-1)))</f>
        <v>43.370607596556454</v>
      </c>
      <c r="S34" s="90" cm="1">
        <f t="array" ref="S34">_xlfn.IFS(AJ34="",0,AJ34="na","na",AJ34&gt;0,100*(AJ34-(_xlfn.MINIFS(AJ$2:AJ$1000,AJ$2:AJ$1000,"&gt;0")-1))/(_xlfn.MAXIFS(AJ$2:AJ$1000,AJ$2:AJ$1000,"&gt;0")-(_xlfn.MINIFS(AJ$2:AJ$1000,AJ$2:AJ$1000,"&gt;0")-1)))</f>
        <v>27.93858459869848</v>
      </c>
      <c r="T34" s="90" cm="1">
        <f t="array" ref="T34">_xlfn.IFS(AK34="",0,AK34="na","na",AK34&gt;0,100*(AK34-(_xlfn.MINIFS(AK$2:AK$1000,AK$2:AK$1000,"&gt;0")-1))/(_xlfn.MAXIFS(AK$2:AK$1000,AK$2:AK$1000,"&gt;0")-(_xlfn.MINIFS(AK$2:AK$1000,AK$2:AK$1000,"&gt;0")-1)))</f>
        <v>36.834858310384647</v>
      </c>
      <c r="U34" s="19"/>
      <c r="V34" s="84" t="s">
        <v>1255</v>
      </c>
      <c r="W34" s="20">
        <v>135.4</v>
      </c>
      <c r="X34" s="20">
        <v>48.06</v>
      </c>
      <c r="Y34" s="84" t="s">
        <v>1255</v>
      </c>
      <c r="Z34" s="20">
        <v>120</v>
      </c>
      <c r="AA34" s="20">
        <v>168.7</v>
      </c>
      <c r="AB34" s="20">
        <v>144.6</v>
      </c>
      <c r="AC34" s="20">
        <v>425.5</v>
      </c>
      <c r="AD34" s="20">
        <v>584.70000000000005</v>
      </c>
      <c r="AE34" s="20">
        <v>618</v>
      </c>
      <c r="AF34" s="20">
        <v>395.5</v>
      </c>
      <c r="AG34" s="20">
        <v>70.09</v>
      </c>
      <c r="AH34" s="20">
        <v>148.4</v>
      </c>
      <c r="AI34" s="20">
        <v>634.4</v>
      </c>
      <c r="AJ34" s="20">
        <v>852.9</v>
      </c>
      <c r="AK34" s="20">
        <v>863.9</v>
      </c>
      <c r="AL34" s="19"/>
      <c r="AM34" s="84" t="s">
        <v>1255</v>
      </c>
      <c r="AN34" s="20">
        <v>13.28</v>
      </c>
      <c r="AO34" s="20">
        <v>6.3920000000000003</v>
      </c>
      <c r="AP34" s="84" t="s">
        <v>1255</v>
      </c>
      <c r="AQ34" s="20">
        <v>11.1</v>
      </c>
      <c r="AR34" s="20">
        <v>12.69</v>
      </c>
      <c r="AS34" s="20">
        <v>15.29</v>
      </c>
      <c r="AT34" s="20">
        <v>17.53</v>
      </c>
      <c r="AU34" s="20">
        <v>20.7</v>
      </c>
      <c r="AV34" s="20">
        <v>22.48</v>
      </c>
      <c r="AW34" s="20">
        <v>21.99</v>
      </c>
      <c r="AX34" s="20">
        <v>7.702</v>
      </c>
      <c r="AY34" s="20">
        <v>13.35</v>
      </c>
      <c r="AZ34" s="20">
        <v>28.93</v>
      </c>
      <c r="BA34" s="20">
        <v>29.5</v>
      </c>
      <c r="BB34" s="20">
        <v>44.63</v>
      </c>
      <c r="BC34" s="84"/>
      <c r="BD34" s="84"/>
      <c r="BE34" s="84"/>
      <c r="BF34" s="84"/>
    </row>
    <row r="35" spans="1:58" s="25" customFormat="1" x14ac:dyDescent="0.2">
      <c r="A35" s="69" t="s">
        <v>238</v>
      </c>
      <c r="B35" s="70" t="str">
        <f>VLOOKUP(A35,RecNames!B:G,6,FALSE)</f>
        <v>CALCR</v>
      </c>
      <c r="C35" s="70"/>
      <c r="D35" s="90" cm="1">
        <f t="array" ref="D35">_xlfn.IFS(U35="",0,U35="na","na",U35&gt;0,100*(U35-(_xlfn.MINIFS(U$2:U$1000,U$2:U$1000,"&gt;0")-1))/(_xlfn.MAXIFS(U$2:U$1000,U$2:U$1000,"&gt;0")-(_xlfn.MINIFS(U$2:U$1000,U$2:U$1000,"&gt;0")-1)))</f>
        <v>38.633540372670808</v>
      </c>
      <c r="E35" s="90" t="str" cm="1">
        <f t="array" ref="E35">_xlfn.IFS(V35="",0,V35="na","na",V35&gt;0,100*(V35-(_xlfn.MINIFS(V$2:V$1000,V$2:V$1000,"&gt;0")-1))/(_xlfn.MAXIFS(V$2:V$1000,V$2:V$1000,"&gt;0")-(_xlfn.MINIFS(V$2:V$1000,V$2:V$1000,"&gt;0")-1)))</f>
        <v>na</v>
      </c>
      <c r="F35" s="90" cm="1">
        <f t="array" ref="F35">_xlfn.IFS(W35="",0,W35="na","na",W35&gt;0,100*(W35-(_xlfn.MINIFS(W$2:W$1000,W$2:W$1000,"&gt;0")-1))/(_xlfn.MAXIFS(W$2:W$1000,W$2:W$1000,"&gt;0")-(_xlfn.MINIFS(W$2:W$1000,W$2:W$1000,"&gt;0")-1)))</f>
        <v>44.148524698861756</v>
      </c>
      <c r="G35" s="90" cm="1">
        <f t="array" ref="G35">_xlfn.IFS(X35="",0,X35="na","na",X35&gt;0,100*(X35-(_xlfn.MINIFS(X$2:X$1000,X$2:X$1000,"&gt;0")-1))/(_xlfn.MAXIFS(X$2:X$1000,X$2:X$1000,"&gt;0")-(_xlfn.MINIFS(X$2:X$1000,X$2:X$1000,"&gt;0")-1)))</f>
        <v>39.85605038236617</v>
      </c>
      <c r="H35" s="90" t="str" cm="1">
        <f t="array" ref="H35">_xlfn.IFS(Y35="",0,Y35="na","na",Y35&gt;0,100*(Y35-(_xlfn.MINIFS(Y$2:Y$1000,Y$2:Y$1000,"&gt;0")-1))/(_xlfn.MAXIFS(Y$2:Y$1000,Y$2:Y$1000,"&gt;0")-(_xlfn.MINIFS(Y$2:Y$1000,Y$2:Y$1000,"&gt;0")-1)))</f>
        <v>na</v>
      </c>
      <c r="I35" s="90" cm="1">
        <f t="array" ref="I35">_xlfn.IFS(Z35="",0,Z35="na","na",Z35&gt;0,100*(Z35-(_xlfn.MINIFS(Z$2:Z$1000,Z$2:Z$1000,"&gt;0")-1))/(_xlfn.MAXIFS(Z$2:Z$1000,Z$2:Z$1000,"&gt;0")-(_xlfn.MINIFS(Z$2:Z$1000,Z$2:Z$1000,"&gt;0")-1)))</f>
        <v>65.518214396568752</v>
      </c>
      <c r="J35" s="90" cm="1">
        <f t="array" ref="J35">_xlfn.IFS(AA35="",0,AA35="na","na",AA35&gt;0,100*(AA35-(_xlfn.MINIFS(AA$2:AA$1000,AA$2:AA$1000,"&gt;0")-1))/(_xlfn.MAXIFS(AA$2:AA$1000,AA$2:AA$1000,"&gt;0")-(_xlfn.MINIFS(AA$2:AA$1000,AA$2:AA$1000,"&gt;0")-1)))</f>
        <v>84.870135328234014</v>
      </c>
      <c r="K35" s="90" cm="1">
        <f t="array" ref="K35">_xlfn.IFS(AB35="",0,AB35="na","na",AB35&gt;0,100*(AB35-(_xlfn.MINIFS(AB$2:AB$1000,AB$2:AB$1000,"&gt;0")-1))/(_xlfn.MAXIFS(AB$2:AB$1000,AB$2:AB$1000,"&gt;0")-(_xlfn.MINIFS(AB$2:AB$1000,AB$2:AB$1000,"&gt;0")-1)))</f>
        <v>29.933120820051251</v>
      </c>
      <c r="L35" s="90" cm="1">
        <f t="array" ref="L35">_xlfn.IFS(AC35="",0,AC35="na","na",AC35&gt;0,100*(AC35-(_xlfn.MINIFS(AC$2:AC$1000,AC$2:AC$1000,"&gt;0")-1))/(_xlfn.MAXIFS(AC$2:AC$1000,AC$2:AC$1000,"&gt;0")-(_xlfn.MINIFS(AC$2:AC$1000,AC$2:AC$1000,"&gt;0")-1)))</f>
        <v>24.116496232881467</v>
      </c>
      <c r="M35" s="90" cm="1">
        <f t="array" ref="M35">_xlfn.IFS(AD35="",0,AD35="na","na",AD35&gt;0,100*(AD35-(_xlfn.MINIFS(AD$2:AD$1000,AD$2:AD$1000,"&gt;0")-1))/(_xlfn.MAXIFS(AD$2:AD$1000,AD$2:AD$1000,"&gt;0")-(_xlfn.MINIFS(AD$2:AD$1000,AD$2:AD$1000,"&gt;0")-1)))</f>
        <v>12.818770776211393</v>
      </c>
      <c r="N35" s="90" cm="1">
        <f t="array" ref="N35">_xlfn.IFS(AE35="",0,AE35="na","na",AE35&gt;0,100*(AE35-(_xlfn.MINIFS(AE$2:AE$1000,AE$2:AE$1000,"&gt;0")-1))/(_xlfn.MAXIFS(AE$2:AE$1000,AE$2:AE$1000,"&gt;0")-(_xlfn.MINIFS(AE$2:AE$1000,AE$2:AE$1000,"&gt;0")-1)))</f>
        <v>26.121753843071339</v>
      </c>
      <c r="O35" s="90" cm="1">
        <f t="array" ref="O35">_xlfn.IFS(AF35="",0,AF35="na","na",AF35&gt;0,100*(AF35-(_xlfn.MINIFS(AF$2:AF$1000,AF$2:AF$1000,"&gt;0")-1))/(_xlfn.MAXIFS(AF$2:AF$1000,AF$2:AF$1000,"&gt;0")-(_xlfn.MINIFS(AF$2:AF$1000,AF$2:AF$1000,"&gt;0")-1)))</f>
        <v>60.509917709175653</v>
      </c>
      <c r="P35" s="90" cm="1">
        <f t="array" ref="P35">_xlfn.IFS(AG35="",0,AG35="na","na",AG35&gt;0,100*(AG35-(_xlfn.MINIFS(AG$2:AG$1000,AG$2:AG$1000,"&gt;0")-1))/(_xlfn.MAXIFS(AG$2:AG$1000,AG$2:AG$1000,"&gt;0")-(_xlfn.MINIFS(AG$2:AG$1000,AG$2:AG$1000,"&gt;0")-1)))</f>
        <v>0</v>
      </c>
      <c r="Q35" s="90" cm="1">
        <f t="array" ref="Q35">_xlfn.IFS(AH35="",0,AH35="na","na",AH35&gt;0,100*(AH35-(_xlfn.MINIFS(AH$2:AH$1000,AH$2:AH$1000,"&gt;0")-1))/(_xlfn.MAXIFS(AH$2:AH$1000,AH$2:AH$1000,"&gt;0")-(_xlfn.MINIFS(AH$2:AH$1000,AH$2:AH$1000,"&gt;0")-1)))</f>
        <v>33.847949017143883</v>
      </c>
      <c r="R35" s="90" cm="1">
        <f t="array" ref="R35">_xlfn.IFS(AI35="",0,AI35="na","na",AI35&gt;0,100*(AI35-(_xlfn.MINIFS(AI$2:AI$1000,AI$2:AI$1000,"&gt;0")-1))/(_xlfn.MAXIFS(AI$2:AI$1000,AI$2:AI$1000,"&gt;0")-(_xlfn.MINIFS(AI$2:AI$1000,AI$2:AI$1000,"&gt;0")-1)))</f>
        <v>5.3366413353332991</v>
      </c>
      <c r="S35" s="90" cm="1">
        <f t="array" ref="S35">_xlfn.IFS(AJ35="",0,AJ35="na","na",AJ35&gt;0,100*(AJ35-(_xlfn.MINIFS(AJ$2:AJ$1000,AJ$2:AJ$1000,"&gt;0")-1))/(_xlfn.MAXIFS(AJ$2:AJ$1000,AJ$2:AJ$1000,"&gt;0")-(_xlfn.MINIFS(AJ$2:AJ$1000,AJ$2:AJ$1000,"&gt;0")-1)))</f>
        <v>0.71651301518438171</v>
      </c>
      <c r="T35" s="90" cm="1">
        <f t="array" ref="T35">_xlfn.IFS(AK35="",0,AK35="na","na",AK35&gt;0,100*(AK35-(_xlfn.MINIFS(AK$2:AK$1000,AK$2:AK$1000,"&gt;0")-1))/(_xlfn.MAXIFS(AK$2:AK$1000,AK$2:AK$1000,"&gt;0")-(_xlfn.MINIFS(AK$2:AK$1000,AK$2:AK$1000,"&gt;0")-1)))</f>
        <v>6.9778804299546948</v>
      </c>
      <c r="U35" s="19">
        <v>35.68</v>
      </c>
      <c r="V35" s="84" t="s">
        <v>1255</v>
      </c>
      <c r="W35" s="20">
        <v>417.6</v>
      </c>
      <c r="X35" s="20">
        <v>283.5</v>
      </c>
      <c r="Y35" s="84" t="s">
        <v>1255</v>
      </c>
      <c r="Z35" s="20">
        <v>249.8</v>
      </c>
      <c r="AA35" s="20">
        <v>422.4</v>
      </c>
      <c r="AB35" s="20">
        <v>120.6</v>
      </c>
      <c r="AC35" s="20">
        <v>202</v>
      </c>
      <c r="AD35" s="20">
        <v>130.80000000000001</v>
      </c>
      <c r="AE35" s="20">
        <v>260.39999999999998</v>
      </c>
      <c r="AF35" s="20">
        <v>651.9</v>
      </c>
      <c r="AG35" s="20"/>
      <c r="AH35" s="20">
        <v>182.3</v>
      </c>
      <c r="AI35" s="20">
        <v>99.38</v>
      </c>
      <c r="AJ35" s="20">
        <v>49.74</v>
      </c>
      <c r="AK35" s="20">
        <v>191.7</v>
      </c>
      <c r="AL35" s="19">
        <v>5.6079999999999997</v>
      </c>
      <c r="AM35" s="84" t="s">
        <v>1255</v>
      </c>
      <c r="AN35" s="20">
        <v>19.670000000000002</v>
      </c>
      <c r="AO35" s="20">
        <v>11.78</v>
      </c>
      <c r="AP35" s="84" t="s">
        <v>1255</v>
      </c>
      <c r="AQ35" s="20">
        <v>18.22</v>
      </c>
      <c r="AR35" s="20">
        <v>34.18</v>
      </c>
      <c r="AS35" s="20">
        <v>15.39</v>
      </c>
      <c r="AT35" s="20">
        <v>4.766</v>
      </c>
      <c r="AU35" s="20">
        <v>4.6159999999999997</v>
      </c>
      <c r="AV35" s="20">
        <v>8.1769999999999996</v>
      </c>
      <c r="AW35" s="20">
        <v>46.21</v>
      </c>
      <c r="AX35" s="20"/>
      <c r="AY35" s="20">
        <v>14.64</v>
      </c>
      <c r="AZ35" s="20">
        <v>7.0640000000000001</v>
      </c>
      <c r="BA35" s="20">
        <v>7.0270000000000001</v>
      </c>
      <c r="BB35" s="20">
        <v>8.5329999999999995</v>
      </c>
      <c r="BC35" s="84"/>
      <c r="BD35" s="84"/>
      <c r="BE35" s="84"/>
      <c r="BF35" s="84"/>
    </row>
    <row r="36" spans="1:58" s="25" customFormat="1" x14ac:dyDescent="0.2">
      <c r="A36" s="69" t="s">
        <v>240</v>
      </c>
      <c r="B36" s="70" t="str">
        <f>VLOOKUP(A36,RecNames!B:G,6,FALSE)</f>
        <v>Amylin, Not in UniProt</v>
      </c>
      <c r="C36" s="70"/>
      <c r="D36" s="90" cm="1">
        <f t="array" ref="D36">_xlfn.IFS(U36="",0,U36="na","na",U36&gt;0,100*(U36-(_xlfn.MINIFS(U$2:U$1000,U$2:U$1000,"&gt;0")-1))/(_xlfn.MAXIFS(U$2:U$1000,U$2:U$1000,"&gt;0")-(_xlfn.MINIFS(U$2:U$1000,U$2:U$1000,"&gt;0")-1)))</f>
        <v>9.047619047619051</v>
      </c>
      <c r="E36" s="90" t="str" cm="1">
        <f t="array" ref="E36">_xlfn.IFS(V36="",0,V36="na","na",V36&gt;0,100*(V36-(_xlfn.MINIFS(V$2:V$1000,V$2:V$1000,"&gt;0")-1))/(_xlfn.MAXIFS(V$2:V$1000,V$2:V$1000,"&gt;0")-(_xlfn.MINIFS(V$2:V$1000,V$2:V$1000,"&gt;0")-1)))</f>
        <v>na</v>
      </c>
      <c r="F36" s="90" cm="1">
        <f t="array" ref="F36">_xlfn.IFS(W36="",0,W36="na","na",W36&gt;0,100*(W36-(_xlfn.MINIFS(W$2:W$1000,W$2:W$1000,"&gt;0")-1))/(_xlfn.MAXIFS(W$2:W$1000,W$2:W$1000,"&gt;0")-(_xlfn.MINIFS(W$2:W$1000,W$2:W$1000,"&gt;0")-1)))</f>
        <v>0</v>
      </c>
      <c r="G36" s="90" cm="1">
        <f t="array" ref="G36">_xlfn.IFS(X36="",0,X36="na","na",X36&gt;0,100*(X36-(_xlfn.MINIFS(X$2:X$1000,X$2:X$1000,"&gt;0")-1))/(_xlfn.MAXIFS(X$2:X$1000,X$2:X$1000,"&gt;0")-(_xlfn.MINIFS(X$2:X$1000,X$2:X$1000,"&gt;0")-1)))</f>
        <v>0</v>
      </c>
      <c r="H36" s="90" t="str" cm="1">
        <f t="array" ref="H36">_xlfn.IFS(Y36="",0,Y36="na","na",Y36&gt;0,100*(Y36-(_xlfn.MINIFS(Y$2:Y$1000,Y$2:Y$1000,"&gt;0")-1))/(_xlfn.MAXIFS(Y$2:Y$1000,Y$2:Y$1000,"&gt;0")-(_xlfn.MINIFS(Y$2:Y$1000,Y$2:Y$1000,"&gt;0")-1)))</f>
        <v>na</v>
      </c>
      <c r="I36" s="90" cm="1">
        <f t="array" ref="I36">_xlfn.IFS(Z36="",0,Z36="na","na",Z36&gt;0,100*(Z36-(_xlfn.MINIFS(Z$2:Z$1000,Z$2:Z$1000,"&gt;0")-1))/(_xlfn.MAXIFS(Z$2:Z$1000,Z$2:Z$1000,"&gt;0")-(_xlfn.MINIFS(Z$2:Z$1000,Z$2:Z$1000,"&gt;0")-1)))</f>
        <v>0</v>
      </c>
      <c r="J36" s="90" cm="1">
        <f t="array" ref="J36">_xlfn.IFS(AA36="",0,AA36="na","na",AA36&gt;0,100*(AA36-(_xlfn.MINIFS(AA$2:AA$1000,AA$2:AA$1000,"&gt;0")-1))/(_xlfn.MAXIFS(AA$2:AA$1000,AA$2:AA$1000,"&gt;0")-(_xlfn.MINIFS(AA$2:AA$1000,AA$2:AA$1000,"&gt;0")-1)))</f>
        <v>0</v>
      </c>
      <c r="K36" s="90" cm="1">
        <f t="array" ref="K36">_xlfn.IFS(AB36="",0,AB36="na","na",AB36&gt;0,100*(AB36-(_xlfn.MINIFS(AB$2:AB$1000,AB$2:AB$1000,"&gt;0")-1))/(_xlfn.MAXIFS(AB$2:AB$1000,AB$2:AB$1000,"&gt;0")-(_xlfn.MINIFS(AB$2:AB$1000,AB$2:AB$1000,"&gt;0")-1)))</f>
        <v>0</v>
      </c>
      <c r="L36" s="90" cm="1">
        <f t="array" ref="L36">_xlfn.IFS(AC36="",0,AC36="na","na",AC36&gt;0,100*(AC36-(_xlfn.MINIFS(AC$2:AC$1000,AC$2:AC$1000,"&gt;0")-1))/(_xlfn.MAXIFS(AC$2:AC$1000,AC$2:AC$1000,"&gt;0")-(_xlfn.MINIFS(AC$2:AC$1000,AC$2:AC$1000,"&gt;0")-1)))</f>
        <v>0</v>
      </c>
      <c r="M36" s="90" cm="1">
        <f t="array" ref="M36">_xlfn.IFS(AD36="",0,AD36="na","na",AD36&gt;0,100*(AD36-(_xlfn.MINIFS(AD$2:AD$1000,AD$2:AD$1000,"&gt;0")-1))/(_xlfn.MAXIFS(AD$2:AD$1000,AD$2:AD$1000,"&gt;0")-(_xlfn.MINIFS(AD$2:AD$1000,AD$2:AD$1000,"&gt;0")-1)))</f>
        <v>0</v>
      </c>
      <c r="N36" s="90" cm="1">
        <f t="array" ref="N36">_xlfn.IFS(AE36="",0,AE36="na","na",AE36&gt;0,100*(AE36-(_xlfn.MINIFS(AE$2:AE$1000,AE$2:AE$1000,"&gt;0")-1))/(_xlfn.MAXIFS(AE$2:AE$1000,AE$2:AE$1000,"&gt;0")-(_xlfn.MINIFS(AE$2:AE$1000,AE$2:AE$1000,"&gt;0")-1)))</f>
        <v>0</v>
      </c>
      <c r="O36" s="90" cm="1">
        <f t="array" ref="O36">_xlfn.IFS(AF36="",0,AF36="na","na",AF36&gt;0,100*(AF36-(_xlfn.MINIFS(AF$2:AF$1000,AF$2:AF$1000,"&gt;0")-1))/(_xlfn.MAXIFS(AF$2:AF$1000,AF$2:AF$1000,"&gt;0")-(_xlfn.MINIFS(AF$2:AF$1000,AF$2:AF$1000,"&gt;0")-1)))</f>
        <v>10.117490367692527</v>
      </c>
      <c r="P36" s="90" cm="1">
        <f t="array" ref="P36">_xlfn.IFS(AG36="",0,AG36="na","na",AG36&gt;0,100*(AG36-(_xlfn.MINIFS(AG$2:AG$1000,AG$2:AG$1000,"&gt;0")-1))/(_xlfn.MAXIFS(AG$2:AG$1000,AG$2:AG$1000,"&gt;0")-(_xlfn.MINIFS(AG$2:AG$1000,AG$2:AG$1000,"&gt;0")-1)))</f>
        <v>0</v>
      </c>
      <c r="Q36" s="90" cm="1">
        <f t="array" ref="Q36">_xlfn.IFS(AH36="",0,AH36="na","na",AH36&gt;0,100*(AH36-(_xlfn.MINIFS(AH$2:AH$1000,AH$2:AH$1000,"&gt;0")-1))/(_xlfn.MAXIFS(AH$2:AH$1000,AH$2:AH$1000,"&gt;0")-(_xlfn.MINIFS(AH$2:AH$1000,AH$2:AH$1000,"&gt;0")-1)))</f>
        <v>0</v>
      </c>
      <c r="R36" s="90" cm="1">
        <f t="array" ref="R36">_xlfn.IFS(AI36="",0,AI36="na","na",AI36&gt;0,100*(AI36-(_xlfn.MINIFS(AI$2:AI$1000,AI$2:AI$1000,"&gt;0")-1))/(_xlfn.MAXIFS(AI$2:AI$1000,AI$2:AI$1000,"&gt;0")-(_xlfn.MINIFS(AI$2:AI$1000,AI$2:AI$1000,"&gt;0")-1)))</f>
        <v>0</v>
      </c>
      <c r="S36" s="90" cm="1">
        <f t="array" ref="S36">_xlfn.IFS(AJ36="",0,AJ36="na","na",AJ36&gt;0,100*(AJ36-(_xlfn.MINIFS(AJ$2:AJ$1000,AJ$2:AJ$1000,"&gt;0")-1))/(_xlfn.MAXIFS(AJ$2:AJ$1000,AJ$2:AJ$1000,"&gt;0")-(_xlfn.MINIFS(AJ$2:AJ$1000,AJ$2:AJ$1000,"&gt;0")-1)))</f>
        <v>0</v>
      </c>
      <c r="T36" s="90" cm="1">
        <f t="array" ref="T36">_xlfn.IFS(AK36="",0,AK36="na","na",AK36&gt;0,100*(AK36-(_xlfn.MINIFS(AK$2:AK$1000,AK$2:AK$1000,"&gt;0")-1))/(_xlfn.MAXIFS(AK$2:AK$1000,AK$2:AK$1000,"&gt;0")-(_xlfn.MINIFS(AK$2:AK$1000,AK$2:AK$1000,"&gt;0")-1)))</f>
        <v>0</v>
      </c>
      <c r="U36" s="19">
        <v>21.39</v>
      </c>
      <c r="V36" s="84" t="s">
        <v>1255</v>
      </c>
      <c r="W36" s="20"/>
      <c r="X36" s="20"/>
      <c r="Y36" s="84" t="s">
        <v>1255</v>
      </c>
      <c r="Z36" s="20"/>
      <c r="AA36" s="20"/>
      <c r="AB36" s="20"/>
      <c r="AC36" s="20"/>
      <c r="AD36" s="20"/>
      <c r="AE36" s="20"/>
      <c r="AF36" s="20">
        <v>122.2</v>
      </c>
      <c r="AG36" s="20"/>
      <c r="AH36" s="20"/>
      <c r="AI36" s="20"/>
      <c r="AJ36" s="20"/>
      <c r="AK36" s="20"/>
      <c r="AL36" s="19">
        <v>2.9279999999999999</v>
      </c>
      <c r="AM36" s="84" t="s">
        <v>1255</v>
      </c>
      <c r="AN36" s="20"/>
      <c r="AO36" s="20"/>
      <c r="AP36" s="84" t="s">
        <v>1255</v>
      </c>
      <c r="AQ36" s="20"/>
      <c r="AR36" s="20"/>
      <c r="AS36" s="20"/>
      <c r="AT36" s="20"/>
      <c r="AU36" s="20"/>
      <c r="AV36" s="20"/>
      <c r="AW36" s="20">
        <v>12.74</v>
      </c>
      <c r="AX36" s="20"/>
      <c r="AY36" s="20"/>
      <c r="AZ36" s="20"/>
      <c r="BA36" s="20"/>
      <c r="BB36" s="20"/>
      <c r="BC36" s="84"/>
      <c r="BD36" s="84"/>
      <c r="BE36" s="84"/>
      <c r="BF36" s="84"/>
    </row>
    <row r="37" spans="1:58" s="25" customFormat="1" x14ac:dyDescent="0.2">
      <c r="A37" s="69" t="s">
        <v>275</v>
      </c>
      <c r="B37" s="70" t="str">
        <f>VLOOKUP(A37,RecNames!B:G,6,FALSE)</f>
        <v>CXCR2</v>
      </c>
      <c r="C37" s="70"/>
      <c r="D37" s="90" cm="1">
        <f t="array" ref="D37">_xlfn.IFS(U37="",0,U37="na","na",U37&gt;0,100*(U37-(_xlfn.MINIFS(U$2:U$1000,U$2:U$1000,"&gt;0")-1))/(_xlfn.MAXIFS(U$2:U$1000,U$2:U$1000,"&gt;0")-(_xlfn.MINIFS(U$2:U$1000,U$2:U$1000,"&gt;0")-1)))</f>
        <v>0</v>
      </c>
      <c r="E37" s="90" t="str" cm="1">
        <f t="array" ref="E37">_xlfn.IFS(V37="",0,V37="na","na",V37&gt;0,100*(V37-(_xlfn.MINIFS(V$2:V$1000,V$2:V$1000,"&gt;0")-1))/(_xlfn.MAXIFS(V$2:V$1000,V$2:V$1000,"&gt;0")-(_xlfn.MINIFS(V$2:V$1000,V$2:V$1000,"&gt;0")-1)))</f>
        <v>na</v>
      </c>
      <c r="F37" s="90" cm="1">
        <f t="array" ref="F37">_xlfn.IFS(W37="",0,W37="na","na",W37&gt;0,100*(W37-(_xlfn.MINIFS(W$2:W$1000,W$2:W$1000,"&gt;0")-1))/(_xlfn.MAXIFS(W$2:W$1000,W$2:W$1000,"&gt;0")-(_xlfn.MINIFS(W$2:W$1000,W$2:W$1000,"&gt;0")-1)))</f>
        <v>48.414189413194826</v>
      </c>
      <c r="G37" s="90" cm="1">
        <f t="array" ref="G37">_xlfn.IFS(X37="",0,X37="na","na",X37&gt;0,100*(X37-(_xlfn.MINIFS(X$2:X$1000,X$2:X$1000,"&gt;0")-1))/(_xlfn.MAXIFS(X$2:X$1000,X$2:X$1000,"&gt;0")-(_xlfn.MINIFS(X$2:X$1000,X$2:X$1000,"&gt;0")-1)))</f>
        <v>33.753186384765336</v>
      </c>
      <c r="H37" s="90" t="str" cm="1">
        <f t="array" ref="H37">_xlfn.IFS(Y37="",0,Y37="na","na",Y37&gt;0,100*(Y37-(_xlfn.MINIFS(Y$2:Y$1000,Y$2:Y$1000,"&gt;0")-1))/(_xlfn.MAXIFS(Y$2:Y$1000,Y$2:Y$1000,"&gt;0")-(_xlfn.MINIFS(Y$2:Y$1000,Y$2:Y$1000,"&gt;0")-1)))</f>
        <v>na</v>
      </c>
      <c r="I37" s="90" cm="1">
        <f t="array" ref="I37">_xlfn.IFS(Z37="",0,Z37="na","na",Z37&gt;0,100*(Z37-(_xlfn.MINIFS(Z$2:Z$1000,Z$2:Z$1000,"&gt;0")-1))/(_xlfn.MAXIFS(Z$2:Z$1000,Z$2:Z$1000,"&gt;0")-(_xlfn.MINIFS(Z$2:Z$1000,Z$2:Z$1000,"&gt;0")-1)))</f>
        <v>46.75357656818759</v>
      </c>
      <c r="J37" s="90" cm="1">
        <f t="array" ref="J37">_xlfn.IFS(AA37="",0,AA37="na","na",AA37&gt;0,100*(AA37-(_xlfn.MINIFS(AA$2:AA$1000,AA$2:AA$1000,"&gt;0")-1))/(_xlfn.MAXIFS(AA$2:AA$1000,AA$2:AA$1000,"&gt;0")-(_xlfn.MINIFS(AA$2:AA$1000,AA$2:AA$1000,"&gt;0")-1)))</f>
        <v>52.42498108766916</v>
      </c>
      <c r="K37" s="90" cm="1">
        <f t="array" ref="K37">_xlfn.IFS(AB37="",0,AB37="na","na",AB37&gt;0,100*(AB37-(_xlfn.MINIFS(AB$2:AB$1000,AB$2:AB$1000,"&gt;0")-1))/(_xlfn.MAXIFS(AB$2:AB$1000,AB$2:AB$1000,"&gt;0")-(_xlfn.MINIFS(AB$2:AB$1000,AB$2:AB$1000,"&gt;0")-1)))</f>
        <v>45.684105256578533</v>
      </c>
      <c r="L37" s="90" cm="1">
        <f t="array" ref="L37">_xlfn.IFS(AC37="",0,AC37="na","na",AC37&gt;0,100*(AC37-(_xlfn.MINIFS(AC$2:AC$1000,AC$2:AC$1000,"&gt;0")-1))/(_xlfn.MAXIFS(AC$2:AC$1000,AC$2:AC$1000,"&gt;0")-(_xlfn.MINIFS(AC$2:AC$1000,AC$2:AC$1000,"&gt;0")-1)))</f>
        <v>0</v>
      </c>
      <c r="M37" s="90" cm="1">
        <f t="array" ref="M37">_xlfn.IFS(AD37="",0,AD37="na","na",AD37&gt;0,100*(AD37-(_xlfn.MINIFS(AD$2:AD$1000,AD$2:AD$1000,"&gt;0")-1))/(_xlfn.MAXIFS(AD$2:AD$1000,AD$2:AD$1000,"&gt;0")-(_xlfn.MINIFS(AD$2:AD$1000,AD$2:AD$1000,"&gt;0")-1)))</f>
        <v>0</v>
      </c>
      <c r="N37" s="90" cm="1">
        <f t="array" ref="N37">_xlfn.IFS(AE37="",0,AE37="na","na",AE37&gt;0,100*(AE37-(_xlfn.MINIFS(AE$2:AE$1000,AE$2:AE$1000,"&gt;0")-1))/(_xlfn.MAXIFS(AE$2:AE$1000,AE$2:AE$1000,"&gt;0")-(_xlfn.MINIFS(AE$2:AE$1000,AE$2:AE$1000,"&gt;0")-1)))</f>
        <v>0</v>
      </c>
      <c r="O37" s="90" cm="1">
        <f t="array" ref="O37">_xlfn.IFS(AF37="",0,AF37="na","na",AF37&gt;0,100*(AF37-(_xlfn.MINIFS(AF$2:AF$1000,AF$2:AF$1000,"&gt;0")-1))/(_xlfn.MAXIFS(AF$2:AF$1000,AF$2:AF$1000,"&gt;0")-(_xlfn.MINIFS(AF$2:AF$1000,AF$2:AF$1000,"&gt;0")-1)))</f>
        <v>47.181658183893823</v>
      </c>
      <c r="P37" s="90" cm="1">
        <f t="array" ref="P37">_xlfn.IFS(AG37="",0,AG37="na","na",AG37&gt;0,100*(AG37-(_xlfn.MINIFS(AG$2:AG$1000,AG$2:AG$1000,"&gt;0")-1))/(_xlfn.MAXIFS(AG$2:AG$1000,AG$2:AG$1000,"&gt;0")-(_xlfn.MINIFS(AG$2:AG$1000,AG$2:AG$1000,"&gt;0")-1)))</f>
        <v>0</v>
      </c>
      <c r="Q37" s="90" cm="1">
        <f t="array" ref="Q37">_xlfn.IFS(AH37="",0,AH37="na","na",AH37&gt;0,100*(AH37-(_xlfn.MINIFS(AH$2:AH$1000,AH$2:AH$1000,"&gt;0")-1))/(_xlfn.MAXIFS(AH$2:AH$1000,AH$2:AH$1000,"&gt;0")-(_xlfn.MINIFS(AH$2:AH$1000,AH$2:AH$1000,"&gt;0")-1)))</f>
        <v>0</v>
      </c>
      <c r="R37" s="90" cm="1">
        <f t="array" ref="R37">_xlfn.IFS(AI37="",0,AI37="na","na",AI37&gt;0,100*(AI37-(_xlfn.MINIFS(AI$2:AI$1000,AI$2:AI$1000,"&gt;0")-1))/(_xlfn.MAXIFS(AI$2:AI$1000,AI$2:AI$1000,"&gt;0")-(_xlfn.MINIFS(AI$2:AI$1000,AI$2:AI$1000,"&gt;0")-1)))</f>
        <v>41.95593911949328</v>
      </c>
      <c r="S37" s="90" cm="1">
        <f t="array" ref="S37">_xlfn.IFS(AJ37="",0,AJ37="na","na",AJ37&gt;0,100*(AJ37-(_xlfn.MINIFS(AJ$2:AJ$1000,AJ$2:AJ$1000,"&gt;0")-1))/(_xlfn.MAXIFS(AJ$2:AJ$1000,AJ$2:AJ$1000,"&gt;0")-(_xlfn.MINIFS(AJ$2:AJ$1000,AJ$2:AJ$1000,"&gt;0")-1)))</f>
        <v>43.465292841648591</v>
      </c>
      <c r="T37" s="90" cm="1">
        <f t="array" ref="T37">_xlfn.IFS(AK37="",0,AK37="na","na",AK37&gt;0,100*(AK37-(_xlfn.MINIFS(AK$2:AK$1000,AK$2:AK$1000,"&gt;0")-1))/(_xlfn.MAXIFS(AK$2:AK$1000,AK$2:AK$1000,"&gt;0")-(_xlfn.MINIFS(AK$2:AK$1000,AK$2:AK$1000,"&gt;0")-1)))</f>
        <v>24.868970418406324</v>
      </c>
      <c r="U37" s="19"/>
      <c r="V37" s="84" t="s">
        <v>1255</v>
      </c>
      <c r="W37" s="20">
        <v>456.2</v>
      </c>
      <c r="X37" s="20">
        <v>242.8</v>
      </c>
      <c r="Y37" s="84" t="s">
        <v>1255</v>
      </c>
      <c r="Z37" s="20">
        <v>183.3</v>
      </c>
      <c r="AA37" s="20">
        <v>268</v>
      </c>
      <c r="AB37" s="20">
        <v>171</v>
      </c>
      <c r="AC37" s="20"/>
      <c r="AD37" s="20"/>
      <c r="AE37" s="20"/>
      <c r="AF37" s="20">
        <v>511.8</v>
      </c>
      <c r="AG37" s="20"/>
      <c r="AH37" s="20"/>
      <c r="AI37" s="20">
        <v>614.5</v>
      </c>
      <c r="AJ37" s="20">
        <v>1311</v>
      </c>
      <c r="AK37" s="20">
        <v>594.5</v>
      </c>
      <c r="AL37" s="19"/>
      <c r="AM37" s="84" t="s">
        <v>1255</v>
      </c>
      <c r="AN37" s="20">
        <v>29.25</v>
      </c>
      <c r="AO37" s="20">
        <v>16.5</v>
      </c>
      <c r="AP37" s="84" t="s">
        <v>1255</v>
      </c>
      <c r="AQ37" s="20">
        <v>10.73</v>
      </c>
      <c r="AR37" s="20">
        <v>17.739999999999998</v>
      </c>
      <c r="AS37" s="20">
        <v>10.210000000000001</v>
      </c>
      <c r="AT37" s="20"/>
      <c r="AU37" s="20"/>
      <c r="AV37" s="20"/>
      <c r="AW37" s="20">
        <v>29.23</v>
      </c>
      <c r="AX37" s="20"/>
      <c r="AY37" s="20"/>
      <c r="AZ37" s="20">
        <v>61.45</v>
      </c>
      <c r="BA37" s="20">
        <v>57.06</v>
      </c>
      <c r="BB37" s="20">
        <v>55.71</v>
      </c>
      <c r="BC37" s="84"/>
      <c r="BD37" s="84"/>
      <c r="BE37" s="84"/>
      <c r="BF37" s="84"/>
    </row>
    <row r="38" spans="1:58" s="25" customFormat="1" x14ac:dyDescent="0.2">
      <c r="A38" s="69" t="s">
        <v>277</v>
      </c>
      <c r="B38" s="70" t="str">
        <f>VLOOKUP(A38,RecNames!B:G,6,FALSE)</f>
        <v>CXCR4</v>
      </c>
      <c r="C38" s="70"/>
      <c r="D38" s="90" cm="1">
        <f t="array" ref="D38">_xlfn.IFS(U38="",0,U38="na","na",U38&gt;0,100*(U38-(_xlfn.MINIFS(U$2:U$1000,U$2:U$1000,"&gt;0")-1))/(_xlfn.MAXIFS(U$2:U$1000,U$2:U$1000,"&gt;0")-(_xlfn.MINIFS(U$2:U$1000,U$2:U$1000,"&gt;0")-1)))</f>
        <v>0</v>
      </c>
      <c r="E38" s="90" t="str" cm="1">
        <f t="array" ref="E38">_xlfn.IFS(V38="",0,V38="na","na",V38&gt;0,100*(V38-(_xlfn.MINIFS(V$2:V$1000,V$2:V$1000,"&gt;0")-1))/(_xlfn.MAXIFS(V$2:V$1000,V$2:V$1000,"&gt;0")-(_xlfn.MINIFS(V$2:V$1000,V$2:V$1000,"&gt;0")-1)))</f>
        <v>na</v>
      </c>
      <c r="F38" s="90" cm="1">
        <f t="array" ref="F38">_xlfn.IFS(W38="",0,W38="na","na",W38&gt;0,100*(W38-(_xlfn.MINIFS(W$2:W$1000,W$2:W$1000,"&gt;0")-1))/(_xlfn.MAXIFS(W$2:W$1000,W$2:W$1000,"&gt;0")-(_xlfn.MINIFS(W$2:W$1000,W$2:W$1000,"&gt;0")-1)))</f>
        <v>36.888053928610887</v>
      </c>
      <c r="G38" s="90" cm="1">
        <f t="array" ref="G38">_xlfn.IFS(X38="",0,X38="na","na",X38&gt;0,100*(X38-(_xlfn.MINIFS(X$2:X$1000,X$2:X$1000,"&gt;0")-1))/(_xlfn.MAXIFS(X$2:X$1000,X$2:X$1000,"&gt;0")-(_xlfn.MINIFS(X$2:X$1000,X$2:X$1000,"&gt;0")-1)))</f>
        <v>27.695306642675064</v>
      </c>
      <c r="H38" s="90" t="str" cm="1">
        <f t="array" ref="H38">_xlfn.IFS(Y38="",0,Y38="na","na",Y38&gt;0,100*(Y38-(_xlfn.MINIFS(Y$2:Y$1000,Y$2:Y$1000,"&gt;0")-1))/(_xlfn.MAXIFS(Y$2:Y$1000,Y$2:Y$1000,"&gt;0")-(_xlfn.MINIFS(Y$2:Y$1000,Y$2:Y$1000,"&gt;0")-1)))</f>
        <v>na</v>
      </c>
      <c r="I38" s="90" cm="1">
        <f t="array" ref="I38">_xlfn.IFS(Z38="",0,Z38="na","na",Z38&gt;0,100*(Z38-(_xlfn.MINIFS(Z$2:Z$1000,Z$2:Z$1000,"&gt;0")-1))/(_xlfn.MAXIFS(Z$2:Z$1000,Z$2:Z$1000,"&gt;0")-(_xlfn.MINIFS(Z$2:Z$1000,Z$2:Z$1000,"&gt;0")-1)))</f>
        <v>34.394311351900448</v>
      </c>
      <c r="J38" s="90" cm="1">
        <f t="array" ref="J38">_xlfn.IFS(AA38="",0,AA38="na","na",AA38&gt;0,100*(AA38-(_xlfn.MINIFS(AA$2:AA$1000,AA$2:AA$1000,"&gt;0")-1))/(_xlfn.MAXIFS(AA$2:AA$1000,AA$2:AA$1000,"&gt;0")-(_xlfn.MINIFS(AA$2:AA$1000,AA$2:AA$1000,"&gt;0")-1)))</f>
        <v>36.454568378582834</v>
      </c>
      <c r="K38" s="90" cm="1">
        <f t="array" ref="K38">_xlfn.IFS(AB38="",0,AB38="na","na",AB38&gt;0,100*(AB38-(_xlfn.MINIFS(AB$2:AB$1000,AB$2:AB$1000,"&gt;0")-1))/(_xlfn.MAXIFS(AB$2:AB$1000,AB$2:AB$1000,"&gt;0")-(_xlfn.MINIFS(AB$2:AB$1000,AB$2:AB$1000,"&gt;0")-1)))</f>
        <v>28.714294643415212</v>
      </c>
      <c r="L38" s="90" cm="1">
        <f t="array" ref="L38">_xlfn.IFS(AC38="",0,AC38="na","na",AC38&gt;0,100*(AC38-(_xlfn.MINIFS(AC$2:AC$1000,AC$2:AC$1000,"&gt;0")-1))/(_xlfn.MAXIFS(AC$2:AC$1000,AC$2:AC$1000,"&gt;0")-(_xlfn.MINIFS(AC$2:AC$1000,AC$2:AC$1000,"&gt;0")-1)))</f>
        <v>0</v>
      </c>
      <c r="M38" s="90" cm="1">
        <f t="array" ref="M38">_xlfn.IFS(AD38="",0,AD38="na","na",AD38&gt;0,100*(AD38-(_xlfn.MINIFS(AD$2:AD$1000,AD$2:AD$1000,"&gt;0")-1))/(_xlfn.MAXIFS(AD$2:AD$1000,AD$2:AD$1000,"&gt;0")-(_xlfn.MINIFS(AD$2:AD$1000,AD$2:AD$1000,"&gt;0")-1)))</f>
        <v>0</v>
      </c>
      <c r="N38" s="90" cm="1">
        <f t="array" ref="N38">_xlfn.IFS(AE38="",0,AE38="na","na",AE38&gt;0,100*(AE38-(_xlfn.MINIFS(AE$2:AE$1000,AE$2:AE$1000,"&gt;0")-1))/(_xlfn.MAXIFS(AE$2:AE$1000,AE$2:AE$1000,"&gt;0")-(_xlfn.MINIFS(AE$2:AE$1000,AE$2:AE$1000,"&gt;0")-1)))</f>
        <v>0</v>
      </c>
      <c r="O38" s="90" cm="1">
        <f t="array" ref="O38">_xlfn.IFS(AF38="",0,AF38="na","na",AF38&gt;0,100*(AF38-(_xlfn.MINIFS(AF$2:AF$1000,AF$2:AF$1000,"&gt;0")-1))/(_xlfn.MAXIFS(AF$2:AF$1000,AF$2:AF$1000,"&gt;0")-(_xlfn.MINIFS(AF$2:AF$1000,AF$2:AF$1000,"&gt;0")-1)))</f>
        <v>0</v>
      </c>
      <c r="P38" s="90" cm="1">
        <f t="array" ref="P38">_xlfn.IFS(AG38="",0,AG38="na","na",AG38&gt;0,100*(AG38-(_xlfn.MINIFS(AG$2:AG$1000,AG$2:AG$1000,"&gt;0")-1))/(_xlfn.MAXIFS(AG$2:AG$1000,AG$2:AG$1000,"&gt;0")-(_xlfn.MINIFS(AG$2:AG$1000,AG$2:AG$1000,"&gt;0")-1)))</f>
        <v>0</v>
      </c>
      <c r="Q38" s="90" cm="1">
        <f t="array" ref="Q38">_xlfn.IFS(AH38="",0,AH38="na","na",AH38&gt;0,100*(AH38-(_xlfn.MINIFS(AH$2:AH$1000,AH$2:AH$1000,"&gt;0")-1))/(_xlfn.MAXIFS(AH$2:AH$1000,AH$2:AH$1000,"&gt;0")-(_xlfn.MINIFS(AH$2:AH$1000,AH$2:AH$1000,"&gt;0")-1)))</f>
        <v>0</v>
      </c>
      <c r="R38" s="90" cm="1">
        <f t="array" ref="R38">_xlfn.IFS(AI38="",0,AI38="na","na",AI38&gt;0,100*(AI38-(_xlfn.MINIFS(AI$2:AI$1000,AI$2:AI$1000,"&gt;0")-1))/(_xlfn.MAXIFS(AI$2:AI$1000,AI$2:AI$1000,"&gt;0")-(_xlfn.MINIFS(AI$2:AI$1000,AI$2:AI$1000,"&gt;0")-1)))</f>
        <v>0</v>
      </c>
      <c r="S38" s="90" cm="1">
        <f t="array" ref="S38">_xlfn.IFS(AJ38="",0,AJ38="na","na",AJ38&gt;0,100*(AJ38-(_xlfn.MINIFS(AJ$2:AJ$1000,AJ$2:AJ$1000,"&gt;0")-1))/(_xlfn.MAXIFS(AJ$2:AJ$1000,AJ$2:AJ$1000,"&gt;0")-(_xlfn.MINIFS(AJ$2:AJ$1000,AJ$2:AJ$1000,"&gt;0")-1)))</f>
        <v>3.3893709327548809E-2</v>
      </c>
      <c r="T38" s="90" cm="1">
        <f t="array" ref="T38">_xlfn.IFS(AK38="",0,AK38="na","na",AK38&gt;0,100*(AK38-(_xlfn.MINIFS(AK$2:AK$1000,AK$2:AK$1000,"&gt;0")-1))/(_xlfn.MAXIFS(AK$2:AK$1000,AK$2:AK$1000,"&gt;0")-(_xlfn.MINIFS(AK$2:AK$1000,AK$2:AK$1000,"&gt;0")-1)))</f>
        <v>0</v>
      </c>
      <c r="U38" s="19"/>
      <c r="V38" s="84" t="s">
        <v>1255</v>
      </c>
      <c r="W38" s="20">
        <v>351.9</v>
      </c>
      <c r="X38" s="20">
        <v>202.4</v>
      </c>
      <c r="Y38" s="84" t="s">
        <v>1255</v>
      </c>
      <c r="Z38" s="20">
        <v>139.5</v>
      </c>
      <c r="AA38" s="20">
        <v>192</v>
      </c>
      <c r="AB38" s="20">
        <v>116.7</v>
      </c>
      <c r="AC38" s="20"/>
      <c r="AD38" s="20"/>
      <c r="AE38" s="20"/>
      <c r="AF38" s="20"/>
      <c r="AG38" s="20"/>
      <c r="AH38" s="20"/>
      <c r="AI38" s="20"/>
      <c r="AJ38" s="20">
        <v>29.6</v>
      </c>
      <c r="AK38" s="20"/>
      <c r="AL38" s="19"/>
      <c r="AM38" s="84" t="s">
        <v>1255</v>
      </c>
      <c r="AN38" s="20">
        <v>54.78</v>
      </c>
      <c r="AO38" s="20">
        <v>12.45</v>
      </c>
      <c r="AP38" s="84" t="s">
        <v>1255</v>
      </c>
      <c r="AQ38" s="20">
        <v>9.9860000000000007</v>
      </c>
      <c r="AR38" s="20">
        <v>10.31</v>
      </c>
      <c r="AS38" s="20">
        <v>8.1850000000000005</v>
      </c>
      <c r="AT38" s="20"/>
      <c r="AU38" s="20"/>
      <c r="AV38" s="20"/>
      <c r="AW38" s="20"/>
      <c r="AX38" s="20"/>
      <c r="AY38" s="20"/>
      <c r="AZ38" s="20"/>
      <c r="BA38" s="20">
        <v>4.5659999999999998</v>
      </c>
      <c r="BB38" s="20"/>
      <c r="BC38" s="84"/>
      <c r="BD38" s="84"/>
      <c r="BE38" s="84"/>
      <c r="BF38" s="84"/>
    </row>
    <row r="39" spans="1:58" s="25" customFormat="1" x14ac:dyDescent="0.2">
      <c r="A39" s="69" t="s">
        <v>278</v>
      </c>
      <c r="B39" s="70" t="str">
        <f>VLOOKUP(A39,RecNames!B:G,6,FALSE)</f>
        <v>CXCR5</v>
      </c>
      <c r="C39" s="70"/>
      <c r="D39" s="90" cm="1">
        <f t="array" ref="D39">_xlfn.IFS(U39="",0,U39="na","na",U39&gt;0,100*(U39-(_xlfn.MINIFS(U$2:U$1000,U$2:U$1000,"&gt;0")-1))/(_xlfn.MAXIFS(U$2:U$1000,U$2:U$1000,"&gt;0")-(_xlfn.MINIFS(U$2:U$1000,U$2:U$1000,"&gt;0")-1)))</f>
        <v>0</v>
      </c>
      <c r="E39" s="90" t="str" cm="1">
        <f t="array" ref="E39">_xlfn.IFS(V39="",0,V39="na","na",V39&gt;0,100*(V39-(_xlfn.MINIFS(V$2:V$1000,V$2:V$1000,"&gt;0")-1))/(_xlfn.MAXIFS(V$2:V$1000,V$2:V$1000,"&gt;0")-(_xlfn.MINIFS(V$2:V$1000,V$2:V$1000,"&gt;0")-1)))</f>
        <v>na</v>
      </c>
      <c r="F39" s="90" cm="1">
        <f t="array" ref="F39">_xlfn.IFS(W39="",0,W39="na","na",W39&gt;0,100*(W39-(_xlfn.MINIFS(W$2:W$1000,W$2:W$1000,"&gt;0")-1))/(_xlfn.MAXIFS(W$2:W$1000,W$2:W$1000,"&gt;0")-(_xlfn.MINIFS(W$2:W$1000,W$2:W$1000,"&gt;0")-1)))</f>
        <v>87.987622941761529</v>
      </c>
      <c r="G39" s="90" cm="1">
        <f t="array" ref="G39">_xlfn.IFS(X39="",0,X39="na","na",X39&gt;0,100*(X39-(_xlfn.MINIFS(X$2:X$1000,X$2:X$1000,"&gt;0")-1))/(_xlfn.MAXIFS(X$2:X$1000,X$2:X$1000,"&gt;0")-(_xlfn.MINIFS(X$2:X$1000,X$2:X$1000,"&gt;0")-1)))</f>
        <v>100</v>
      </c>
      <c r="H39" s="90" t="str" cm="1">
        <f t="array" ref="H39">_xlfn.IFS(Y39="",0,Y39="na","na",Y39&gt;0,100*(Y39-(_xlfn.MINIFS(Y$2:Y$1000,Y$2:Y$1000,"&gt;0")-1))/(_xlfn.MAXIFS(Y$2:Y$1000,Y$2:Y$1000,"&gt;0")-(_xlfn.MINIFS(Y$2:Y$1000,Y$2:Y$1000,"&gt;0")-1)))</f>
        <v>na</v>
      </c>
      <c r="I39" s="90" cm="1">
        <f t="array" ref="I39">_xlfn.IFS(Z39="",0,Z39="na","na",Z39&gt;0,100*(Z39-(_xlfn.MINIFS(Z$2:Z$1000,Z$2:Z$1000,"&gt;0")-1))/(_xlfn.MAXIFS(Z$2:Z$1000,Z$2:Z$1000,"&gt;0")-(_xlfn.MINIFS(Z$2:Z$1000,Z$2:Z$1000,"&gt;0")-1)))</f>
        <v>64.671689381754561</v>
      </c>
      <c r="J39" s="90" cm="1">
        <f t="array" ref="J39">_xlfn.IFS(AA39="",0,AA39="na","na",AA39&gt;0,100*(AA39-(_xlfn.MINIFS(AA$2:AA$1000,AA$2:AA$1000,"&gt;0")-1))/(_xlfn.MAXIFS(AA$2:AA$1000,AA$2:AA$1000,"&gt;0")-(_xlfn.MINIFS(AA$2:AA$1000,AA$2:AA$1000,"&gt;0")-1)))</f>
        <v>100</v>
      </c>
      <c r="K39" s="90" cm="1">
        <f t="array" ref="K39">_xlfn.IFS(AB39="",0,AB39="na","na",AB39&gt;0,100*(AB39-(_xlfn.MINIFS(AB$2:AB$1000,AB$2:AB$1000,"&gt;0")-1))/(_xlfn.MAXIFS(AB$2:AB$1000,AB$2:AB$1000,"&gt;0")-(_xlfn.MINIFS(AB$2:AB$1000,AB$2:AB$1000,"&gt;0")-1)))</f>
        <v>57.247327957997371</v>
      </c>
      <c r="L39" s="90" cm="1">
        <f t="array" ref="L39">_xlfn.IFS(AC39="",0,AC39="na","na",AC39&gt;0,100*(AC39-(_xlfn.MINIFS(AC$2:AC$1000,AC$2:AC$1000,"&gt;0")-1))/(_xlfn.MAXIFS(AC$2:AC$1000,AC$2:AC$1000,"&gt;0")-(_xlfn.MINIFS(AC$2:AC$1000,AC$2:AC$1000,"&gt;0")-1)))</f>
        <v>0</v>
      </c>
      <c r="M39" s="90" cm="1">
        <f t="array" ref="M39">_xlfn.IFS(AD39="",0,AD39="na","na",AD39&gt;0,100*(AD39-(_xlfn.MINIFS(AD$2:AD$1000,AD$2:AD$1000,"&gt;0")-1))/(_xlfn.MAXIFS(AD$2:AD$1000,AD$2:AD$1000,"&gt;0")-(_xlfn.MINIFS(AD$2:AD$1000,AD$2:AD$1000,"&gt;0")-1)))</f>
        <v>0</v>
      </c>
      <c r="N39" s="90" cm="1">
        <f t="array" ref="N39">_xlfn.IFS(AE39="",0,AE39="na","na",AE39&gt;0,100*(AE39-(_xlfn.MINIFS(AE$2:AE$1000,AE$2:AE$1000,"&gt;0")-1))/(_xlfn.MAXIFS(AE$2:AE$1000,AE$2:AE$1000,"&gt;0")-(_xlfn.MINIFS(AE$2:AE$1000,AE$2:AE$1000,"&gt;0")-1)))</f>
        <v>0</v>
      </c>
      <c r="O39" s="90" cm="1">
        <f t="array" ref="O39">_xlfn.IFS(AF39="",0,AF39="na","na",AF39&gt;0,100*(AF39-(_xlfn.MINIFS(AF$2:AF$1000,AF$2:AF$1000,"&gt;0")-1))/(_xlfn.MAXIFS(AF$2:AF$1000,AF$2:AF$1000,"&gt;0")-(_xlfn.MINIFS(AF$2:AF$1000,AF$2:AF$1000,"&gt;0")-1)))</f>
        <v>0</v>
      </c>
      <c r="P39" s="90" cm="1">
        <f t="array" ref="P39">_xlfn.IFS(AG39="",0,AG39="na","na",AG39&gt;0,100*(AG39-(_xlfn.MINIFS(AG$2:AG$1000,AG$2:AG$1000,"&gt;0")-1))/(_xlfn.MAXIFS(AG$2:AG$1000,AG$2:AG$1000,"&gt;0")-(_xlfn.MINIFS(AG$2:AG$1000,AG$2:AG$1000,"&gt;0")-1)))</f>
        <v>0</v>
      </c>
      <c r="Q39" s="90" cm="1">
        <f t="array" ref="Q39">_xlfn.IFS(AH39="",0,AH39="na","na",AH39&gt;0,100*(AH39-(_xlfn.MINIFS(AH$2:AH$1000,AH$2:AH$1000,"&gt;0")-1))/(_xlfn.MAXIFS(AH$2:AH$1000,AH$2:AH$1000,"&gt;0")-(_xlfn.MINIFS(AH$2:AH$1000,AH$2:AH$1000,"&gt;0")-1)))</f>
        <v>0.22439637375460011</v>
      </c>
      <c r="R39" s="90" cm="1">
        <f t="array" ref="R39">_xlfn.IFS(AI39="",0,AI39="na","na",AI39&gt;0,100*(AI39-(_xlfn.MINIFS(AI$2:AI$1000,AI$2:AI$1000,"&gt;0")-1))/(_xlfn.MAXIFS(AI$2:AI$1000,AI$2:AI$1000,"&gt;0")-(_xlfn.MINIFS(AI$2:AI$1000,AI$2:AI$1000,"&gt;0")-1)))</f>
        <v>45.183373735506756</v>
      </c>
      <c r="S39" s="90" cm="1">
        <f t="array" ref="S39">_xlfn.IFS(AJ39="",0,AJ39="na","na",AJ39&gt;0,100*(AJ39-(_xlfn.MINIFS(AJ$2:AJ$1000,AJ$2:AJ$1000,"&gt;0")-1))/(_xlfn.MAXIFS(AJ$2:AJ$1000,AJ$2:AJ$1000,"&gt;0")-(_xlfn.MINIFS(AJ$2:AJ$1000,AJ$2:AJ$1000,"&gt;0")-1)))</f>
        <v>44.041485900216927</v>
      </c>
      <c r="T39" s="90" cm="1">
        <f t="array" ref="T39">_xlfn.IFS(AK39="",0,AK39="na","na",AK39&gt;0,100*(AK39-(_xlfn.MINIFS(AK$2:AK$1000,AK$2:AK$1000,"&gt;0")-1))/(_xlfn.MAXIFS(AK$2:AK$1000,AK$2:AK$1000,"&gt;0")-(_xlfn.MINIFS(AK$2:AK$1000,AK$2:AK$1000,"&gt;0")-1)))</f>
        <v>56.071777560628945</v>
      </c>
      <c r="U39" s="19"/>
      <c r="V39" s="84" t="s">
        <v>1255</v>
      </c>
      <c r="W39" s="20">
        <v>814.3</v>
      </c>
      <c r="X39" s="20">
        <v>684.6</v>
      </c>
      <c r="Y39" s="84" t="s">
        <v>1255</v>
      </c>
      <c r="Z39" s="20">
        <v>246.8</v>
      </c>
      <c r="AA39" s="20">
        <v>494.4</v>
      </c>
      <c r="AB39" s="20">
        <v>208</v>
      </c>
      <c r="AC39" s="20"/>
      <c r="AD39" s="20"/>
      <c r="AE39" s="20"/>
      <c r="AF39" s="20"/>
      <c r="AG39" s="20"/>
      <c r="AH39" s="20">
        <v>32.46</v>
      </c>
      <c r="AI39" s="20">
        <v>659.9</v>
      </c>
      <c r="AJ39" s="20">
        <v>1328</v>
      </c>
      <c r="AK39" s="20">
        <v>1297</v>
      </c>
      <c r="AL39" s="19"/>
      <c r="AM39" s="84" t="s">
        <v>1255</v>
      </c>
      <c r="AN39" s="20">
        <v>64.39</v>
      </c>
      <c r="AO39" s="20">
        <v>19.8</v>
      </c>
      <c r="AP39" s="84" t="s">
        <v>1255</v>
      </c>
      <c r="AQ39" s="20">
        <v>4.2640000000000002</v>
      </c>
      <c r="AR39" s="20">
        <v>9.5399999999999991</v>
      </c>
      <c r="AS39" s="20">
        <v>9.7390000000000008</v>
      </c>
      <c r="AT39" s="20"/>
      <c r="AU39" s="20"/>
      <c r="AV39" s="20"/>
      <c r="AW39" s="20"/>
      <c r="AX39" s="20"/>
      <c r="AY39" s="20">
        <v>10.11</v>
      </c>
      <c r="AZ39" s="20">
        <v>470.5</v>
      </c>
      <c r="BA39" s="20">
        <v>755.8</v>
      </c>
      <c r="BB39" s="20">
        <v>268.2</v>
      </c>
      <c r="BC39" s="84"/>
      <c r="BD39" s="84"/>
      <c r="BE39" s="84"/>
      <c r="BF39" s="84"/>
    </row>
    <row r="40" spans="1:58" s="25" customFormat="1" x14ac:dyDescent="0.2">
      <c r="A40" s="69" t="s">
        <v>482</v>
      </c>
      <c r="B40" s="70" t="str">
        <f>VLOOKUP(A40,RecNames!B:G,6,FALSE)</f>
        <v>CLTR1</v>
      </c>
      <c r="C40" s="70"/>
      <c r="D40" s="90" cm="1">
        <f t="array" ref="D40">_xlfn.IFS(U40="",0,U40="na","na",U40&gt;0,100*(U40-(_xlfn.MINIFS(U$2:U$1000,U$2:U$1000,"&gt;0")-1))/(_xlfn.MAXIFS(U$2:U$1000,U$2:U$1000,"&gt;0")-(_xlfn.MINIFS(U$2:U$1000,U$2:U$1000,"&gt;0")-1)))</f>
        <v>0</v>
      </c>
      <c r="E40" s="90" t="str" cm="1">
        <f t="array" ref="E40">_xlfn.IFS(V40="",0,V40="na","na",V40&gt;0,100*(V40-(_xlfn.MINIFS(V$2:V$1000,V$2:V$1000,"&gt;0")-1))/(_xlfn.MAXIFS(V$2:V$1000,V$2:V$1000,"&gt;0")-(_xlfn.MINIFS(V$2:V$1000,V$2:V$1000,"&gt;0")-1)))</f>
        <v>na</v>
      </c>
      <c r="F40" s="90" cm="1">
        <f t="array" ref="F40">_xlfn.IFS(W40="",0,W40="na","na",W40&gt;0,100*(W40-(_xlfn.MINIFS(W$2:W$1000,W$2:W$1000,"&gt;0")-1))/(_xlfn.MAXIFS(W$2:W$1000,W$2:W$1000,"&gt;0")-(_xlfn.MINIFS(W$2:W$1000,W$2:W$1000,"&gt;0")-1)))</f>
        <v>99.336943308652891</v>
      </c>
      <c r="G40" s="90" cm="1">
        <f t="array" ref="G40">_xlfn.IFS(X40="",0,X40="na","na",X40&gt;0,100*(X40-(_xlfn.MINIFS(X$2:X$1000,X$2:X$1000,"&gt;0")-1))/(_xlfn.MAXIFS(X$2:X$1000,X$2:X$1000,"&gt;0")-(_xlfn.MINIFS(X$2:X$1000,X$2:X$1000,"&gt;0")-1)))</f>
        <v>45.883940620782731</v>
      </c>
      <c r="H40" s="90" t="str" cm="1">
        <f t="array" ref="H40">_xlfn.IFS(Y40="",0,Y40="na","na",Y40&gt;0,100*(Y40-(_xlfn.MINIFS(Y$2:Y$1000,Y$2:Y$1000,"&gt;0")-1))/(_xlfn.MAXIFS(Y$2:Y$1000,Y$2:Y$1000,"&gt;0")-(_xlfn.MINIFS(Y$2:Y$1000,Y$2:Y$1000,"&gt;0")-1)))</f>
        <v>na</v>
      </c>
      <c r="I40" s="90" cm="1">
        <f t="array" ref="I40">_xlfn.IFS(Z40="",0,Z40="na","na",Z40&gt;0,100*(Z40-(_xlfn.MINIFS(Z$2:Z$1000,Z$2:Z$1000,"&gt;0")-1))/(_xlfn.MAXIFS(Z$2:Z$1000,Z$2:Z$1000,"&gt;0")-(_xlfn.MINIFS(Z$2:Z$1000,Z$2:Z$1000,"&gt;0")-1)))</f>
        <v>84.000677220011852</v>
      </c>
      <c r="J40" s="90" cm="1">
        <f t="array" ref="J40">_xlfn.IFS(AA40="",0,AA40="na","na",AA40&gt;0,100*(AA40-(_xlfn.MINIFS(AA$2:AA$1000,AA$2:AA$1000,"&gt;0")-1))/(_xlfn.MAXIFS(AA$2:AA$1000,AA$2:AA$1000,"&gt;0")-(_xlfn.MINIFS(AA$2:AA$1000,AA$2:AA$1000,"&gt;0")-1)))</f>
        <v>87.938135664453227</v>
      </c>
      <c r="K40" s="90" cm="1">
        <f t="array" ref="K40">_xlfn.IFS(AB40="",0,AB40="na","na",AB40&gt;0,100*(AB40-(_xlfn.MINIFS(AB$2:AB$1000,AB$2:AB$1000,"&gt;0")-1))/(_xlfn.MAXIFS(AB$2:AB$1000,AB$2:AB$1000,"&gt;0")-(_xlfn.MINIFS(AB$2:AB$1000,AB$2:AB$1000,"&gt;0")-1)))</f>
        <v>53.215825989124319</v>
      </c>
      <c r="L40" s="90" cm="1">
        <f t="array" ref="L40">_xlfn.IFS(AC40="",0,AC40="na","na",AC40&gt;0,100*(AC40-(_xlfn.MINIFS(AC$2:AC$1000,AC$2:AC$1000,"&gt;0")-1))/(_xlfn.MAXIFS(AC$2:AC$1000,AC$2:AC$1000,"&gt;0")-(_xlfn.MINIFS(AC$2:AC$1000,AC$2:AC$1000,"&gt;0")-1)))</f>
        <v>87.123808466650956</v>
      </c>
      <c r="M40" s="90" cm="1">
        <f t="array" ref="M40">_xlfn.IFS(AD40="",0,AD40="na","na",AD40&gt;0,100*(AD40-(_xlfn.MINIFS(AD$2:AD$1000,AD$2:AD$1000,"&gt;0")-1))/(_xlfn.MAXIFS(AD$2:AD$1000,AD$2:AD$1000,"&gt;0")-(_xlfn.MINIFS(AD$2:AD$1000,AD$2:AD$1000,"&gt;0")-1)))</f>
        <v>92.138402931113973</v>
      </c>
      <c r="N40" s="90" cm="1">
        <f t="array" ref="N40">_xlfn.IFS(AE40="",0,AE40="na","na",AE40&gt;0,100*(AE40-(_xlfn.MINIFS(AE$2:AE$1000,AE$2:AE$1000,"&gt;0")-1))/(_xlfn.MAXIFS(AE$2:AE$1000,AE$2:AE$1000,"&gt;0")-(_xlfn.MINIFS(AE$2:AE$1000,AE$2:AE$1000,"&gt;0")-1)))</f>
        <v>48.629183966517139</v>
      </c>
      <c r="O40" s="90" cm="1">
        <f t="array" ref="O40">_xlfn.IFS(AF40="",0,AF40="na","na",AF40&gt;0,100*(AF40-(_xlfn.MINIFS(AF$2:AF$1000,AF$2:AF$1000,"&gt;0")-1))/(_xlfn.MAXIFS(AF$2:AF$1000,AF$2:AF$1000,"&gt;0")-(_xlfn.MINIFS(AF$2:AF$1000,AF$2:AF$1000,"&gt;0")-1)))</f>
        <v>71.811825143890019</v>
      </c>
      <c r="P40" s="90" cm="1">
        <f t="array" ref="P40">_xlfn.IFS(AG40="",0,AG40="na","na",AG40&gt;0,100*(AG40-(_xlfn.MINIFS(AG$2:AG$1000,AG$2:AG$1000,"&gt;0")-1))/(_xlfn.MAXIFS(AG$2:AG$1000,AG$2:AG$1000,"&gt;0")-(_xlfn.MINIFS(AG$2:AG$1000,AG$2:AG$1000,"&gt;0")-1)))</f>
        <v>0</v>
      </c>
      <c r="Q40" s="90" cm="1">
        <f t="array" ref="Q40">_xlfn.IFS(AH40="",0,AH40="na","na",AH40&gt;0,100*(AH40-(_xlfn.MINIFS(AH$2:AH$1000,AH$2:AH$1000,"&gt;0")-1))/(_xlfn.MAXIFS(AH$2:AH$1000,AH$2:AH$1000,"&gt;0")-(_xlfn.MINIFS(AH$2:AH$1000,AH$2:AH$1000,"&gt;0")-1)))</f>
        <v>0</v>
      </c>
      <c r="R40" s="90" cm="1">
        <f t="array" ref="R40">_xlfn.IFS(AI40="",0,AI40="na","na",AI40&gt;0,100*(AI40-(_xlfn.MINIFS(AI$2:AI$1000,AI$2:AI$1000,"&gt;0")-1))/(_xlfn.MAXIFS(AI$2:AI$1000,AI$2:AI$1000,"&gt;0")-(_xlfn.MINIFS(AI$2:AI$1000,AI$2:AI$1000,"&gt;0")-1)))</f>
        <v>16.193333285940753</v>
      </c>
      <c r="S40" s="90" cm="1">
        <f t="array" ref="S40">_xlfn.IFS(AJ40="",0,AJ40="na","na",AJ40&gt;0,100*(AJ40-(_xlfn.MINIFS(AJ$2:AJ$1000,AJ$2:AJ$1000,"&gt;0")-1))/(_xlfn.MAXIFS(AJ$2:AJ$1000,AJ$2:AJ$1000,"&gt;0")-(_xlfn.MINIFS(AJ$2:AJ$1000,AJ$2:AJ$1000,"&gt;0")-1)))</f>
        <v>12.835547722342733</v>
      </c>
      <c r="T40" s="90" cm="1">
        <f t="array" ref="T40">_xlfn.IFS(AK40="",0,AK40="na","na",AK40&gt;0,100*(AK40-(_xlfn.MINIFS(AK$2:AK$1000,AK$2:AK$1000,"&gt;0")-1))/(_xlfn.MAXIFS(AK$2:AK$1000,AK$2:AK$1000,"&gt;0")-(_xlfn.MINIFS(AK$2:AK$1000,AK$2:AK$1000,"&gt;0")-1)))</f>
        <v>18.379674868970415</v>
      </c>
      <c r="U40" s="19"/>
      <c r="V40" s="84" t="s">
        <v>1255</v>
      </c>
      <c r="W40" s="20">
        <v>917</v>
      </c>
      <c r="X40" s="20">
        <v>323.7</v>
      </c>
      <c r="Y40" s="84" t="s">
        <v>1255</v>
      </c>
      <c r="Z40" s="20">
        <v>315.3</v>
      </c>
      <c r="AA40" s="20">
        <v>437</v>
      </c>
      <c r="AB40" s="20">
        <v>195.1</v>
      </c>
      <c r="AC40" s="20">
        <v>656.1</v>
      </c>
      <c r="AD40" s="20">
        <v>784.6</v>
      </c>
      <c r="AE40" s="20">
        <v>462.6</v>
      </c>
      <c r="AF40" s="20">
        <v>770.7</v>
      </c>
      <c r="AG40" s="20"/>
      <c r="AH40" s="20"/>
      <c r="AI40" s="20">
        <v>252.1</v>
      </c>
      <c r="AJ40" s="20">
        <v>407.3</v>
      </c>
      <c r="AK40" s="20">
        <v>448.4</v>
      </c>
      <c r="AL40" s="19"/>
      <c r="AM40" s="84" t="s">
        <v>1255</v>
      </c>
      <c r="AN40" s="20">
        <v>66.260000000000005</v>
      </c>
      <c r="AO40" s="20">
        <v>37.869999999999997</v>
      </c>
      <c r="AP40" s="84" t="s">
        <v>1255</v>
      </c>
      <c r="AQ40" s="20">
        <v>23.5</v>
      </c>
      <c r="AR40" s="20">
        <v>23.92</v>
      </c>
      <c r="AS40" s="20">
        <v>26.8</v>
      </c>
      <c r="AT40" s="20">
        <v>101</v>
      </c>
      <c r="AU40" s="20">
        <v>173.9</v>
      </c>
      <c r="AV40" s="20">
        <v>70.16</v>
      </c>
      <c r="AW40" s="20">
        <v>46.28</v>
      </c>
      <c r="AX40" s="20"/>
      <c r="AY40" s="20"/>
      <c r="AZ40" s="20">
        <v>74.33</v>
      </c>
      <c r="BA40" s="20">
        <v>158.4</v>
      </c>
      <c r="BB40" s="20">
        <v>189.4</v>
      </c>
      <c r="BC40" s="84"/>
      <c r="BD40" s="84"/>
      <c r="BE40" s="84"/>
      <c r="BF40" s="84"/>
    </row>
    <row r="41" spans="1:58" s="25" customFormat="1" x14ac:dyDescent="0.2">
      <c r="A41" s="69" t="s">
        <v>486</v>
      </c>
      <c r="B41" s="70" t="str">
        <f>VLOOKUP(A41,RecNames!B:G,6,FALSE)</f>
        <v>CLTR2</v>
      </c>
      <c r="C41" s="70"/>
      <c r="D41" s="90" cm="1">
        <f t="array" ref="D41">_xlfn.IFS(U41="",0,U41="na","na",U41&gt;0,100*(U41-(_xlfn.MINIFS(U$2:U$1000,U$2:U$1000,"&gt;0")-1))/(_xlfn.MAXIFS(U$2:U$1000,U$2:U$1000,"&gt;0")-(_xlfn.MINIFS(U$2:U$1000,U$2:U$1000,"&gt;0")-1)))</f>
        <v>0</v>
      </c>
      <c r="E41" s="90" t="str" cm="1">
        <f t="array" ref="E41">_xlfn.IFS(V41="",0,V41="na","na",V41&gt;0,100*(V41-(_xlfn.MINIFS(V$2:V$1000,V$2:V$1000,"&gt;0")-1))/(_xlfn.MAXIFS(V$2:V$1000,V$2:V$1000,"&gt;0")-(_xlfn.MINIFS(V$2:V$1000,V$2:V$1000,"&gt;0")-1)))</f>
        <v>na</v>
      </c>
      <c r="F41" s="90" cm="1">
        <f t="array" ref="F41">_xlfn.IFS(W41="",0,W41="na","na",W41&gt;0,100*(W41-(_xlfn.MINIFS(W$2:W$1000,W$2:W$1000,"&gt;0")-1))/(_xlfn.MAXIFS(W$2:W$1000,W$2:W$1000,"&gt;0")-(_xlfn.MINIFS(W$2:W$1000,W$2:W$1000,"&gt;0")-1)))</f>
        <v>50.392308542380377</v>
      </c>
      <c r="G41" s="90" cm="1">
        <f t="array" ref="G41">_xlfn.IFS(X41="",0,X41="na","na",X41&gt;0,100*(X41-(_xlfn.MINIFS(X$2:X$1000,X$2:X$1000,"&gt;0")-1))/(_xlfn.MAXIFS(X$2:X$1000,X$2:X$1000,"&gt;0")-(_xlfn.MINIFS(X$2:X$1000,X$2:X$1000,"&gt;0")-1)))</f>
        <v>26.870595291647923</v>
      </c>
      <c r="H41" s="90" t="str" cm="1">
        <f t="array" ref="H41">_xlfn.IFS(Y41="",0,Y41="na","na",Y41&gt;0,100*(Y41-(_xlfn.MINIFS(Y$2:Y$1000,Y$2:Y$1000,"&gt;0")-1))/(_xlfn.MAXIFS(Y$2:Y$1000,Y$2:Y$1000,"&gt;0")-(_xlfn.MINIFS(Y$2:Y$1000,Y$2:Y$1000,"&gt;0")-1)))</f>
        <v>na</v>
      </c>
      <c r="I41" s="90" cm="1">
        <f t="array" ref="I41">_xlfn.IFS(Z41="",0,Z41="na","na",Z41&gt;0,100*(Z41-(_xlfn.MINIFS(Z$2:Z$1000,Z$2:Z$1000,"&gt;0")-1))/(_xlfn.MAXIFS(Z$2:Z$1000,Z$2:Z$1000,"&gt;0")-(_xlfn.MINIFS(Z$2:Z$1000,Z$2:Z$1000,"&gt;0")-1)))</f>
        <v>60.636586811140269</v>
      </c>
      <c r="J41" s="90" cm="1">
        <f t="array" ref="J41">_xlfn.IFS(AA41="",0,AA41="na","na",AA41&gt;0,100*(AA41-(_xlfn.MINIFS(AA$2:AA$1000,AA$2:AA$1000,"&gt;0")-1))/(_xlfn.MAXIFS(AA$2:AA$1000,AA$2:AA$1000,"&gt;0")-(_xlfn.MINIFS(AA$2:AA$1000,AA$2:AA$1000,"&gt;0")-1)))</f>
        <v>83.672354375052535</v>
      </c>
      <c r="K41" s="90" cm="1">
        <f t="array" ref="K41">_xlfn.IFS(AB41="",0,AB41="na","na",AB41&gt;0,100*(AB41-(_xlfn.MINIFS(AB$2:AB$1000,AB$2:AB$1000,"&gt;0")-1))/(_xlfn.MAXIFS(AB$2:AB$1000,AB$2:AB$1000,"&gt;0")-(_xlfn.MINIFS(AB$2:AB$1000,AB$2:AB$1000,"&gt;0")-1)))</f>
        <v>47.715482217638602</v>
      </c>
      <c r="L41" s="90" cm="1">
        <f t="array" ref="L41">_xlfn.IFS(AC41="",0,AC41="na","na",AC41&gt;0,100*(AC41-(_xlfn.MINIFS(AC$2:AC$1000,AC$2:AC$1000,"&gt;0")-1))/(_xlfn.MAXIFS(AC$2:AC$1000,AC$2:AC$1000,"&gt;0")-(_xlfn.MINIFS(AC$2:AC$1000,AC$2:AC$1000,"&gt;0")-1)))</f>
        <v>47.634971070194673</v>
      </c>
      <c r="M41" s="90" cm="1">
        <f t="array" ref="M41">_xlfn.IFS(AD41="",0,AD41="na","na",AD41&gt;0,100*(AD41-(_xlfn.MINIFS(AD$2:AD$1000,AD$2:AD$1000,"&gt;0")-1))/(_xlfn.MAXIFS(AD$2:AD$1000,AD$2:AD$1000,"&gt;0")-(_xlfn.MINIFS(AD$2:AD$1000,AD$2:AD$1000,"&gt;0")-1)))</f>
        <v>92.017081988692894</v>
      </c>
      <c r="N41" s="90" cm="1">
        <f t="array" ref="N41">_xlfn.IFS(AE41="",0,AE41="na","na",AE41&gt;0,100*(AE41-(_xlfn.MINIFS(AE$2:AE$1000,AE$2:AE$1000,"&gt;0")-1))/(_xlfn.MAXIFS(AE$2:AE$1000,AE$2:AE$1000,"&gt;0")-(_xlfn.MINIFS(AE$2:AE$1000,AE$2:AE$1000,"&gt;0")-1)))</f>
        <v>66.105279561873175</v>
      </c>
      <c r="O41" s="90" cm="1">
        <f t="array" ref="O41">_xlfn.IFS(AF41="",0,AF41="na","na",AF41&gt;0,100*(AF41-(_xlfn.MINIFS(AF$2:AF$1000,AF$2:AF$1000,"&gt;0")-1))/(_xlfn.MAXIFS(AF$2:AF$1000,AF$2:AF$1000,"&gt;0")-(_xlfn.MINIFS(AF$2:AF$1000,AF$2:AF$1000,"&gt;0")-1)))</f>
        <v>45.783189839699375</v>
      </c>
      <c r="P41" s="90" cm="1">
        <f t="array" ref="P41">_xlfn.IFS(AG41="",0,AG41="na","na",AG41&gt;0,100*(AG41-(_xlfn.MINIFS(AG$2:AG$1000,AG$2:AG$1000,"&gt;0")-1))/(_xlfn.MAXIFS(AG$2:AG$1000,AG$2:AG$1000,"&gt;0")-(_xlfn.MINIFS(AG$2:AG$1000,AG$2:AG$1000,"&gt;0")-1)))</f>
        <v>45.371775417298934</v>
      </c>
      <c r="Q41" s="90" cm="1">
        <f t="array" ref="Q41">_xlfn.IFS(AH41="",0,AH41="na","na",AH41&gt;0,100*(AH41-(_xlfn.MINIFS(AH$2:AH$1000,AH$2:AH$1000,"&gt;0")-1))/(_xlfn.MAXIFS(AH$2:AH$1000,AH$2:AH$1000,"&gt;0")-(_xlfn.MINIFS(AH$2:AH$1000,AH$2:AH$1000,"&gt;0")-1)))</f>
        <v>64.545372946773185</v>
      </c>
      <c r="R41" s="90" cm="1">
        <f t="array" ref="R41">_xlfn.IFS(AI41="",0,AI41="na","na",AI41&gt;0,100*(AI41-(_xlfn.MINIFS(AI$2:AI$1000,AI$2:AI$1000,"&gt;0")-1))/(_xlfn.MAXIFS(AI$2:AI$1000,AI$2:AI$1000,"&gt;0")-(_xlfn.MINIFS(AI$2:AI$1000,AI$2:AI$1000,"&gt;0")-1)))</f>
        <v>0</v>
      </c>
      <c r="S41" s="90" cm="1">
        <f t="array" ref="S41">_xlfn.IFS(AJ41="",0,AJ41="na","na",AJ41&gt;0,100*(AJ41-(_xlfn.MINIFS(AJ$2:AJ$1000,AJ$2:AJ$1000,"&gt;0")-1))/(_xlfn.MAXIFS(AJ$2:AJ$1000,AJ$2:AJ$1000,"&gt;0")-(_xlfn.MINIFS(AJ$2:AJ$1000,AJ$2:AJ$1000,"&gt;0")-1)))</f>
        <v>3.2605748373101946</v>
      </c>
      <c r="T41" s="90" cm="1">
        <f t="array" ref="T41">_xlfn.IFS(AK41="",0,AK41="na","na",AK41&gt;0,100*(AK41-(_xlfn.MINIFS(AK$2:AK$1000,AK$2:AK$1000,"&gt;0")-1))/(_xlfn.MAXIFS(AK$2:AK$1000,AK$2:AK$1000,"&gt;0")-(_xlfn.MINIFS(AK$2:AK$1000,AK$2:AK$1000,"&gt;0")-1)))</f>
        <v>2.7058719019276891</v>
      </c>
      <c r="U41" s="19"/>
      <c r="V41" s="84" t="s">
        <v>1255</v>
      </c>
      <c r="W41" s="20">
        <v>474.1</v>
      </c>
      <c r="X41" s="20">
        <v>196.9</v>
      </c>
      <c r="Y41" s="84" t="s">
        <v>1255</v>
      </c>
      <c r="Z41" s="20">
        <v>232.5</v>
      </c>
      <c r="AA41" s="20">
        <v>416.7</v>
      </c>
      <c r="AB41" s="20">
        <v>177.5</v>
      </c>
      <c r="AC41" s="20">
        <v>371.5</v>
      </c>
      <c r="AD41" s="20">
        <v>783.6</v>
      </c>
      <c r="AE41" s="20">
        <v>619.6</v>
      </c>
      <c r="AF41" s="20">
        <v>497.1</v>
      </c>
      <c r="AG41" s="20">
        <v>103.1</v>
      </c>
      <c r="AH41" s="20">
        <v>319.10000000000002</v>
      </c>
      <c r="AI41" s="20"/>
      <c r="AJ41" s="20">
        <v>124.8</v>
      </c>
      <c r="AK41" s="20">
        <v>95.52</v>
      </c>
      <c r="AL41" s="19"/>
      <c r="AM41" s="84" t="s">
        <v>1255</v>
      </c>
      <c r="AN41" s="20">
        <v>65.45</v>
      </c>
      <c r="AO41" s="20">
        <v>28.61</v>
      </c>
      <c r="AP41" s="84" t="s">
        <v>1255</v>
      </c>
      <c r="AQ41" s="20">
        <v>14.58</v>
      </c>
      <c r="AR41" s="20">
        <v>31.16</v>
      </c>
      <c r="AS41" s="20">
        <v>23.02</v>
      </c>
      <c r="AT41" s="20">
        <v>16</v>
      </c>
      <c r="AU41" s="20">
        <v>29.96</v>
      </c>
      <c r="AV41" s="20">
        <v>20.190000000000001</v>
      </c>
      <c r="AW41" s="20">
        <v>22</v>
      </c>
      <c r="AX41" s="20">
        <v>9.2609999999999992</v>
      </c>
      <c r="AY41" s="20">
        <v>37.450000000000003</v>
      </c>
      <c r="AZ41" s="20"/>
      <c r="BA41" s="20">
        <v>56.11</v>
      </c>
      <c r="BB41" s="20">
        <v>11.33</v>
      </c>
      <c r="BC41" s="84"/>
      <c r="BD41" s="84"/>
      <c r="BE41" s="84"/>
      <c r="BF41" s="84"/>
    </row>
    <row r="42" spans="1:58" s="25" customFormat="1" x14ac:dyDescent="0.2">
      <c r="A42" s="69" t="s">
        <v>393</v>
      </c>
      <c r="B42" s="70" t="str">
        <f>VLOOKUP(A42,RecNames!B:G,6,FALSE)</f>
        <v>DRD1</v>
      </c>
      <c r="C42" s="70"/>
      <c r="D42" s="90" cm="1">
        <f t="array" ref="D42">_xlfn.IFS(U42="",0,U42="na","na",U42&gt;0,100*(U42-(_xlfn.MINIFS(U$2:U$1000,U$2:U$1000,"&gt;0")-1))/(_xlfn.MAXIFS(U$2:U$1000,U$2:U$1000,"&gt;0")-(_xlfn.MINIFS(U$2:U$1000,U$2:U$1000,"&gt;0")-1)))</f>
        <v>52.795031055900637</v>
      </c>
      <c r="E42" s="90" t="str" cm="1">
        <f t="array" ref="E42">_xlfn.IFS(V42="",0,V42="na","na",V42&gt;0,100*(V42-(_xlfn.MINIFS(V$2:V$1000,V$2:V$1000,"&gt;0")-1))/(_xlfn.MAXIFS(V$2:V$1000,V$2:V$1000,"&gt;0")-(_xlfn.MINIFS(V$2:V$1000,V$2:V$1000,"&gt;0")-1)))</f>
        <v>na</v>
      </c>
      <c r="F42" s="90" cm="1">
        <f t="array" ref="F42">_xlfn.IFS(W42="",0,W42="na","na",W42&gt;0,100*(W42-(_xlfn.MINIFS(W$2:W$1000,W$2:W$1000,"&gt;0")-1))/(_xlfn.MAXIFS(W$2:W$1000,W$2:W$1000,"&gt;0")-(_xlfn.MINIFS(W$2:W$1000,W$2:W$1000,"&gt;0")-1)))</f>
        <v>0</v>
      </c>
      <c r="G42" s="90" cm="1">
        <f t="array" ref="G42">_xlfn.IFS(X42="",0,X42="na","na",X42&gt;0,100*(X42-(_xlfn.MINIFS(X$2:X$1000,X$2:X$1000,"&gt;0")-1))/(_xlfn.MAXIFS(X$2:X$1000,X$2:X$1000,"&gt;0")-(_xlfn.MINIFS(X$2:X$1000,X$2:X$1000,"&gt;0")-1)))</f>
        <v>0</v>
      </c>
      <c r="H42" s="90" t="str" cm="1">
        <f t="array" ref="H42">_xlfn.IFS(Y42="",0,Y42="na","na",Y42&gt;0,100*(Y42-(_xlfn.MINIFS(Y$2:Y$1000,Y$2:Y$1000,"&gt;0")-1))/(_xlfn.MAXIFS(Y$2:Y$1000,Y$2:Y$1000,"&gt;0")-(_xlfn.MINIFS(Y$2:Y$1000,Y$2:Y$1000,"&gt;0")-1)))</f>
        <v>na</v>
      </c>
      <c r="I42" s="90" cm="1">
        <f t="array" ref="I42">_xlfn.IFS(Z42="",0,Z42="na","na",Z42&gt;0,100*(Z42-(_xlfn.MINIFS(Z$2:Z$1000,Z$2:Z$1000,"&gt;0")-1))/(_xlfn.MAXIFS(Z$2:Z$1000,Z$2:Z$1000,"&gt;0")-(_xlfn.MINIFS(Z$2:Z$1000,Z$2:Z$1000,"&gt;0")-1)))</f>
        <v>0</v>
      </c>
      <c r="J42" s="90" cm="1">
        <f t="array" ref="J42">_xlfn.IFS(AA42="",0,AA42="na","na",AA42&gt;0,100*(AA42-(_xlfn.MINIFS(AA$2:AA$1000,AA$2:AA$1000,"&gt;0")-1))/(_xlfn.MAXIFS(AA$2:AA$1000,AA$2:AA$1000,"&gt;0")-(_xlfn.MINIFS(AA$2:AA$1000,AA$2:AA$1000,"&gt;0")-1)))</f>
        <v>28.994704547364879</v>
      </c>
      <c r="K42" s="90" cm="1">
        <f t="array" ref="K42">_xlfn.IFS(AB42="",0,AB42="na","na",AB42&gt;0,100*(AB42-(_xlfn.MINIFS(AB$2:AB$1000,AB$2:AB$1000,"&gt;0")-1))/(_xlfn.MAXIFS(AB$2:AB$1000,AB$2:AB$1000,"&gt;0")-(_xlfn.MINIFS(AB$2:AB$1000,AB$2:AB$1000,"&gt;0")-1)))</f>
        <v>47.05919119944997</v>
      </c>
      <c r="L42" s="90" cm="1">
        <f t="array" ref="L42">_xlfn.IFS(AC42="",0,AC42="na","na",AC42&gt;0,100*(AC42-(_xlfn.MINIFS(AC$2:AC$1000,AC$2:AC$1000,"&gt;0")-1))/(_xlfn.MAXIFS(AC$2:AC$1000,AC$2:AC$1000,"&gt;0")-(_xlfn.MINIFS(AC$2:AC$1000,AC$2:AC$1000,"&gt;0")-1)))</f>
        <v>0</v>
      </c>
      <c r="M42" s="90" cm="1">
        <f t="array" ref="M42">_xlfn.IFS(AD42="",0,AD42="na","na",AD42&gt;0,100*(AD42-(_xlfn.MINIFS(AD$2:AD$1000,AD$2:AD$1000,"&gt;0")-1))/(_xlfn.MAXIFS(AD$2:AD$1000,AD$2:AD$1000,"&gt;0")-(_xlfn.MINIFS(AD$2:AD$1000,AD$2:AD$1000,"&gt;0")-1)))</f>
        <v>0</v>
      </c>
      <c r="N42" s="90" cm="1">
        <f t="array" ref="N42">_xlfn.IFS(AE42="",0,AE42="na","na",AE42&gt;0,100*(AE42-(_xlfn.MINIFS(AE$2:AE$1000,AE$2:AE$1000,"&gt;0")-1))/(_xlfn.MAXIFS(AE$2:AE$1000,AE$2:AE$1000,"&gt;0")-(_xlfn.MINIFS(AE$2:AE$1000,AE$2:AE$1000,"&gt;0")-1)))</f>
        <v>0</v>
      </c>
      <c r="O42" s="90" cm="1">
        <f t="array" ref="O42">_xlfn.IFS(AF42="",0,AF42="na","na",AF42&gt;0,100*(AF42-(_xlfn.MINIFS(AF$2:AF$1000,AF$2:AF$1000,"&gt;0")-1))/(_xlfn.MAXIFS(AF$2:AF$1000,AF$2:AF$1000,"&gt;0")-(_xlfn.MINIFS(AF$2:AF$1000,AF$2:AF$1000,"&gt;0")-1)))</f>
        <v>59.691766160871417</v>
      </c>
      <c r="P42" s="90" cm="1">
        <f t="array" ref="P42">_xlfn.IFS(AG42="",0,AG42="na","na",AG42&gt;0,100*(AG42-(_xlfn.MINIFS(AG$2:AG$1000,AG$2:AG$1000,"&gt;0")-1))/(_xlfn.MAXIFS(AG$2:AG$1000,AG$2:AG$1000,"&gt;0")-(_xlfn.MINIFS(AG$2:AG$1000,AG$2:AG$1000,"&gt;0")-1)))</f>
        <v>0</v>
      </c>
      <c r="Q42" s="90" cm="1">
        <f t="array" ref="Q42">_xlfn.IFS(AH42="",0,AH42="na","na",AH42&gt;0,100*(AH42-(_xlfn.MINIFS(AH$2:AH$1000,AH$2:AH$1000,"&gt;0")-1))/(_xlfn.MAXIFS(AH$2:AH$1000,AH$2:AH$1000,"&gt;0")-(_xlfn.MINIFS(AH$2:AH$1000,AH$2:AH$1000,"&gt;0")-1)))</f>
        <v>0</v>
      </c>
      <c r="R42" s="90" cm="1">
        <f t="array" ref="R42">_xlfn.IFS(AI42="",0,AI42="na","na",AI42&gt;0,100*(AI42-(_xlfn.MINIFS(AI$2:AI$1000,AI$2:AI$1000,"&gt;0")-1))/(_xlfn.MAXIFS(AI$2:AI$1000,AI$2:AI$1000,"&gt;0")-(_xlfn.MINIFS(AI$2:AI$1000,AI$2:AI$1000,"&gt;0")-1)))</f>
        <v>38.614762314369194</v>
      </c>
      <c r="S42" s="90" cm="1">
        <f t="array" ref="S42">_xlfn.IFS(AJ42="",0,AJ42="na","na",AJ42&gt;0,100*(AJ42-(_xlfn.MINIFS(AJ$2:AJ$1000,AJ$2:AJ$1000,"&gt;0")-1))/(_xlfn.MAXIFS(AJ$2:AJ$1000,AJ$2:AJ$1000,"&gt;0")-(_xlfn.MINIFS(AJ$2:AJ$1000,AJ$2:AJ$1000,"&gt;0")-1)))</f>
        <v>13.852359002169196</v>
      </c>
      <c r="T42" s="90" cm="1">
        <f t="array" ref="T42">_xlfn.IFS(AK42="",0,AK42="na","na",AK42&gt;0,100*(AK42-(_xlfn.MINIFS(AK$2:AK$1000,AK$2:AK$1000,"&gt;0")-1))/(_xlfn.MAXIFS(AK$2:AK$1000,AK$2:AK$1000,"&gt;0")-(_xlfn.MINIFS(AK$2:AK$1000,AK$2:AK$1000,"&gt;0")-1)))</f>
        <v>29.008616860620059</v>
      </c>
      <c r="U42" s="19">
        <v>42.52</v>
      </c>
      <c r="V42" s="84" t="s">
        <v>1255</v>
      </c>
      <c r="W42" s="20"/>
      <c r="X42" s="20"/>
      <c r="Y42" s="84" t="s">
        <v>1255</v>
      </c>
      <c r="Z42" s="20"/>
      <c r="AA42" s="20">
        <v>156.5</v>
      </c>
      <c r="AB42" s="20">
        <v>175.4</v>
      </c>
      <c r="AC42" s="20"/>
      <c r="AD42" s="20"/>
      <c r="AE42" s="20"/>
      <c r="AF42" s="20">
        <v>643.29999999999995</v>
      </c>
      <c r="AG42" s="20"/>
      <c r="AH42" s="20"/>
      <c r="AI42" s="20">
        <v>567.5</v>
      </c>
      <c r="AJ42" s="20">
        <v>437.3</v>
      </c>
      <c r="AK42" s="20">
        <v>687.7</v>
      </c>
      <c r="AL42" s="19">
        <v>2.5390000000000001</v>
      </c>
      <c r="AM42" s="84" t="s">
        <v>1255</v>
      </c>
      <c r="AN42" s="20"/>
      <c r="AO42" s="20"/>
      <c r="AP42" s="84" t="s">
        <v>1255</v>
      </c>
      <c r="AQ42" s="20"/>
      <c r="AR42" s="20">
        <v>14.43</v>
      </c>
      <c r="AS42" s="20">
        <v>19.11</v>
      </c>
      <c r="AT42" s="20"/>
      <c r="AU42" s="20"/>
      <c r="AV42" s="20"/>
      <c r="AW42" s="20">
        <v>30.56</v>
      </c>
      <c r="AX42" s="20"/>
      <c r="AY42" s="20"/>
      <c r="AZ42" s="20">
        <v>77.84</v>
      </c>
      <c r="BA42" s="20">
        <v>55.66</v>
      </c>
      <c r="BB42" s="20">
        <v>35.04</v>
      </c>
      <c r="BC42" s="84"/>
      <c r="BD42" s="84"/>
      <c r="BE42" s="84"/>
      <c r="BF42" s="84"/>
    </row>
    <row r="43" spans="1:58" s="25" customFormat="1" x14ac:dyDescent="0.2">
      <c r="A43" s="69" t="s">
        <v>396</v>
      </c>
      <c r="B43" s="70" t="str">
        <f>VLOOKUP(A43,RecNames!B:G,6,FALSE)</f>
        <v>DRD2</v>
      </c>
      <c r="C43" s="70"/>
      <c r="D43" s="90" cm="1">
        <f t="array" ref="D43">_xlfn.IFS(U43="",0,U43="na","na",U43&gt;0,100*(U43-(_xlfn.MINIFS(U$2:U$1000,U$2:U$1000,"&gt;0")-1))/(_xlfn.MAXIFS(U$2:U$1000,U$2:U$1000,"&gt;0")-(_xlfn.MINIFS(U$2:U$1000,U$2:U$1000,"&gt;0")-1)))</f>
        <v>0</v>
      </c>
      <c r="E43" s="90" t="str" cm="1">
        <f t="array" ref="E43">_xlfn.IFS(V43="",0,V43="na","na",V43&gt;0,100*(V43-(_xlfn.MINIFS(V$2:V$1000,V$2:V$1000,"&gt;0")-1))/(_xlfn.MAXIFS(V$2:V$1000,V$2:V$1000,"&gt;0")-(_xlfn.MINIFS(V$2:V$1000,V$2:V$1000,"&gt;0")-1)))</f>
        <v>na</v>
      </c>
      <c r="F43" s="90" cm="1">
        <f t="array" ref="F43">_xlfn.IFS(W43="",0,W43="na","na",W43&gt;0,100*(W43-(_xlfn.MINIFS(W$2:W$1000,W$2:W$1000,"&gt;0")-1))/(_xlfn.MAXIFS(W$2:W$1000,W$2:W$1000,"&gt;0")-(_xlfn.MINIFS(W$2:W$1000,W$2:W$1000,"&gt;0")-1)))</f>
        <v>75.323240137031718</v>
      </c>
      <c r="G43" s="90" cm="1">
        <f t="array" ref="G43">_xlfn.IFS(X43="",0,X43="na","na",X43&gt;0,100*(X43-(_xlfn.MINIFS(X$2:X$1000,X$2:X$1000,"&gt;0")-1))/(_xlfn.MAXIFS(X$2:X$1000,X$2:X$1000,"&gt;0")-(_xlfn.MINIFS(X$2:X$1000,X$2:X$1000,"&gt;0")-1)))</f>
        <v>54.760833708202128</v>
      </c>
      <c r="H43" s="90" t="str" cm="1">
        <f t="array" ref="H43">_xlfn.IFS(Y43="",0,Y43="na","na",Y43&gt;0,100*(Y43-(_xlfn.MINIFS(Y$2:Y$1000,Y$2:Y$1000,"&gt;0")-1))/(_xlfn.MAXIFS(Y$2:Y$1000,Y$2:Y$1000,"&gt;0")-(_xlfn.MINIFS(Y$2:Y$1000,Y$2:Y$1000,"&gt;0")-1)))</f>
        <v>na</v>
      </c>
      <c r="I43" s="90" cm="1">
        <f t="array" ref="I43">_xlfn.IFS(Z43="",0,Z43="na","na",Z43&gt;0,100*(Z43-(_xlfn.MINIFS(Z$2:Z$1000,Z$2:Z$1000,"&gt;0")-1))/(_xlfn.MAXIFS(Z$2:Z$1000,Z$2:Z$1000,"&gt;0")-(_xlfn.MINIFS(Z$2:Z$1000,Z$2:Z$1000,"&gt;0")-1)))</f>
        <v>63.289031857558072</v>
      </c>
      <c r="J43" s="90" cm="1">
        <f t="array" ref="J43">_xlfn.IFS(AA43="",0,AA43="na","na",AA43&gt;0,100*(AA43-(_xlfn.MINIFS(AA$2:AA$1000,AA$2:AA$1000,"&gt;0")-1))/(_xlfn.MAXIFS(AA$2:AA$1000,AA$2:AA$1000,"&gt;0")-(_xlfn.MINIFS(AA$2:AA$1000,AA$2:AA$1000,"&gt;0")-1)))</f>
        <v>66.167941497856603</v>
      </c>
      <c r="K43" s="90" cm="1">
        <f t="array" ref="K43">_xlfn.IFS(AB43="",0,AB43="na","na",AB43&gt;0,100*(AB43-(_xlfn.MINIFS(AB$2:AB$1000,AB$2:AB$1000,"&gt;0")-1))/(_xlfn.MAXIFS(AB$2:AB$1000,AB$2:AB$1000,"&gt;0")-(_xlfn.MINIFS(AB$2:AB$1000,AB$2:AB$1000,"&gt;0")-1)))</f>
        <v>36.496031001937617</v>
      </c>
      <c r="L43" s="90" cm="1">
        <f t="array" ref="L43">_xlfn.IFS(AC43="",0,AC43="na","na",AC43&gt;0,100*(AC43-(_xlfn.MINIFS(AC$2:AC$1000,AC$2:AC$1000,"&gt;0")-1))/(_xlfn.MAXIFS(AC$2:AC$1000,AC$2:AC$1000,"&gt;0")-(_xlfn.MINIFS(AC$2:AC$1000,AC$2:AC$1000,"&gt;0")-1)))</f>
        <v>0</v>
      </c>
      <c r="M43" s="90" cm="1">
        <f t="array" ref="M43">_xlfn.IFS(AD43="",0,AD43="na","na",AD43&gt;0,100*(AD43-(_xlfn.MINIFS(AD$2:AD$1000,AD$2:AD$1000,"&gt;0")-1))/(_xlfn.MAXIFS(AD$2:AD$1000,AD$2:AD$1000,"&gt;0")-(_xlfn.MINIFS(AD$2:AD$1000,AD$2:AD$1000,"&gt;0")-1)))</f>
        <v>0</v>
      </c>
      <c r="N43" s="90" cm="1">
        <f t="array" ref="N43">_xlfn.IFS(AE43="",0,AE43="na","na",AE43&gt;0,100*(AE43-(_xlfn.MINIFS(AE$2:AE$1000,AE$2:AE$1000,"&gt;0")-1))/(_xlfn.MAXIFS(AE$2:AE$1000,AE$2:AE$1000,"&gt;0")-(_xlfn.MINIFS(AE$2:AE$1000,AE$2:AE$1000,"&gt;0")-1)))</f>
        <v>0</v>
      </c>
      <c r="O43" s="90" cm="1">
        <f t="array" ref="O43">_xlfn.IFS(AF43="",0,AF43="na","na",AF43&gt;0,100*(AF43-(_xlfn.MINIFS(AF$2:AF$1000,AF$2:AF$1000,"&gt;0")-1))/(_xlfn.MAXIFS(AF$2:AF$1000,AF$2:AF$1000,"&gt;0")-(_xlfn.MINIFS(AF$2:AF$1000,AF$2:AF$1000,"&gt;0")-1)))</f>
        <v>0</v>
      </c>
      <c r="P43" s="90" cm="1">
        <f t="array" ref="P43">_xlfn.IFS(AG43="",0,AG43="na","na",AG43&gt;0,100*(AG43-(_xlfn.MINIFS(AG$2:AG$1000,AG$2:AG$1000,"&gt;0")-1))/(_xlfn.MAXIFS(AG$2:AG$1000,AG$2:AG$1000,"&gt;0")-(_xlfn.MINIFS(AG$2:AG$1000,AG$2:AG$1000,"&gt;0")-1)))</f>
        <v>0</v>
      </c>
      <c r="Q43" s="90" cm="1">
        <f t="array" ref="Q43">_xlfn.IFS(AH43="",0,AH43="na","na",AH43&gt;0,100*(AH43-(_xlfn.MINIFS(AH$2:AH$1000,AH$2:AH$1000,"&gt;0")-1))/(_xlfn.MAXIFS(AH$2:AH$1000,AH$2:AH$1000,"&gt;0")-(_xlfn.MINIFS(AH$2:AH$1000,AH$2:AH$1000,"&gt;0")-1)))</f>
        <v>0</v>
      </c>
      <c r="R43" s="90" cm="1">
        <f t="array" ref="R43">_xlfn.IFS(AI43="",0,AI43="na","na",AI43&gt;0,100*(AI43-(_xlfn.MINIFS(AI$2:AI$1000,AI$2:AI$1000,"&gt;0")-1))/(_xlfn.MAXIFS(AI$2:AI$1000,AI$2:AI$1000,"&gt;0")-(_xlfn.MINIFS(AI$2:AI$1000,AI$2:AI$1000,"&gt;0")-1)))</f>
        <v>3.1755397422317637</v>
      </c>
      <c r="S43" s="90" cm="1">
        <f t="array" ref="S43">_xlfn.IFS(AJ43="",0,AJ43="na","na",AJ43&gt;0,100*(AJ43-(_xlfn.MINIFS(AJ$2:AJ$1000,AJ$2:AJ$1000,"&gt;0")-1))/(_xlfn.MAXIFS(AJ$2:AJ$1000,AJ$2:AJ$1000,"&gt;0")-(_xlfn.MINIFS(AJ$2:AJ$1000,AJ$2:AJ$1000,"&gt;0")-1)))</f>
        <v>2.8335140997830801</v>
      </c>
      <c r="T43" s="90" cm="1">
        <f t="array" ref="T43">_xlfn.IFS(AK43="",0,AK43="na","na",AK43&gt;0,100*(AK43-(_xlfn.MINIFS(AK$2:AK$1000,AK$2:AK$1000,"&gt;0")-1))/(_xlfn.MAXIFS(AK$2:AK$1000,AK$2:AK$1000,"&gt;0")-(_xlfn.MINIFS(AK$2:AK$1000,AK$2:AK$1000,"&gt;0")-1)))</f>
        <v>7.9417251487963041</v>
      </c>
      <c r="U43" s="19"/>
      <c r="V43" s="84" t="s">
        <v>1255</v>
      </c>
      <c r="W43" s="20">
        <v>699.7</v>
      </c>
      <c r="X43" s="20">
        <v>382.9</v>
      </c>
      <c r="Y43" s="84" t="s">
        <v>1255</v>
      </c>
      <c r="Z43" s="20">
        <v>241.9</v>
      </c>
      <c r="AA43" s="20">
        <v>333.4</v>
      </c>
      <c r="AB43" s="20">
        <v>141.6</v>
      </c>
      <c r="AC43" s="20"/>
      <c r="AD43" s="20"/>
      <c r="AE43" s="20"/>
      <c r="AF43" s="20"/>
      <c r="AG43" s="20"/>
      <c r="AH43" s="20"/>
      <c r="AI43" s="20">
        <v>68.98</v>
      </c>
      <c r="AJ43" s="20">
        <v>112.2</v>
      </c>
      <c r="AK43" s="20">
        <v>213.4</v>
      </c>
      <c r="AL43" s="19"/>
      <c r="AM43" s="84" t="s">
        <v>1255</v>
      </c>
      <c r="AN43" s="20">
        <v>25.09</v>
      </c>
      <c r="AO43" s="20">
        <v>21.15</v>
      </c>
      <c r="AP43" s="84" t="s">
        <v>1255</v>
      </c>
      <c r="AQ43" s="20">
        <v>6.9139999999999997</v>
      </c>
      <c r="AR43" s="20">
        <v>9.1829999999999998</v>
      </c>
      <c r="AS43" s="20">
        <v>12.91</v>
      </c>
      <c r="AT43" s="20"/>
      <c r="AU43" s="20"/>
      <c r="AV43" s="20"/>
      <c r="AW43" s="20"/>
      <c r="AX43" s="20"/>
      <c r="AY43" s="20"/>
      <c r="AZ43" s="20">
        <v>6.8659999999999997</v>
      </c>
      <c r="BA43" s="20">
        <v>7.37</v>
      </c>
      <c r="BB43" s="20">
        <v>12.15</v>
      </c>
      <c r="BC43" s="84"/>
      <c r="BD43" s="84"/>
      <c r="BE43" s="84"/>
      <c r="BF43" s="84"/>
    </row>
    <row r="44" spans="1:58" s="25" customFormat="1" x14ac:dyDescent="0.2">
      <c r="A44" s="69" t="s">
        <v>400</v>
      </c>
      <c r="B44" s="70" t="str">
        <f>VLOOKUP(A44,RecNames!B:G,6,FALSE)</f>
        <v>DRD5</v>
      </c>
      <c r="C44" s="70"/>
      <c r="D44" s="90" cm="1">
        <f t="array" ref="D44">_xlfn.IFS(U44="",0,U44="na","na",U44&gt;0,100*(U44-(_xlfn.MINIFS(U$2:U$1000,U$2:U$1000,"&gt;0")-1))/(_xlfn.MAXIFS(U$2:U$1000,U$2:U$1000,"&gt;0")-(_xlfn.MINIFS(U$2:U$1000,U$2:U$1000,"&gt;0")-1)))</f>
        <v>67.867494824016561</v>
      </c>
      <c r="E44" s="90" t="str" cm="1">
        <f t="array" ref="E44">_xlfn.IFS(V44="",0,V44="na","na",V44&gt;0,100*(V44-(_xlfn.MINIFS(V$2:V$1000,V$2:V$1000,"&gt;0")-1))/(_xlfn.MAXIFS(V$2:V$1000,V$2:V$1000,"&gt;0")-(_xlfn.MINIFS(V$2:V$1000,V$2:V$1000,"&gt;0")-1)))</f>
        <v>na</v>
      </c>
      <c r="F44" s="90" cm="1">
        <f t="array" ref="F44">_xlfn.IFS(W44="",0,W44="na","na",W44&gt;0,100*(W44-(_xlfn.MINIFS(W$2:W$1000,W$2:W$1000,"&gt;0")-1))/(_xlfn.MAXIFS(W$2:W$1000,W$2:W$1000,"&gt;0")-(_xlfn.MINIFS(W$2:W$1000,W$2:W$1000,"&gt;0")-1)))</f>
        <v>0</v>
      </c>
      <c r="G44" s="90" cm="1">
        <f t="array" ref="G44">_xlfn.IFS(X44="",0,X44="na","na",X44&gt;0,100*(X44-(_xlfn.MINIFS(X$2:X$1000,X$2:X$1000,"&gt;0")-1))/(_xlfn.MAXIFS(X$2:X$1000,X$2:X$1000,"&gt;0")-(_xlfn.MINIFS(X$2:X$1000,X$2:X$1000,"&gt;0")-1)))</f>
        <v>0</v>
      </c>
      <c r="H44" s="90" t="str" cm="1">
        <f t="array" ref="H44">_xlfn.IFS(Y44="",0,Y44="na","na",Y44&gt;0,100*(Y44-(_xlfn.MINIFS(Y$2:Y$1000,Y$2:Y$1000,"&gt;0")-1))/(_xlfn.MAXIFS(Y$2:Y$1000,Y$2:Y$1000,"&gt;0")-(_xlfn.MINIFS(Y$2:Y$1000,Y$2:Y$1000,"&gt;0")-1)))</f>
        <v>na</v>
      </c>
      <c r="I44" s="90" cm="1">
        <f t="array" ref="I44">_xlfn.IFS(Z44="",0,Z44="na","na",Z44&gt;0,100*(Z44-(_xlfn.MINIFS(Z$2:Z$1000,Z$2:Z$1000,"&gt;0")-1))/(_xlfn.MAXIFS(Z$2:Z$1000,Z$2:Z$1000,"&gt;0")-(_xlfn.MINIFS(Z$2:Z$1000,Z$2:Z$1000,"&gt;0")-1)))</f>
        <v>0</v>
      </c>
      <c r="J44" s="90" cm="1">
        <f t="array" ref="J44">_xlfn.IFS(AA44="",0,AA44="na","na",AA44&gt;0,100*(AA44-(_xlfn.MINIFS(AA$2:AA$1000,AA$2:AA$1000,"&gt;0")-1))/(_xlfn.MAXIFS(AA$2:AA$1000,AA$2:AA$1000,"&gt;0")-(_xlfn.MINIFS(AA$2:AA$1000,AA$2:AA$1000,"&gt;0")-1)))</f>
        <v>16.592418256703372</v>
      </c>
      <c r="K44" s="90" cm="1">
        <f t="array" ref="K44">_xlfn.IFS(AB44="",0,AB44="na","na",AB44&gt;0,100*(AB44-(_xlfn.MINIFS(AB$2:AB$1000,AB$2:AB$1000,"&gt;0")-1))/(_xlfn.MAXIFS(AB$2:AB$1000,AB$2:AB$1000,"&gt;0")-(_xlfn.MINIFS(AB$2:AB$1000,AB$2:AB$1000,"&gt;0")-1)))</f>
        <v>0</v>
      </c>
      <c r="L44" s="90" cm="1">
        <f t="array" ref="L44">_xlfn.IFS(AC44="",0,AC44="na","na",AC44&gt;0,100*(AC44-(_xlfn.MINIFS(AC$2:AC$1000,AC$2:AC$1000,"&gt;0")-1))/(_xlfn.MAXIFS(AC$2:AC$1000,AC$2:AC$1000,"&gt;0")-(_xlfn.MINIFS(AC$2:AC$1000,AC$2:AC$1000,"&gt;0")-1)))</f>
        <v>0</v>
      </c>
      <c r="M44" s="90" cm="1">
        <f t="array" ref="M44">_xlfn.IFS(AD44="",0,AD44="na","na",AD44&gt;0,100*(AD44-(_xlfn.MINIFS(AD$2:AD$1000,AD$2:AD$1000,"&gt;0")-1))/(_xlfn.MAXIFS(AD$2:AD$1000,AD$2:AD$1000,"&gt;0")-(_xlfn.MINIFS(AD$2:AD$1000,AD$2:AD$1000,"&gt;0")-1)))</f>
        <v>0</v>
      </c>
      <c r="N44" s="90" cm="1">
        <f t="array" ref="N44">_xlfn.IFS(AE44="",0,AE44="na","na",AE44&gt;0,100*(AE44-(_xlfn.MINIFS(AE$2:AE$1000,AE$2:AE$1000,"&gt;0")-1))/(_xlfn.MAXIFS(AE$2:AE$1000,AE$2:AE$1000,"&gt;0")-(_xlfn.MINIFS(AE$2:AE$1000,AE$2:AE$1000,"&gt;0")-1)))</f>
        <v>0</v>
      </c>
      <c r="O44" s="90" cm="1">
        <f t="array" ref="O44">_xlfn.IFS(AF44="",0,AF44="na","na",AF44&gt;0,100*(AF44-(_xlfn.MINIFS(AF$2:AF$1000,AF$2:AF$1000,"&gt;0")-1))/(_xlfn.MAXIFS(AF$2:AF$1000,AF$2:AF$1000,"&gt;0")-(_xlfn.MINIFS(AF$2:AF$1000,AF$2:AF$1000,"&gt;0")-1)))</f>
        <v>72.059173286400608</v>
      </c>
      <c r="P44" s="90" cm="1">
        <f t="array" ref="P44">_xlfn.IFS(AG44="",0,AG44="na","na",AG44&gt;0,100*(AG44-(_xlfn.MINIFS(AG$2:AG$1000,AG$2:AG$1000,"&gt;0")-1))/(_xlfn.MAXIFS(AG$2:AG$1000,AG$2:AG$1000,"&gt;0")-(_xlfn.MINIFS(AG$2:AG$1000,AG$2:AG$1000,"&gt;0")-1)))</f>
        <v>0</v>
      </c>
      <c r="Q44" s="90" cm="1">
        <f t="array" ref="Q44">_xlfn.IFS(AH44="",0,AH44="na","na",AH44&gt;0,100*(AH44-(_xlfn.MINIFS(AH$2:AH$1000,AH$2:AH$1000,"&gt;0")-1))/(_xlfn.MAXIFS(AH$2:AH$1000,AH$2:AH$1000,"&gt;0")-(_xlfn.MINIFS(AH$2:AH$1000,AH$2:AH$1000,"&gt;0")-1)))</f>
        <v>0</v>
      </c>
      <c r="R44" s="90" cm="1">
        <f t="array" ref="R44">_xlfn.IFS(AI44="",0,AI44="na","na",AI44&gt;0,100*(AI44-(_xlfn.MINIFS(AI$2:AI$1000,AI$2:AI$1000,"&gt;0")-1))/(_xlfn.MAXIFS(AI$2:AI$1000,AI$2:AI$1000,"&gt;0")-(_xlfn.MINIFS(AI$2:AI$1000,AI$2:AI$1000,"&gt;0")-1)))</f>
        <v>17.153033006561504</v>
      </c>
      <c r="S44" s="90" cm="1">
        <f t="array" ref="S44">_xlfn.IFS(AJ44="",0,AJ44="na","na",AJ44&gt;0,100*(AJ44-(_xlfn.MINIFS(AJ$2:AJ$1000,AJ$2:AJ$1000,"&gt;0")-1))/(_xlfn.MAXIFS(AJ$2:AJ$1000,AJ$2:AJ$1000,"&gt;0")-(_xlfn.MINIFS(AJ$2:AJ$1000,AJ$2:AJ$1000,"&gt;0")-1)))</f>
        <v>3.0843275488069413</v>
      </c>
      <c r="T44" s="90" cm="1">
        <f t="array" ref="T44">_xlfn.IFS(AK44="",0,AK44="na","na",AK44&gt;0,100*(AK44-(_xlfn.MINIFS(AK$2:AK$1000,AK$2:AK$1000,"&gt;0")-1))/(_xlfn.MAXIFS(AK$2:AK$1000,AK$2:AK$1000,"&gt;0")-(_xlfn.MINIFS(AK$2:AK$1000,AK$2:AK$1000,"&gt;0")-1)))</f>
        <v>11.042018299724615</v>
      </c>
      <c r="U44" s="19">
        <v>49.8</v>
      </c>
      <c r="V44" s="84" t="s">
        <v>1255</v>
      </c>
      <c r="W44" s="20"/>
      <c r="X44" s="20"/>
      <c r="Y44" s="84" t="s">
        <v>1255</v>
      </c>
      <c r="Z44" s="20"/>
      <c r="AA44" s="20">
        <v>97.48</v>
      </c>
      <c r="AB44" s="20"/>
      <c r="AC44" s="20"/>
      <c r="AD44" s="20"/>
      <c r="AE44" s="20"/>
      <c r="AF44" s="20">
        <v>773.3</v>
      </c>
      <c r="AG44" s="20"/>
      <c r="AH44" s="20"/>
      <c r="AI44" s="20">
        <v>265.60000000000002</v>
      </c>
      <c r="AJ44" s="20">
        <v>119.6</v>
      </c>
      <c r="AK44" s="20">
        <v>283.2</v>
      </c>
      <c r="AL44" s="19">
        <v>1.294</v>
      </c>
      <c r="AM44" s="84" t="s">
        <v>1255</v>
      </c>
      <c r="AN44" s="20"/>
      <c r="AO44" s="20"/>
      <c r="AP44" s="84" t="s">
        <v>1255</v>
      </c>
      <c r="AQ44" s="20"/>
      <c r="AR44" s="20">
        <v>6.5759999999999996</v>
      </c>
      <c r="AS44" s="20"/>
      <c r="AT44" s="20"/>
      <c r="AU44" s="20"/>
      <c r="AV44" s="20"/>
      <c r="AW44" s="20">
        <v>26.36</v>
      </c>
      <c r="AX44" s="20"/>
      <c r="AY44" s="20"/>
      <c r="AZ44" s="20">
        <v>17.55</v>
      </c>
      <c r="BA44" s="20">
        <v>17.829999999999998</v>
      </c>
      <c r="BB44" s="20">
        <v>21.6</v>
      </c>
      <c r="BC44" s="84"/>
      <c r="BD44" s="84"/>
      <c r="BE44" s="84"/>
      <c r="BF44" s="84"/>
    </row>
    <row r="45" spans="1:58" s="25" customFormat="1" x14ac:dyDescent="0.2">
      <c r="A45" s="69" t="s">
        <v>564</v>
      </c>
      <c r="B45" s="70" t="str">
        <f>VLOOKUP(A45,RecNames!B:G,6,FALSE)</f>
        <v>OPRD</v>
      </c>
      <c r="C45" s="70"/>
      <c r="D45" s="90" cm="1">
        <f t="array" ref="D45">_xlfn.IFS(U45="",0,U45="na","na",U45&gt;0,100*(U45-(_xlfn.MINIFS(U$2:U$1000,U$2:U$1000,"&gt;0")-1))/(_xlfn.MAXIFS(U$2:U$1000,U$2:U$1000,"&gt;0")-(_xlfn.MINIFS(U$2:U$1000,U$2:U$1000,"&gt;0")-1)))</f>
        <v>0</v>
      </c>
      <c r="E45" s="90" t="str" cm="1">
        <f t="array" ref="E45">_xlfn.IFS(V45="",0,V45="na","na",V45&gt;0,100*(V45-(_xlfn.MINIFS(V$2:V$1000,V$2:V$1000,"&gt;0")-1))/(_xlfn.MAXIFS(V$2:V$1000,V$2:V$1000,"&gt;0")-(_xlfn.MINIFS(V$2:V$1000,V$2:V$1000,"&gt;0")-1)))</f>
        <v>na</v>
      </c>
      <c r="F45" s="90" cm="1">
        <f t="array" ref="F45">_xlfn.IFS(W45="",0,W45="na","na",W45&gt;0,100*(W45-(_xlfn.MINIFS(W$2:W$1000,W$2:W$1000,"&gt;0")-1))/(_xlfn.MAXIFS(W$2:W$1000,W$2:W$1000,"&gt;0")-(_xlfn.MINIFS(W$2:W$1000,W$2:W$1000,"&gt;0")-1)))</f>
        <v>59.874019228644045</v>
      </c>
      <c r="G45" s="90" cm="1">
        <f t="array" ref="G45">_xlfn.IFS(X45="",0,X45="na","na",X45&gt;0,100*(X45-(_xlfn.MINIFS(X$2:X$1000,X$2:X$1000,"&gt;0")-1))/(_xlfn.MAXIFS(X$2:X$1000,X$2:X$1000,"&gt;0")-(_xlfn.MINIFS(X$2:X$1000,X$2:X$1000,"&gt;0")-1)))</f>
        <v>38.851402009296756</v>
      </c>
      <c r="H45" s="90" t="str" cm="1">
        <f t="array" ref="H45">_xlfn.IFS(Y45="",0,Y45="na","na",Y45&gt;0,100*(Y45-(_xlfn.MINIFS(Y$2:Y$1000,Y$2:Y$1000,"&gt;0")-1))/(_xlfn.MAXIFS(Y$2:Y$1000,Y$2:Y$1000,"&gt;0")-(_xlfn.MINIFS(Y$2:Y$1000,Y$2:Y$1000,"&gt;0")-1)))</f>
        <v>na</v>
      </c>
      <c r="I45" s="90" cm="1">
        <f t="array" ref="I45">_xlfn.IFS(Z45="",0,Z45="na","na",Z45&gt;0,100*(Z45-(_xlfn.MINIFS(Z$2:Z$1000,Z$2:Z$1000,"&gt;0")-1))/(_xlfn.MAXIFS(Z$2:Z$1000,Z$2:Z$1000,"&gt;0")-(_xlfn.MINIFS(Z$2:Z$1000,Z$2:Z$1000,"&gt;0")-1)))</f>
        <v>47.769406585964624</v>
      </c>
      <c r="J45" s="90" cm="1">
        <f t="array" ref="J45">_xlfn.IFS(AA45="",0,AA45="na","na",AA45&gt;0,100*(AA45-(_xlfn.MINIFS(AA$2:AA$1000,AA$2:AA$1000,"&gt;0")-1))/(_xlfn.MAXIFS(AA$2:AA$1000,AA$2:AA$1000,"&gt;0")-(_xlfn.MINIFS(AA$2:AA$1000,AA$2:AA$1000,"&gt;0")-1)))</f>
        <v>48.705556022526686</v>
      </c>
      <c r="K45" s="90" cm="1">
        <f t="array" ref="K45">_xlfn.IFS(AB45="",0,AB45="na","na",AB45&gt;0,100*(AB45-(_xlfn.MINIFS(AB$2:AB$1000,AB$2:AB$1000,"&gt;0")-1))/(_xlfn.MAXIFS(AB$2:AB$1000,AB$2:AB$1000,"&gt;0")-(_xlfn.MINIFS(AB$2:AB$1000,AB$2:AB$1000,"&gt;0")-1)))</f>
        <v>22.717044815300955</v>
      </c>
      <c r="L45" s="90" cm="1">
        <f t="array" ref="L45">_xlfn.IFS(AC45="",0,AC45="na","na",AC45&gt;0,100*(AC45-(_xlfn.MINIFS(AC$2:AC$1000,AC$2:AC$1000,"&gt;0")-1))/(_xlfn.MAXIFS(AC$2:AC$1000,AC$2:AC$1000,"&gt;0")-(_xlfn.MINIFS(AC$2:AC$1000,AC$2:AC$1000,"&gt;0")-1)))</f>
        <v>0</v>
      </c>
      <c r="M45" s="90" cm="1">
        <f t="array" ref="M45">_xlfn.IFS(AD45="",0,AD45="na","na",AD45&gt;0,100*(AD45-(_xlfn.MINIFS(AD$2:AD$1000,AD$2:AD$1000,"&gt;0")-1))/(_xlfn.MAXIFS(AD$2:AD$1000,AD$2:AD$1000,"&gt;0")-(_xlfn.MINIFS(AD$2:AD$1000,AD$2:AD$1000,"&gt;0")-1)))</f>
        <v>0</v>
      </c>
      <c r="N45" s="90" cm="1">
        <f t="array" ref="N45">_xlfn.IFS(AE45="",0,AE45="na","na",AE45&gt;0,100*(AE45-(_xlfn.MINIFS(AE$2:AE$1000,AE$2:AE$1000,"&gt;0")-1))/(_xlfn.MAXIFS(AE$2:AE$1000,AE$2:AE$1000,"&gt;0")-(_xlfn.MINIFS(AE$2:AE$1000,AE$2:AE$1000,"&gt;0")-1)))</f>
        <v>0.85265536471609693</v>
      </c>
      <c r="O45" s="90" cm="1">
        <f t="array" ref="O45">_xlfn.IFS(AF45="",0,AF45="na","na",AF45&gt;0,100*(AF45-(_xlfn.MINIFS(AF$2:AF$1000,AF$2:AF$1000,"&gt;0")-1))/(_xlfn.MAXIFS(AF$2:AF$1000,AF$2:AF$1000,"&gt;0")-(_xlfn.MINIFS(AF$2:AF$1000,AF$2:AF$1000,"&gt;0")-1)))</f>
        <v>26.765923036674113</v>
      </c>
      <c r="P45" s="90" cm="1">
        <f t="array" ref="P45">_xlfn.IFS(AG45="",0,AG45="na","na",AG45&gt;0,100*(AG45-(_xlfn.MINIFS(AG$2:AG$1000,AG$2:AG$1000,"&gt;0")-1))/(_xlfn.MAXIFS(AG$2:AG$1000,AG$2:AG$1000,"&gt;0")-(_xlfn.MINIFS(AG$2:AG$1000,AG$2:AG$1000,"&gt;0")-1)))</f>
        <v>0</v>
      </c>
      <c r="Q45" s="90" cm="1">
        <f t="array" ref="Q45">_xlfn.IFS(AH45="",0,AH45="na","na",AH45&gt;0,100*(AH45-(_xlfn.MINIFS(AH$2:AH$1000,AH$2:AH$1000,"&gt;0")-1))/(_xlfn.MAXIFS(AH$2:AH$1000,AH$2:AH$1000,"&gt;0")-(_xlfn.MINIFS(AH$2:AH$1000,AH$2:AH$1000,"&gt;0")-1)))</f>
        <v>0</v>
      </c>
      <c r="R45" s="90" cm="1">
        <f t="array" ref="R45">_xlfn.IFS(AI45="",0,AI45="na","na",AI45&gt;0,100*(AI45-(_xlfn.MINIFS(AI$2:AI$1000,AI$2:AI$1000,"&gt;0")-1))/(_xlfn.MAXIFS(AI$2:AI$1000,AI$2:AI$1000,"&gt;0")-(_xlfn.MINIFS(AI$2:AI$1000,AI$2:AI$1000,"&gt;0")-1)))</f>
        <v>32.849455103825292</v>
      </c>
      <c r="S45" s="90" cm="1">
        <f t="array" ref="S45">_xlfn.IFS(AJ45="",0,AJ45="na","na",AJ45&gt;0,100*(AJ45-(_xlfn.MINIFS(AJ$2:AJ$1000,AJ$2:AJ$1000,"&gt;0")-1))/(_xlfn.MAXIFS(AJ$2:AJ$1000,AJ$2:AJ$1000,"&gt;0")-(_xlfn.MINIFS(AJ$2:AJ$1000,AJ$2:AJ$1000,"&gt;0")-1)))</f>
        <v>25.46434381778742</v>
      </c>
      <c r="T45" s="90" cm="1">
        <f t="array" ref="T45">_xlfn.IFS(AK45="",0,AK45="na","na",AK45&gt;0,100*(AK45-(_xlfn.MINIFS(AK$2:AK$1000,AK$2:AK$1000,"&gt;0")-1))/(_xlfn.MAXIFS(AK$2:AK$1000,AK$2:AK$1000,"&gt;0")-(_xlfn.MINIFS(AK$2:AK$1000,AK$2:AK$1000,"&gt;0")-1)))</f>
        <v>41.818424091676292</v>
      </c>
      <c r="U45" s="19"/>
      <c r="V45" s="84" t="s">
        <v>1255</v>
      </c>
      <c r="W45" s="20">
        <v>559.9</v>
      </c>
      <c r="X45" s="20">
        <v>276.8</v>
      </c>
      <c r="Y45" s="84" t="s">
        <v>1255</v>
      </c>
      <c r="Z45" s="20">
        <v>186.9</v>
      </c>
      <c r="AA45" s="20">
        <v>250.3</v>
      </c>
      <c r="AB45" s="20">
        <v>97.51</v>
      </c>
      <c r="AC45" s="20"/>
      <c r="AD45" s="20"/>
      <c r="AE45" s="20">
        <v>33.39</v>
      </c>
      <c r="AF45" s="20">
        <v>297.2</v>
      </c>
      <c r="AG45" s="20"/>
      <c r="AH45" s="20"/>
      <c r="AI45" s="20">
        <v>486.4</v>
      </c>
      <c r="AJ45" s="20">
        <v>779.9</v>
      </c>
      <c r="AK45" s="20">
        <v>976.1</v>
      </c>
      <c r="AL45" s="19"/>
      <c r="AM45" s="84" t="s">
        <v>1255</v>
      </c>
      <c r="AN45" s="20">
        <v>22.32</v>
      </c>
      <c r="AO45" s="20">
        <v>7.423</v>
      </c>
      <c r="AP45" s="84" t="s">
        <v>1255</v>
      </c>
      <c r="AQ45" s="20">
        <v>6.6479999999999997</v>
      </c>
      <c r="AR45" s="20">
        <v>6.6589999999999998</v>
      </c>
      <c r="AS45" s="20">
        <v>8.0239999999999991</v>
      </c>
      <c r="AT45" s="20"/>
      <c r="AU45" s="20"/>
      <c r="AV45" s="20">
        <v>10.76</v>
      </c>
      <c r="AW45" s="20">
        <v>16.07</v>
      </c>
      <c r="AX45" s="20"/>
      <c r="AY45" s="20"/>
      <c r="AZ45" s="20">
        <v>31.24</v>
      </c>
      <c r="BA45" s="20">
        <v>93.49</v>
      </c>
      <c r="BB45" s="20">
        <v>54.64</v>
      </c>
      <c r="BC45" s="84"/>
      <c r="BD45" s="84"/>
      <c r="BE45" s="84"/>
      <c r="BF45" s="84"/>
    </row>
    <row r="46" spans="1:58" s="25" customFormat="1" x14ac:dyDescent="0.2">
      <c r="A46" s="69" t="s">
        <v>631</v>
      </c>
      <c r="B46" s="70" t="str">
        <f>VLOOKUP(A46,RecNames!B:G,6,FALSE)</f>
        <v>PE2R1</v>
      </c>
      <c r="C46" s="70"/>
      <c r="D46" s="90" cm="1">
        <f t="array" ref="D46">_xlfn.IFS(U46="",0,U46="na","na",U46&gt;0,100*(U46-(_xlfn.MINIFS(U$2:U$1000,U$2:U$1000,"&gt;0")-1))/(_xlfn.MAXIFS(U$2:U$1000,U$2:U$1000,"&gt;0")-(_xlfn.MINIFS(U$2:U$1000,U$2:U$1000,"&gt;0")-1)))</f>
        <v>0</v>
      </c>
      <c r="E46" s="90" t="str" cm="1">
        <f t="array" ref="E46">_xlfn.IFS(V46="",0,V46="na","na",V46&gt;0,100*(V46-(_xlfn.MINIFS(V$2:V$1000,V$2:V$1000,"&gt;0")-1))/(_xlfn.MAXIFS(V$2:V$1000,V$2:V$1000,"&gt;0")-(_xlfn.MINIFS(V$2:V$1000,V$2:V$1000,"&gt;0")-1)))</f>
        <v>na</v>
      </c>
      <c r="F46" s="90" cm="1">
        <f t="array" ref="F46">_xlfn.IFS(W46="",0,W46="na","na",W46&gt;0,100*(W46-(_xlfn.MINIFS(W$2:W$1000,W$2:W$1000,"&gt;0")-1))/(_xlfn.MAXIFS(W$2:W$1000,W$2:W$1000,"&gt;0")-(_xlfn.MINIFS(W$2:W$1000,W$2:W$1000,"&gt;0")-1)))</f>
        <v>4.1728367775444806</v>
      </c>
      <c r="G46" s="90" cm="1">
        <f t="array" ref="G46">_xlfn.IFS(X46="",0,X46="na","na",X46&gt;0,100*(X46-(_xlfn.MINIFS(X$2:X$1000,X$2:X$1000,"&gt;0")-1))/(_xlfn.MAXIFS(X$2:X$1000,X$2:X$1000,"&gt;0")-(_xlfn.MINIFS(X$2:X$1000,X$2:X$1000,"&gt;0")-1)))</f>
        <v>1.887839256260309</v>
      </c>
      <c r="H46" s="90" t="str" cm="1">
        <f t="array" ref="H46">_xlfn.IFS(Y46="",0,Y46="na","na",Y46&gt;0,100*(Y46-(_xlfn.MINIFS(Y$2:Y$1000,Y$2:Y$1000,"&gt;0")-1))/(_xlfn.MAXIFS(Y$2:Y$1000,Y$2:Y$1000,"&gt;0")-(_xlfn.MINIFS(Y$2:Y$1000,Y$2:Y$1000,"&gt;0")-1)))</f>
        <v>na</v>
      </c>
      <c r="I46" s="90" cm="1">
        <f t="array" ref="I46">_xlfn.IFS(Z46="",0,Z46="na","na",Z46&gt;0,100*(Z46-(_xlfn.MINIFS(Z$2:Z$1000,Z$2:Z$1000,"&gt;0")-1))/(_xlfn.MAXIFS(Z$2:Z$1000,Z$2:Z$1000,"&gt;0")-(_xlfn.MINIFS(Z$2:Z$1000,Z$2:Z$1000,"&gt;0")-1)))</f>
        <v>7.2152148762662609</v>
      </c>
      <c r="J46" s="90" cm="1">
        <f t="array" ref="J46">_xlfn.IFS(AA46="",0,AA46="na","na",AA46&gt;0,100*(AA46-(_xlfn.MINIFS(AA$2:AA$1000,AA$2:AA$1000,"&gt;0")-1))/(_xlfn.MAXIFS(AA$2:AA$1000,AA$2:AA$1000,"&gt;0")-(_xlfn.MINIFS(AA$2:AA$1000,AA$2:AA$1000,"&gt;0")-1)))</f>
        <v>6.4322938555938478</v>
      </c>
      <c r="K46" s="90" cm="1">
        <f t="array" ref="K46">_xlfn.IFS(AB46="",0,AB46="na","na",AB46&gt;0,100*(AB46-(_xlfn.MINIFS(AB$2:AB$1000,AB$2:AB$1000,"&gt;0")-1))/(_xlfn.MAXIFS(AB$2:AB$1000,AB$2:AB$1000,"&gt;0")-(_xlfn.MINIFS(AB$2:AB$1000,AB$2:AB$1000,"&gt;0")-1)))</f>
        <v>0</v>
      </c>
      <c r="L46" s="90" cm="1">
        <f t="array" ref="L46">_xlfn.IFS(AC46="",0,AC46="na","na",AC46&gt;0,100*(AC46-(_xlfn.MINIFS(AC$2:AC$1000,AC$2:AC$1000,"&gt;0")-1))/(_xlfn.MAXIFS(AC$2:AC$1000,AC$2:AC$1000,"&gt;0")-(_xlfn.MINIFS(AC$2:AC$1000,AC$2:AC$1000,"&gt;0")-1)))</f>
        <v>29.347449043304522</v>
      </c>
      <c r="M46" s="90" cm="1">
        <f t="array" ref="M46">_xlfn.IFS(AD46="",0,AD46="na","na",AD46&gt;0,100*(AD46-(_xlfn.MINIFS(AD$2:AD$1000,AD$2:AD$1000,"&gt;0")-1))/(_xlfn.MAXIFS(AD$2:AD$1000,AD$2:AD$1000,"&gt;0")-(_xlfn.MINIFS(AD$2:AD$1000,AD$2:AD$1000,"&gt;0")-1)))</f>
        <v>36.282241040448405</v>
      </c>
      <c r="N46" s="90" cm="1">
        <f t="array" ref="N46">_xlfn.IFS(AE46="",0,AE46="na","na",AE46&gt;0,100*(AE46-(_xlfn.MINIFS(AE$2:AE$1000,AE$2:AE$1000,"&gt;0")-1))/(_xlfn.MAXIFS(AE$2:AE$1000,AE$2:AE$1000,"&gt;0")-(_xlfn.MINIFS(AE$2:AE$1000,AE$2:AE$1000,"&gt;0")-1)))</f>
        <v>14.656544630831396</v>
      </c>
      <c r="O46" s="90" cm="1">
        <f t="array" ref="O46">_xlfn.IFS(AF46="",0,AF46="na","na",AF46&gt;0,100*(AF46-(_xlfn.MINIFS(AF$2:AF$1000,AF$2:AF$1000,"&gt;0")-1))/(_xlfn.MAXIFS(AF$2:AF$1000,AF$2:AF$1000,"&gt;0")-(_xlfn.MINIFS(AF$2:AF$1000,AF$2:AF$1000,"&gt;0")-1)))</f>
        <v>75.103458117300093</v>
      </c>
      <c r="P46" s="90" cm="1">
        <f t="array" ref="P46">_xlfn.IFS(AG46="",0,AG46="na","na",AG46&gt;0,100*(AG46-(_xlfn.MINIFS(AG$2:AG$1000,AG$2:AG$1000,"&gt;0")-1))/(_xlfn.MAXIFS(AG$2:AG$1000,AG$2:AG$1000,"&gt;0")-(_xlfn.MINIFS(AG$2:AG$1000,AG$2:AG$1000,"&gt;0")-1)))</f>
        <v>25.817354117809352</v>
      </c>
      <c r="Q46" s="90" cm="1">
        <f t="array" ref="Q46">_xlfn.IFS(AH46="",0,AH46="na","na",AH46&gt;0,100*(AH46-(_xlfn.MINIFS(AH$2:AH$1000,AH$2:AH$1000,"&gt;0")-1))/(_xlfn.MAXIFS(AH$2:AH$1000,AH$2:AH$1000,"&gt;0")-(_xlfn.MINIFS(AH$2:AH$1000,AH$2:AH$1000,"&gt;0")-1)))</f>
        <v>0</v>
      </c>
      <c r="R46" s="90" cm="1">
        <f t="array" ref="R46">_xlfn.IFS(AI46="",0,AI46="na","na",AI46&gt;0,100*(AI46-(_xlfn.MINIFS(AI$2:AI$1000,AI$2:AI$1000,"&gt;0")-1))/(_xlfn.MAXIFS(AI$2:AI$1000,AI$2:AI$1000,"&gt;0")-(_xlfn.MINIFS(AI$2:AI$1000,AI$2:AI$1000,"&gt;0")-1)))</f>
        <v>0.63553448165551762</v>
      </c>
      <c r="S46" s="90" cm="1">
        <f t="array" ref="S46">_xlfn.IFS(AJ46="",0,AJ46="na","na",AJ46&gt;0,100*(AJ46-(_xlfn.MINIFS(AJ$2:AJ$1000,AJ$2:AJ$1000,"&gt;0")-1))/(_xlfn.MAXIFS(AJ$2:AJ$1000,AJ$2:AJ$1000,"&gt;0")-(_xlfn.MINIFS(AJ$2:AJ$1000,AJ$2:AJ$1000,"&gt;0")-1)))</f>
        <v>0</v>
      </c>
      <c r="T46" s="90" cm="1">
        <f t="array" ref="T46">_xlfn.IFS(AK46="",0,AK46="na","na",AK46&gt;0,100*(AK46-(_xlfn.MINIFS(AK$2:AK$1000,AK$2:AK$1000,"&gt;0")-1))/(_xlfn.MAXIFS(AK$2:AK$1000,AK$2:AK$1000,"&gt;0")-(_xlfn.MINIFS(AK$2:AK$1000,AK$2:AK$1000,"&gt;0")-1)))</f>
        <v>0</v>
      </c>
      <c r="U46" s="19"/>
      <c r="V46" s="84" t="s">
        <v>1255</v>
      </c>
      <c r="W46" s="20">
        <v>55.86</v>
      </c>
      <c r="X46" s="20">
        <v>30.29</v>
      </c>
      <c r="Y46" s="84" t="s">
        <v>1255</v>
      </c>
      <c r="Z46" s="20">
        <v>43.18</v>
      </c>
      <c r="AA46" s="20">
        <v>49.13</v>
      </c>
      <c r="AB46" s="20"/>
      <c r="AC46" s="20">
        <v>239.7</v>
      </c>
      <c r="AD46" s="20">
        <v>324.2</v>
      </c>
      <c r="AE46" s="20">
        <v>157.4</v>
      </c>
      <c r="AF46" s="20">
        <v>805.3</v>
      </c>
      <c r="AG46" s="20">
        <v>74.75</v>
      </c>
      <c r="AH46" s="20"/>
      <c r="AI46" s="20">
        <v>33.25</v>
      </c>
      <c r="AJ46" s="20"/>
      <c r="AK46" s="20"/>
      <c r="AL46" s="19"/>
      <c r="AM46" s="84" t="s">
        <v>1255</v>
      </c>
      <c r="AN46" s="20">
        <v>21.75</v>
      </c>
      <c r="AO46" s="20">
        <v>5.1479999999999997</v>
      </c>
      <c r="AP46" s="84" t="s">
        <v>1255</v>
      </c>
      <c r="AQ46" s="20">
        <v>12.13</v>
      </c>
      <c r="AR46" s="20">
        <v>7.7569999999999997</v>
      </c>
      <c r="AS46" s="20"/>
      <c r="AT46" s="20">
        <v>7.6829999999999998</v>
      </c>
      <c r="AU46" s="20">
        <v>12.72</v>
      </c>
      <c r="AV46" s="20">
        <v>7.0780000000000003</v>
      </c>
      <c r="AW46" s="20">
        <v>14.63</v>
      </c>
      <c r="AX46" s="20">
        <v>11.99</v>
      </c>
      <c r="AY46" s="20"/>
      <c r="AZ46" s="20">
        <v>7.75</v>
      </c>
      <c r="BA46" s="20"/>
      <c r="BB46" s="20"/>
      <c r="BC46" s="84"/>
      <c r="BD46" s="84"/>
      <c r="BE46" s="84"/>
      <c r="BF46" s="84"/>
    </row>
    <row r="47" spans="1:58" s="25" customFormat="1" x14ac:dyDescent="0.2">
      <c r="A47" s="69" t="s">
        <v>634</v>
      </c>
      <c r="B47" s="70" t="str">
        <f>VLOOKUP(A47,RecNames!B:G,6,FALSE)</f>
        <v>PE2R2</v>
      </c>
      <c r="C47" s="70"/>
      <c r="D47" s="90" cm="1">
        <f t="array" ref="D47">_xlfn.IFS(U47="",0,U47="na","na",U47&gt;0,100*(U47-(_xlfn.MINIFS(U$2:U$1000,U$2:U$1000,"&gt;0")-1))/(_xlfn.MAXIFS(U$2:U$1000,U$2:U$1000,"&gt;0")-(_xlfn.MINIFS(U$2:U$1000,U$2:U$1000,"&gt;0")-1)))</f>
        <v>61.304347826086968</v>
      </c>
      <c r="E47" s="90" t="str" cm="1">
        <f t="array" ref="E47">_xlfn.IFS(V47="",0,V47="na","na",V47&gt;0,100*(V47-(_xlfn.MINIFS(V$2:V$1000,V$2:V$1000,"&gt;0")-1))/(_xlfn.MAXIFS(V$2:V$1000,V$2:V$1000,"&gt;0")-(_xlfn.MINIFS(V$2:V$1000,V$2:V$1000,"&gt;0")-1)))</f>
        <v>na</v>
      </c>
      <c r="F47" s="90" cm="1">
        <f t="array" ref="F47">_xlfn.IFS(W47="",0,W47="na","na",W47&gt;0,100*(W47-(_xlfn.MINIFS(W$2:W$1000,W$2:W$1000,"&gt;0")-1))/(_xlfn.MAXIFS(W$2:W$1000,W$2:W$1000,"&gt;0")-(_xlfn.MINIFS(W$2:W$1000,W$2:W$1000,"&gt;0")-1)))</f>
        <v>0</v>
      </c>
      <c r="G47" s="90" cm="1">
        <f t="array" ref="G47">_xlfn.IFS(X47="",0,X47="na","na",X47&gt;0,100*(X47-(_xlfn.MINIFS(X$2:X$1000,X$2:X$1000,"&gt;0")-1))/(_xlfn.MAXIFS(X$2:X$1000,X$2:X$1000,"&gt;0")-(_xlfn.MINIFS(X$2:X$1000,X$2:X$1000,"&gt;0")-1)))</f>
        <v>0</v>
      </c>
      <c r="H47" s="90" t="str" cm="1">
        <f t="array" ref="H47">_xlfn.IFS(Y47="",0,Y47="na","na",Y47&gt;0,100*(Y47-(_xlfn.MINIFS(Y$2:Y$1000,Y$2:Y$1000,"&gt;0")-1))/(_xlfn.MAXIFS(Y$2:Y$1000,Y$2:Y$1000,"&gt;0")-(_xlfn.MINIFS(Y$2:Y$1000,Y$2:Y$1000,"&gt;0")-1)))</f>
        <v>na</v>
      </c>
      <c r="I47" s="90" cm="1">
        <f t="array" ref="I47">_xlfn.IFS(Z47="",0,Z47="na","na",Z47&gt;0,100*(Z47-(_xlfn.MINIFS(Z$2:Z$1000,Z$2:Z$1000,"&gt;0")-1))/(_xlfn.MAXIFS(Z$2:Z$1000,Z$2:Z$1000,"&gt;0")-(_xlfn.MINIFS(Z$2:Z$1000,Z$2:Z$1000,"&gt;0")-1)))</f>
        <v>0</v>
      </c>
      <c r="J47" s="90" cm="1">
        <f t="array" ref="J47">_xlfn.IFS(AA47="",0,AA47="na","na",AA47&gt;0,100*(AA47-(_xlfn.MINIFS(AA$2:AA$1000,AA$2:AA$1000,"&gt;0")-1))/(_xlfn.MAXIFS(AA$2:AA$1000,AA$2:AA$1000,"&gt;0")-(_xlfn.MINIFS(AA$2:AA$1000,AA$2:AA$1000,"&gt;0")-1)))</f>
        <v>0</v>
      </c>
      <c r="K47" s="90" cm="1">
        <f t="array" ref="K47">_xlfn.IFS(AB47="",0,AB47="na","na",AB47&gt;0,100*(AB47-(_xlfn.MINIFS(AB$2:AB$1000,AB$2:AB$1000,"&gt;0")-1))/(_xlfn.MAXIFS(AB$2:AB$1000,AB$2:AB$1000,"&gt;0")-(_xlfn.MINIFS(AB$2:AB$1000,AB$2:AB$1000,"&gt;0")-1)))</f>
        <v>1.6782298893680858</v>
      </c>
      <c r="L47" s="90" cm="1">
        <f t="array" ref="L47">_xlfn.IFS(AC47="",0,AC47="na","na",AC47&gt;0,100*(AC47-(_xlfn.MINIFS(AC$2:AC$1000,AC$2:AC$1000,"&gt;0")-1))/(_xlfn.MAXIFS(AC$2:AC$1000,AC$2:AC$1000,"&gt;0")-(_xlfn.MINIFS(AC$2:AC$1000,AC$2:AC$1000,"&gt;0")-1)))</f>
        <v>0</v>
      </c>
      <c r="M47" s="90" cm="1">
        <f t="array" ref="M47">_xlfn.IFS(AD47="",0,AD47="na","na",AD47&gt;0,100*(AD47-(_xlfn.MINIFS(AD$2:AD$1000,AD$2:AD$1000,"&gt;0")-1))/(_xlfn.MAXIFS(AD$2:AD$1000,AD$2:AD$1000,"&gt;0")-(_xlfn.MINIFS(AD$2:AD$1000,AD$2:AD$1000,"&gt;0")-1)))</f>
        <v>0</v>
      </c>
      <c r="N47" s="90" cm="1">
        <f t="array" ref="N47">_xlfn.IFS(AE47="",0,AE47="na","na",AE47&gt;0,100*(AE47-(_xlfn.MINIFS(AE$2:AE$1000,AE$2:AE$1000,"&gt;0")-1))/(_xlfn.MAXIFS(AE$2:AE$1000,AE$2:AE$1000,"&gt;0")-(_xlfn.MINIFS(AE$2:AE$1000,AE$2:AE$1000,"&gt;0")-1)))</f>
        <v>0</v>
      </c>
      <c r="O47" s="90" cm="1">
        <f t="array" ref="O47">_xlfn.IFS(AF47="",0,AF47="na","na",AF47&gt;0,100*(AF47-(_xlfn.MINIFS(AF$2:AF$1000,AF$2:AF$1000,"&gt;0")-1))/(_xlfn.MAXIFS(AF$2:AF$1000,AF$2:AF$1000,"&gt;0")-(_xlfn.MINIFS(AF$2:AF$1000,AF$2:AF$1000,"&gt;0")-1)))</f>
        <v>7.3833420539409191</v>
      </c>
      <c r="P47" s="90" cm="1">
        <f t="array" ref="P47">_xlfn.IFS(AG47="",0,AG47="na","na",AG47&gt;0,100*(AG47-(_xlfn.MINIFS(AG$2:AG$1000,AG$2:AG$1000,"&gt;0")-1))/(_xlfn.MAXIFS(AG$2:AG$1000,AG$2:AG$1000,"&gt;0")-(_xlfn.MINIFS(AG$2:AG$1000,AG$2:AG$1000,"&gt;0")-1)))</f>
        <v>0</v>
      </c>
      <c r="Q47" s="90" cm="1">
        <f t="array" ref="Q47">_xlfn.IFS(AH47="",0,AH47="na","na",AH47&gt;0,100*(AH47-(_xlfn.MINIFS(AH$2:AH$1000,AH$2:AH$1000,"&gt;0")-1))/(_xlfn.MAXIFS(AH$2:AH$1000,AH$2:AH$1000,"&gt;0")-(_xlfn.MINIFS(AH$2:AH$1000,AH$2:AH$1000,"&gt;0")-1)))</f>
        <v>0</v>
      </c>
      <c r="R47" s="90" cm="1">
        <f t="array" ref="R47">_xlfn.IFS(AI47="",0,AI47="na","na",AI47&gt;0,100*(AI47-(_xlfn.MINIFS(AI$2:AI$1000,AI$2:AI$1000,"&gt;0")-1))/(_xlfn.MAXIFS(AI$2:AI$1000,AI$2:AI$1000,"&gt;0")-(_xlfn.MINIFS(AI$2:AI$1000,AI$2:AI$1000,"&gt;0")-1)))</f>
        <v>2.4994846057055922</v>
      </c>
      <c r="S47" s="90" cm="1">
        <f t="array" ref="S47">_xlfn.IFS(AJ47="",0,AJ47="na","na",AJ47&gt;0,100*(AJ47-(_xlfn.MINIFS(AJ$2:AJ$1000,AJ$2:AJ$1000,"&gt;0")-1))/(_xlfn.MAXIFS(AJ$2:AJ$1000,AJ$2:AJ$1000,"&gt;0")-(_xlfn.MINIFS(AJ$2:AJ$1000,AJ$2:AJ$1000,"&gt;0")-1)))</f>
        <v>2.6843817787418649</v>
      </c>
      <c r="T47" s="90" cm="1">
        <f t="array" ref="T47">_xlfn.IFS(AK47="",0,AK47="na","na",AK47&gt;0,100*(AK47-(_xlfn.MINIFS(AK$2:AK$1000,AK$2:AK$1000,"&gt;0")-1))/(_xlfn.MAXIFS(AK$2:AK$1000,AK$2:AK$1000,"&gt;0")-(_xlfn.MINIFS(AK$2:AK$1000,AK$2:AK$1000,"&gt;0")-1)))</f>
        <v>2.9270676023807414</v>
      </c>
      <c r="U47" s="19">
        <v>46.63</v>
      </c>
      <c r="V47" s="84" t="s">
        <v>1255</v>
      </c>
      <c r="W47" s="20"/>
      <c r="X47" s="20"/>
      <c r="Y47" s="84" t="s">
        <v>1255</v>
      </c>
      <c r="Z47" s="20"/>
      <c r="AA47" s="20"/>
      <c r="AB47" s="20">
        <v>30.19</v>
      </c>
      <c r="AC47" s="20"/>
      <c r="AD47" s="20"/>
      <c r="AE47" s="20"/>
      <c r="AF47" s="20">
        <v>93.46</v>
      </c>
      <c r="AG47" s="20"/>
      <c r="AH47" s="20"/>
      <c r="AI47" s="20">
        <v>59.47</v>
      </c>
      <c r="AJ47" s="20">
        <v>107.8</v>
      </c>
      <c r="AK47" s="20">
        <v>100.5</v>
      </c>
      <c r="AL47" s="19">
        <v>1.651</v>
      </c>
      <c r="AM47" s="84" t="s">
        <v>1255</v>
      </c>
      <c r="AN47" s="20"/>
      <c r="AO47" s="20"/>
      <c r="AP47" s="84" t="s">
        <v>1255</v>
      </c>
      <c r="AQ47" s="20"/>
      <c r="AR47" s="20"/>
      <c r="AS47" s="20">
        <v>11.14</v>
      </c>
      <c r="AT47" s="20"/>
      <c r="AU47" s="20"/>
      <c r="AV47" s="20"/>
      <c r="AW47" s="20">
        <v>11.66</v>
      </c>
      <c r="AX47" s="20"/>
      <c r="AY47" s="20"/>
      <c r="AZ47" s="20">
        <v>9.6280000000000001</v>
      </c>
      <c r="BA47" s="20">
        <v>25.63</v>
      </c>
      <c r="BB47" s="20">
        <v>11.73</v>
      </c>
      <c r="BC47" s="84"/>
      <c r="BD47" s="84"/>
      <c r="BE47" s="84"/>
      <c r="BF47" s="84"/>
    </row>
    <row r="48" spans="1:58" s="25" customFormat="1" x14ac:dyDescent="0.2">
      <c r="A48" s="69" t="s">
        <v>637</v>
      </c>
      <c r="B48" s="70" t="str">
        <f>VLOOKUP(A48,RecNames!B:G,6,FALSE)</f>
        <v>PE2R3</v>
      </c>
      <c r="C48" s="70"/>
      <c r="D48" s="90" cm="1">
        <f t="array" ref="D48">_xlfn.IFS(U48="",0,U48="na","na",U48&gt;0,100*(U48-(_xlfn.MINIFS(U$2:U$1000,U$2:U$1000,"&gt;0")-1))/(_xlfn.MAXIFS(U$2:U$1000,U$2:U$1000,"&gt;0")-(_xlfn.MINIFS(U$2:U$1000,U$2:U$1000,"&gt;0")-1)))</f>
        <v>0</v>
      </c>
      <c r="E48" s="90" t="str" cm="1">
        <f t="array" ref="E48">_xlfn.IFS(V48="",0,V48="na","na",V48&gt;0,100*(V48-(_xlfn.MINIFS(V$2:V$1000,V$2:V$1000,"&gt;0")-1))/(_xlfn.MAXIFS(V$2:V$1000,V$2:V$1000,"&gt;0")-(_xlfn.MINIFS(V$2:V$1000,V$2:V$1000,"&gt;0")-1)))</f>
        <v>na</v>
      </c>
      <c r="F48" s="90" cm="1">
        <f t="array" ref="F48">_xlfn.IFS(W48="",0,W48="na","na",W48&gt;0,100*(W48-(_xlfn.MINIFS(W$2:W$1000,W$2:W$1000,"&gt;0")-1))/(_xlfn.MAXIFS(W$2:W$1000,W$2:W$1000,"&gt;0")-(_xlfn.MINIFS(W$2:W$1000,W$2:W$1000,"&gt;0")-1)))</f>
        <v>52.569344678970054</v>
      </c>
      <c r="G48" s="90" cm="1">
        <f t="array" ref="G48">_xlfn.IFS(X48="",0,X48="na","na",X48&gt;0,100*(X48-(_xlfn.MINIFS(X$2:X$1000,X$2:X$1000,"&gt;0")-1))/(_xlfn.MAXIFS(X$2:X$1000,X$2:X$1000,"&gt;0")-(_xlfn.MINIFS(X$2:X$1000,X$2:X$1000,"&gt;0")-1)))</f>
        <v>38.701454490928185</v>
      </c>
      <c r="H48" s="90" t="str" cm="1">
        <f t="array" ref="H48">_xlfn.IFS(Y48="",0,Y48="na","na",Y48&gt;0,100*(Y48-(_xlfn.MINIFS(Y$2:Y$1000,Y$2:Y$1000,"&gt;0")-1))/(_xlfn.MAXIFS(Y$2:Y$1000,Y$2:Y$1000,"&gt;0")-(_xlfn.MINIFS(Y$2:Y$1000,Y$2:Y$1000,"&gt;0")-1)))</f>
        <v>na</v>
      </c>
      <c r="I48" s="90" cm="1">
        <f t="array" ref="I48">_xlfn.IFS(Z48="",0,Z48="na","na",Z48&gt;0,100*(Z48-(_xlfn.MINIFS(Z$2:Z$1000,Z$2:Z$1000,"&gt;0")-1))/(_xlfn.MAXIFS(Z$2:Z$1000,Z$2:Z$1000,"&gt;0")-(_xlfn.MINIFS(Z$2:Z$1000,Z$2:Z$1000,"&gt;0")-1)))</f>
        <v>61.680634329411092</v>
      </c>
      <c r="J48" s="90" cm="1">
        <f t="array" ref="J48">_xlfn.IFS(AA48="",0,AA48="na","na",AA48&gt;0,100*(AA48-(_xlfn.MINIFS(AA$2:AA$1000,AA$2:AA$1000,"&gt;0")-1))/(_xlfn.MAXIFS(AA$2:AA$1000,AA$2:AA$1000,"&gt;0")-(_xlfn.MINIFS(AA$2:AA$1000,AA$2:AA$1000,"&gt;0")-1)))</f>
        <v>60.389173741279315</v>
      </c>
      <c r="K48" s="90" cm="1">
        <f t="array" ref="K48">_xlfn.IFS(AB48="",0,AB48="na","na",AB48&gt;0,100*(AB48-(_xlfn.MINIFS(AB$2:AB$1000,AB$2:AB$1000,"&gt;0")-1))/(_xlfn.MAXIFS(AB$2:AB$1000,AB$2:AB$1000,"&gt;0")-(_xlfn.MINIFS(AB$2:AB$1000,AB$2:AB$1000,"&gt;0")-1)))</f>
        <v>21.985749109319329</v>
      </c>
      <c r="L48" s="90" cm="1">
        <f t="array" ref="L48">_xlfn.IFS(AC48="",0,AC48="na","na",AC48&gt;0,100*(AC48-(_xlfn.MINIFS(AC$2:AC$1000,AC$2:AC$1000,"&gt;0")-1))/(_xlfn.MAXIFS(AC$2:AC$1000,AC$2:AC$1000,"&gt;0")-(_xlfn.MINIFS(AC$2:AC$1000,AC$2:AC$1000,"&gt;0")-1)))</f>
        <v>0</v>
      </c>
      <c r="M48" s="90" cm="1">
        <f t="array" ref="M48">_xlfn.IFS(AD48="",0,AD48="na","na",AD48&gt;0,100*(AD48-(_xlfn.MINIFS(AD$2:AD$1000,AD$2:AD$1000,"&gt;0")-1))/(_xlfn.MAXIFS(AD$2:AD$1000,AD$2:AD$1000,"&gt;0")-(_xlfn.MINIFS(AD$2:AD$1000,AD$2:AD$1000,"&gt;0")-1)))</f>
        <v>0</v>
      </c>
      <c r="N48" s="90" cm="1">
        <f t="array" ref="N48">_xlfn.IFS(AE48="",0,AE48="na","na",AE48&gt;0,100*(AE48-(_xlfn.MINIFS(AE$2:AE$1000,AE$2:AE$1000,"&gt;0")-1))/(_xlfn.MAXIFS(AE$2:AE$1000,AE$2:AE$1000,"&gt;0")-(_xlfn.MINIFS(AE$2:AE$1000,AE$2:AE$1000,"&gt;0")-1)))</f>
        <v>0</v>
      </c>
      <c r="O48" s="90" cm="1">
        <f t="array" ref="O48">_xlfn.IFS(AF48="",0,AF48="na","na",AF48&gt;0,100*(AF48-(_xlfn.MINIFS(AF$2:AF$1000,AF$2:AF$1000,"&gt;0")-1))/(_xlfn.MAXIFS(AF$2:AF$1000,AF$2:AF$1000,"&gt;0")-(_xlfn.MINIFS(AF$2:AF$1000,AF$2:AF$1000,"&gt;0")-1)))</f>
        <v>54.031299053417676</v>
      </c>
      <c r="P48" s="90" cm="1">
        <f t="array" ref="P48">_xlfn.IFS(AG48="",0,AG48="na","na",AG48&gt;0,100*(AG48-(_xlfn.MINIFS(AG$2:AG$1000,AG$2:AG$1000,"&gt;0")-1))/(_xlfn.MAXIFS(AG$2:AG$1000,AG$2:AG$1000,"&gt;0")-(_xlfn.MINIFS(AG$2:AG$1000,AG$2:AG$1000,"&gt;0")-1)))</f>
        <v>0</v>
      </c>
      <c r="Q48" s="90" cm="1">
        <f t="array" ref="Q48">_xlfn.IFS(AH48="",0,AH48="na","na",AH48&gt;0,100*(AH48-(_xlfn.MINIFS(AH$2:AH$1000,AH$2:AH$1000,"&gt;0")-1))/(_xlfn.MAXIFS(AH$2:AH$1000,AH$2:AH$1000,"&gt;0")-(_xlfn.MINIFS(AH$2:AH$1000,AH$2:AH$1000,"&gt;0")-1)))</f>
        <v>24.849654429584412</v>
      </c>
      <c r="R48" s="90" cm="1">
        <f t="array" ref="R48">_xlfn.IFS(AI48="",0,AI48="na","na",AI48&gt;0,100*(AI48-(_xlfn.MINIFS(AI$2:AI$1000,AI$2:AI$1000,"&gt;0")-1))/(_xlfn.MAXIFS(AI$2:AI$1000,AI$2:AI$1000,"&gt;0")-(_xlfn.MINIFS(AI$2:AI$1000,AI$2:AI$1000,"&gt;0")-1)))</f>
        <v>0</v>
      </c>
      <c r="S48" s="90" cm="1">
        <f t="array" ref="S48">_xlfn.IFS(AJ48="",0,AJ48="na","na",AJ48&gt;0,100*(AJ48-(_xlfn.MINIFS(AJ$2:AJ$1000,AJ$2:AJ$1000,"&gt;0")-1))/(_xlfn.MAXIFS(AJ$2:AJ$1000,AJ$2:AJ$1000,"&gt;0")-(_xlfn.MINIFS(AJ$2:AJ$1000,AJ$2:AJ$1000,"&gt;0")-1)))</f>
        <v>0</v>
      </c>
      <c r="T48" s="90" cm="1">
        <f t="array" ref="T48">_xlfn.IFS(AK48="",0,AK48="na","na",AK48&gt;0,100*(AK48-(_xlfn.MINIFS(AK$2:AK$1000,AK$2:AK$1000,"&gt;0")-1))/(_xlfn.MAXIFS(AK$2:AK$1000,AK$2:AK$1000,"&gt;0")-(_xlfn.MINIFS(AK$2:AK$1000,AK$2:AK$1000,"&gt;0")-1)))</f>
        <v>0</v>
      </c>
      <c r="U48" s="19"/>
      <c r="V48" s="84" t="s">
        <v>1255</v>
      </c>
      <c r="W48" s="20">
        <v>493.8</v>
      </c>
      <c r="X48" s="20">
        <v>275.8</v>
      </c>
      <c r="Y48" s="84" t="s">
        <v>1255</v>
      </c>
      <c r="Z48" s="20">
        <v>236.2</v>
      </c>
      <c r="AA48" s="20">
        <v>305.89999999999998</v>
      </c>
      <c r="AB48" s="20">
        <v>95.17</v>
      </c>
      <c r="AC48" s="20"/>
      <c r="AD48" s="20"/>
      <c r="AE48" s="20"/>
      <c r="AF48" s="20">
        <v>583.79999999999995</v>
      </c>
      <c r="AG48" s="20"/>
      <c r="AH48" s="20">
        <v>142.19999999999999</v>
      </c>
      <c r="AI48" s="20"/>
      <c r="AJ48" s="20"/>
      <c r="AK48" s="20"/>
      <c r="AL48" s="19"/>
      <c r="AM48" s="84" t="s">
        <v>1255</v>
      </c>
      <c r="AN48" s="20">
        <v>18</v>
      </c>
      <c r="AO48" s="20">
        <v>15.26</v>
      </c>
      <c r="AP48" s="84" t="s">
        <v>1255</v>
      </c>
      <c r="AQ48" s="20">
        <v>12.44</v>
      </c>
      <c r="AR48" s="20">
        <v>14.86</v>
      </c>
      <c r="AS48" s="20">
        <v>7.46</v>
      </c>
      <c r="AT48" s="20"/>
      <c r="AU48" s="20"/>
      <c r="AV48" s="20"/>
      <c r="AW48" s="20">
        <v>24.16</v>
      </c>
      <c r="AX48" s="20"/>
      <c r="AY48" s="20">
        <v>11.2</v>
      </c>
      <c r="AZ48" s="20"/>
      <c r="BA48" s="20"/>
      <c r="BB48" s="20"/>
      <c r="BC48" s="84"/>
      <c r="BD48" s="84"/>
      <c r="BE48" s="84"/>
      <c r="BF48" s="84"/>
    </row>
    <row r="49" spans="1:58" s="25" customFormat="1" x14ac:dyDescent="0.2">
      <c r="A49" s="69" t="s">
        <v>640</v>
      </c>
      <c r="B49" s="70" t="str">
        <f>VLOOKUP(A49,RecNames!B:G,6,FALSE)</f>
        <v>PE2R4</v>
      </c>
      <c r="C49" s="70"/>
      <c r="D49" s="90" cm="1">
        <f t="array" ref="D49">_xlfn.IFS(U49="",0,U49="na","na",U49&gt;0,100*(U49-(_xlfn.MINIFS(U$2:U$1000,U$2:U$1000,"&gt;0")-1))/(_xlfn.MAXIFS(U$2:U$1000,U$2:U$1000,"&gt;0")-(_xlfn.MINIFS(U$2:U$1000,U$2:U$1000,"&gt;0")-1)))</f>
        <v>62.318840579710148</v>
      </c>
      <c r="E49" s="90" t="str" cm="1">
        <f t="array" ref="E49">_xlfn.IFS(V49="",0,V49="na","na",V49&gt;0,100*(V49-(_xlfn.MINIFS(V$2:V$1000,V$2:V$1000,"&gt;0")-1))/(_xlfn.MAXIFS(V$2:V$1000,V$2:V$1000,"&gt;0")-(_xlfn.MINIFS(V$2:V$1000,V$2:V$1000,"&gt;0")-1)))</f>
        <v>na</v>
      </c>
      <c r="F49" s="90" cm="1">
        <f t="array" ref="F49">_xlfn.IFS(W49="",0,W49="na","na",W49&gt;0,100*(W49-(_xlfn.MINIFS(W$2:W$1000,W$2:W$1000,"&gt;0")-1))/(_xlfn.MAXIFS(W$2:W$1000,W$2:W$1000,"&gt;0")-(_xlfn.MINIFS(W$2:W$1000,W$2:W$1000,"&gt;0")-1)))</f>
        <v>54.70217703613659</v>
      </c>
      <c r="G49" s="90" cm="1">
        <f t="array" ref="G49">_xlfn.IFS(X49="",0,X49="na","na",X49&gt;0,100*(X49-(_xlfn.MINIFS(X$2:X$1000,X$2:X$1000,"&gt;0")-1))/(_xlfn.MAXIFS(X$2:X$1000,X$2:X$1000,"&gt;0")-(_xlfn.MINIFS(X$2:X$1000,X$2:X$1000,"&gt;0")-1)))</f>
        <v>34.337981706402758</v>
      </c>
      <c r="H49" s="90" t="str" cm="1">
        <f t="array" ref="H49">_xlfn.IFS(Y49="",0,Y49="na","na",Y49&gt;0,100*(Y49-(_xlfn.MINIFS(Y$2:Y$1000,Y$2:Y$1000,"&gt;0")-1))/(_xlfn.MAXIFS(Y$2:Y$1000,Y$2:Y$1000,"&gt;0")-(_xlfn.MINIFS(Y$2:Y$1000,Y$2:Y$1000,"&gt;0")-1)))</f>
        <v>na</v>
      </c>
      <c r="I49" s="90" cm="1">
        <f t="array" ref="I49">_xlfn.IFS(Z49="",0,Z49="na","na",Z49&gt;0,100*(Z49-(_xlfn.MINIFS(Z$2:Z$1000,Z$2:Z$1000,"&gt;0")-1))/(_xlfn.MAXIFS(Z$2:Z$1000,Z$2:Z$1000,"&gt;0")-(_xlfn.MINIFS(Z$2:Z$1000,Z$2:Z$1000,"&gt;0")-1)))</f>
        <v>0</v>
      </c>
      <c r="J49" s="90" cm="1">
        <f t="array" ref="J49">_xlfn.IFS(AA49="",0,AA49="na","na",AA49&gt;0,100*(AA49-(_xlfn.MINIFS(AA$2:AA$1000,AA$2:AA$1000,"&gt;0")-1))/(_xlfn.MAXIFS(AA$2:AA$1000,AA$2:AA$1000,"&gt;0")-(_xlfn.MINIFS(AA$2:AA$1000,AA$2:AA$1000,"&gt;0")-1)))</f>
        <v>8.9707489283012531</v>
      </c>
      <c r="K49" s="90" cm="1">
        <f t="array" ref="K49">_xlfn.IFS(AB49="",0,AB49="na","na",AB49&gt;0,100*(AB49-(_xlfn.MINIFS(AB$2:AB$1000,AB$2:AB$1000,"&gt;0")-1))/(_xlfn.MAXIFS(AB$2:AB$1000,AB$2:AB$1000,"&gt;0")-(_xlfn.MINIFS(AB$2:AB$1000,AB$2:AB$1000,"&gt;0")-1)))</f>
        <v>19.941871366960431</v>
      </c>
      <c r="L49" s="90" cm="1">
        <f t="array" ref="L49">_xlfn.IFS(AC49="",0,AC49="na","na",AC49&gt;0,100*(AC49-(_xlfn.MINIFS(AC$2:AC$1000,AC$2:AC$1000,"&gt;0")-1))/(_xlfn.MAXIFS(AC$2:AC$1000,AC$2:AC$1000,"&gt;0")-(_xlfn.MINIFS(AC$2:AC$1000,AC$2:AC$1000,"&gt;0")-1)))</f>
        <v>0</v>
      </c>
      <c r="M49" s="90" cm="1">
        <f t="array" ref="M49">_xlfn.IFS(AD49="",0,AD49="na","na",AD49&gt;0,100*(AD49-(_xlfn.MINIFS(AD$2:AD$1000,AD$2:AD$1000,"&gt;0")-1))/(_xlfn.MAXIFS(AD$2:AD$1000,AD$2:AD$1000,"&gt;0")-(_xlfn.MINIFS(AD$2:AD$1000,AD$2:AD$1000,"&gt;0")-1)))</f>
        <v>0</v>
      </c>
      <c r="N49" s="90" cm="1">
        <f t="array" ref="N49">_xlfn.IFS(AE49="",0,AE49="na","na",AE49&gt;0,100*(AE49-(_xlfn.MINIFS(AE$2:AE$1000,AE$2:AE$1000,"&gt;0")-1))/(_xlfn.MAXIFS(AE$2:AE$1000,AE$2:AE$1000,"&gt;0")-(_xlfn.MINIFS(AE$2:AE$1000,AE$2:AE$1000,"&gt;0")-1)))</f>
        <v>0</v>
      </c>
      <c r="O49" s="90" cm="1">
        <f t="array" ref="O49">_xlfn.IFS(AF49="",0,AF49="na","na",AF49&gt;0,100*(AF49-(_xlfn.MINIFS(AF$2:AF$1000,AF$2:AF$1000,"&gt;0")-1))/(_xlfn.MAXIFS(AF$2:AF$1000,AF$2:AF$1000,"&gt;0")-(_xlfn.MINIFS(AF$2:AF$1000,AF$2:AF$1000,"&gt;0")-1)))</f>
        <v>63.849117633068538</v>
      </c>
      <c r="P49" s="90" cm="1">
        <f t="array" ref="P49">_xlfn.IFS(AG49="",0,AG49="na","na",AG49&gt;0,100*(AG49-(_xlfn.MINIFS(AG$2:AG$1000,AG$2:AG$1000,"&gt;0")-1))/(_xlfn.MAXIFS(AG$2:AG$1000,AG$2:AG$1000,"&gt;0")-(_xlfn.MINIFS(AG$2:AG$1000,AG$2:AG$1000,"&gt;0")-1)))</f>
        <v>2.5727686577458933</v>
      </c>
      <c r="Q49" s="90" cm="1">
        <f t="array" ref="Q49">_xlfn.IFS(AH49="",0,AH49="na","na",AH49&gt;0,100*(AH49-(_xlfn.MINIFS(AH$2:AH$1000,AH$2:AH$1000,"&gt;0")-1))/(_xlfn.MAXIFS(AH$2:AH$1000,AH$2:AH$1000,"&gt;0")-(_xlfn.MINIFS(AH$2:AH$1000,AH$2:AH$1000,"&gt;0")-1)))</f>
        <v>5.2127277623193597</v>
      </c>
      <c r="R49" s="90" cm="1">
        <f t="array" ref="R49">_xlfn.IFS(AI49="",0,AI49="na","na",AI49&gt;0,100*(AI49-(_xlfn.MINIFS(AI$2:AI$1000,AI$2:AI$1000,"&gt;0")-1))/(_xlfn.MAXIFS(AI$2:AI$1000,AI$2:AI$1000,"&gt;0")-(_xlfn.MINIFS(AI$2:AI$1000,AI$2:AI$1000,"&gt;0")-1)))</f>
        <v>26.75003021276898</v>
      </c>
      <c r="S49" s="90" cm="1">
        <f t="array" ref="S49">_xlfn.IFS(AJ49="",0,AJ49="na","na",AJ49&gt;0,100*(AJ49-(_xlfn.MINIFS(AJ$2:AJ$1000,AJ$2:AJ$1000,"&gt;0")-1))/(_xlfn.MAXIFS(AJ$2:AJ$1000,AJ$2:AJ$1000,"&gt;0")-(_xlfn.MINIFS(AJ$2:AJ$1000,AJ$2:AJ$1000,"&gt;0")-1)))</f>
        <v>7.5549078091106292</v>
      </c>
      <c r="T49" s="90" cm="1">
        <f t="array" ref="T49">_xlfn.IFS(AK49="",0,AK49="na","na",AK49&gt;0,100*(AK49-(_xlfn.MINIFS(AK$2:AK$1000,AK$2:AK$1000,"&gt;0")-1))/(_xlfn.MAXIFS(AK$2:AK$1000,AK$2:AK$1000,"&gt;0")-(_xlfn.MINIFS(AK$2:AK$1000,AK$2:AK$1000,"&gt;0")-1)))</f>
        <v>4.9835657812916416</v>
      </c>
      <c r="U49" s="19">
        <v>47.12</v>
      </c>
      <c r="V49" s="84" t="s">
        <v>1255</v>
      </c>
      <c r="W49" s="20">
        <v>513.1</v>
      </c>
      <c r="X49" s="20">
        <v>246.7</v>
      </c>
      <c r="Y49" s="84" t="s">
        <v>1255</v>
      </c>
      <c r="Z49" s="20"/>
      <c r="AA49" s="20">
        <v>61.21</v>
      </c>
      <c r="AB49" s="20">
        <v>88.63</v>
      </c>
      <c r="AC49" s="20"/>
      <c r="AD49" s="20"/>
      <c r="AE49" s="20"/>
      <c r="AF49" s="20">
        <v>687</v>
      </c>
      <c r="AG49" s="20">
        <v>41.05</v>
      </c>
      <c r="AH49" s="20">
        <v>54.69</v>
      </c>
      <c r="AI49" s="20">
        <v>400.6</v>
      </c>
      <c r="AJ49" s="20">
        <v>251.5</v>
      </c>
      <c r="AK49" s="20">
        <v>146.80000000000001</v>
      </c>
      <c r="AL49" s="19">
        <v>2.0609999999999999</v>
      </c>
      <c r="AM49" s="84" t="s">
        <v>1255</v>
      </c>
      <c r="AN49" s="20">
        <v>26.66</v>
      </c>
      <c r="AO49" s="20">
        <v>7.2030000000000003</v>
      </c>
      <c r="AP49" s="84" t="s">
        <v>1255</v>
      </c>
      <c r="AQ49" s="20"/>
      <c r="AR49" s="20">
        <v>6.0720000000000001</v>
      </c>
      <c r="AS49" s="20">
        <v>8.0039999999999996</v>
      </c>
      <c r="AT49" s="20"/>
      <c r="AU49" s="20"/>
      <c r="AV49" s="20"/>
      <c r="AW49" s="20">
        <v>21.07</v>
      </c>
      <c r="AX49" s="20">
        <v>6.4530000000000003</v>
      </c>
      <c r="AY49" s="20">
        <v>7.1509999999999998</v>
      </c>
      <c r="AZ49" s="20">
        <v>17.739999999999998</v>
      </c>
      <c r="BA49" s="20">
        <v>14.14</v>
      </c>
      <c r="BB49" s="20">
        <v>7.97</v>
      </c>
      <c r="BC49" s="84"/>
      <c r="BD49" s="84"/>
      <c r="BE49" s="84"/>
      <c r="BF49" s="84"/>
    </row>
    <row r="50" spans="1:58" s="25" customFormat="1" x14ac:dyDescent="0.2">
      <c r="A50" s="69" t="s">
        <v>402</v>
      </c>
      <c r="B50" s="70" t="str">
        <f>VLOOKUP(A50,RecNames!B:G,6,FALSE)</f>
        <v>EDNRA</v>
      </c>
      <c r="C50" s="70"/>
      <c r="D50" s="90" cm="1">
        <f t="array" ref="D50">_xlfn.IFS(U50="",0,U50="na","na",U50&gt;0,100*(U50-(_xlfn.MINIFS(U$2:U$1000,U$2:U$1000,"&gt;0")-1))/(_xlfn.MAXIFS(U$2:U$1000,U$2:U$1000,"&gt;0")-(_xlfn.MINIFS(U$2:U$1000,U$2:U$1000,"&gt;0")-1)))</f>
        <v>12.525879917184268</v>
      </c>
      <c r="E50" s="90" t="str" cm="1">
        <f t="array" ref="E50">_xlfn.IFS(V50="",0,V50="na","na",V50&gt;0,100*(V50-(_xlfn.MINIFS(V$2:V$1000,V$2:V$1000,"&gt;0")-1))/(_xlfn.MAXIFS(V$2:V$1000,V$2:V$1000,"&gt;0")-(_xlfn.MINIFS(V$2:V$1000,V$2:V$1000,"&gt;0")-1)))</f>
        <v>na</v>
      </c>
      <c r="F50" s="90" cm="1">
        <f t="array" ref="F50">_xlfn.IFS(W50="",0,W50="na","na",W50&gt;0,100*(W50-(_xlfn.MINIFS(W$2:W$1000,W$2:W$1000,"&gt;0")-1))/(_xlfn.MAXIFS(W$2:W$1000,W$2:W$1000,"&gt;0")-(_xlfn.MINIFS(W$2:W$1000,W$2:W$1000,"&gt;0")-1)))</f>
        <v>90.429881754890047</v>
      </c>
      <c r="G50" s="90" cm="1">
        <f t="array" ref="G50">_xlfn.IFS(X50="",0,X50="na","na",X50&gt;0,100*(X50-(_xlfn.MINIFS(X$2:X$1000,X$2:X$1000,"&gt;0")-1))/(_xlfn.MAXIFS(X$2:X$1000,X$2:X$1000,"&gt;0")-(_xlfn.MINIFS(X$2:X$1000,X$2:X$1000,"&gt;0")-1)))</f>
        <v>55.390613285350128</v>
      </c>
      <c r="H50" s="90" t="str" cm="1">
        <f t="array" ref="H50">_xlfn.IFS(Y50="",0,Y50="na","na",Y50&gt;0,100*(Y50-(_xlfn.MINIFS(Y$2:Y$1000,Y$2:Y$1000,"&gt;0")-1))/(_xlfn.MAXIFS(Y$2:Y$1000,Y$2:Y$1000,"&gt;0")-(_xlfn.MINIFS(Y$2:Y$1000,Y$2:Y$1000,"&gt;0")-1)))</f>
        <v>na</v>
      </c>
      <c r="I50" s="90" cm="1">
        <f t="array" ref="I50">_xlfn.IFS(Z50="",0,Z50="na","na",Z50&gt;0,100*(Z50-(_xlfn.MINIFS(Z$2:Z$1000,Z$2:Z$1000,"&gt;0")-1))/(_xlfn.MAXIFS(Z$2:Z$1000,Z$2:Z$1000,"&gt;0")-(_xlfn.MINIFS(Z$2:Z$1000,Z$2:Z$1000,"&gt;0")-1)))</f>
        <v>100</v>
      </c>
      <c r="J50" s="90" cm="1">
        <f t="array" ref="J50">_xlfn.IFS(AA50="",0,AA50="na","na",AA50&gt;0,100*(AA50-(_xlfn.MINIFS(AA$2:AA$1000,AA$2:AA$1000,"&gt;0")-1))/(_xlfn.MAXIFS(AA$2:AA$1000,AA$2:AA$1000,"&gt;0")-(_xlfn.MINIFS(AA$2:AA$1000,AA$2:AA$1000,"&gt;0")-1)))</f>
        <v>93.527780112633451</v>
      </c>
      <c r="K50" s="90" cm="1">
        <f t="array" ref="K50">_xlfn.IFS(AB50="",0,AB50="na","na",AB50&gt;0,100*(AB50-(_xlfn.MINIFS(AB$2:AB$1000,AB$2:AB$1000,"&gt;0")-1))/(_xlfn.MAXIFS(AB$2:AB$1000,AB$2:AB$1000,"&gt;0")-(_xlfn.MINIFS(AB$2:AB$1000,AB$2:AB$1000,"&gt;0")-1)))</f>
        <v>79.436214763422711</v>
      </c>
      <c r="L50" s="90" cm="1">
        <f t="array" ref="L50">_xlfn.IFS(AC50="",0,AC50="na","na",AC50&gt;0,100*(AC50-(_xlfn.MINIFS(AC$2:AC$1000,AC$2:AC$1000,"&gt;0")-1))/(_xlfn.MAXIFS(AC$2:AC$1000,AC$2:AC$1000,"&gt;0")-(_xlfn.MINIFS(AC$2:AC$1000,AC$2:AC$1000,"&gt;0")-1)))</f>
        <v>64.701474934439659</v>
      </c>
      <c r="M50" s="90" cm="1">
        <f t="array" ref="M50">_xlfn.IFS(AD50="",0,AD50="na","na",AD50&gt;0,100*(AD50-(_xlfn.MINIFS(AD$2:AD$1000,AD$2:AD$1000,"&gt;0")-1))/(_xlfn.MAXIFS(AD$2:AD$1000,AD$2:AD$1000,"&gt;0")-(_xlfn.MINIFS(AD$2:AD$1000,AD$2:AD$1000,"&gt;0")-1)))</f>
        <v>74.061582510372943</v>
      </c>
      <c r="N50" s="90" cm="1">
        <f t="array" ref="N50">_xlfn.IFS(AE50="",0,AE50="na","na",AE50&gt;0,100*(AE50-(_xlfn.MINIFS(AE$2:AE$1000,AE$2:AE$1000,"&gt;0")-1))/(_xlfn.MAXIFS(AE$2:AE$1000,AE$2:AE$1000,"&gt;0")-(_xlfn.MINIFS(AE$2:AE$1000,AE$2:AE$1000,"&gt;0")-1)))</f>
        <v>83.336487193472621</v>
      </c>
      <c r="O50" s="90" cm="1">
        <f t="array" ref="O50">_xlfn.IFS(AF50="",0,AF50="na","na",AF50&gt;0,100*(AF50-(_xlfn.MINIFS(AF$2:AF$1000,AF$2:AF$1000,"&gt;0")-1))/(_xlfn.MAXIFS(AF$2:AF$1000,AF$2:AF$1000,"&gt;0")-(_xlfn.MINIFS(AF$2:AF$1000,AF$2:AF$1000,"&gt;0")-1)))</f>
        <v>35.461161584930785</v>
      </c>
      <c r="P50" s="90" cm="1">
        <f t="array" ref="P50">_xlfn.IFS(AG50="",0,AG50="na","na",AG50&gt;0,100*(AG50-(_xlfn.MINIFS(AG$2:AG$1000,AG$2:AG$1000,"&gt;0")-1))/(_xlfn.MAXIFS(AG$2:AG$1000,AG$2:AG$1000,"&gt;0")-(_xlfn.MINIFS(AG$2:AG$1000,AG$2:AG$1000,"&gt;0")-1)))</f>
        <v>20.851151883018343</v>
      </c>
      <c r="Q50" s="90" cm="1">
        <f t="array" ref="Q50">_xlfn.IFS(AH50="",0,AH50="na","na",AH50&gt;0,100*(AH50-(_xlfn.MINIFS(AH$2:AH$1000,AH$2:AH$1000,"&gt;0")-1))/(_xlfn.MAXIFS(AH$2:AH$1000,AH$2:AH$1000,"&gt;0")-(_xlfn.MINIFS(AH$2:AH$1000,AH$2:AH$1000,"&gt;0")-1)))</f>
        <v>76.258863656763296</v>
      </c>
      <c r="R50" s="90" cm="1">
        <f t="array" ref="R50">_xlfn.IFS(AI50="",0,AI50="na","na",AI50&gt;0,100*(AI50-(_xlfn.MINIFS(AI$2:AI$1000,AI$2:AI$1000,"&gt;0")-1))/(_xlfn.MAXIFS(AI$2:AI$1000,AI$2:AI$1000,"&gt;0")-(_xlfn.MINIFS(AI$2:AI$1000,AI$2:AI$1000,"&gt;0")-1)))</f>
        <v>28.434836388969849</v>
      </c>
      <c r="S50" s="90" cm="1">
        <f t="array" ref="S50">_xlfn.IFS(AJ50="",0,AJ50="na","na",AJ50&gt;0,100*(AJ50-(_xlfn.MINIFS(AJ$2:AJ$1000,AJ$2:AJ$1000,"&gt;0")-1))/(_xlfn.MAXIFS(AJ$2:AJ$1000,AJ$2:AJ$1000,"&gt;0")-(_xlfn.MINIFS(AJ$2:AJ$1000,AJ$2:AJ$1000,"&gt;0")-1)))</f>
        <v>18.963530368763557</v>
      </c>
      <c r="T50" s="90" cm="1">
        <f t="array" ref="T50">_xlfn.IFS(AK50="",0,AK50="na","na",AK50&gt;0,100*(AK50-(_xlfn.MINIFS(AK$2:AK$1000,AK$2:AK$1000,"&gt;0")-1))/(_xlfn.MAXIFS(AK$2:AK$1000,AK$2:AK$1000,"&gt;0")-(_xlfn.MINIFS(AK$2:AK$1000,AK$2:AK$1000,"&gt;0")-1)))</f>
        <v>68.686150839477662</v>
      </c>
      <c r="U50" s="19">
        <v>23.07</v>
      </c>
      <c r="V50" s="84" t="s">
        <v>1255</v>
      </c>
      <c r="W50" s="20">
        <v>836.4</v>
      </c>
      <c r="X50" s="20">
        <v>387.1</v>
      </c>
      <c r="Y50" s="84" t="s">
        <v>1255</v>
      </c>
      <c r="Z50" s="20">
        <v>372</v>
      </c>
      <c r="AA50" s="20">
        <v>463.6</v>
      </c>
      <c r="AB50" s="20">
        <v>279</v>
      </c>
      <c r="AC50" s="20">
        <v>494.5</v>
      </c>
      <c r="AD50" s="20">
        <v>635.6</v>
      </c>
      <c r="AE50" s="20">
        <v>774.4</v>
      </c>
      <c r="AF50" s="20">
        <v>388.6</v>
      </c>
      <c r="AG50" s="20">
        <v>67.55</v>
      </c>
      <c r="AH50" s="20">
        <v>371.3</v>
      </c>
      <c r="AI50" s="20">
        <v>424.3</v>
      </c>
      <c r="AJ50" s="20">
        <v>588.1</v>
      </c>
      <c r="AK50" s="20">
        <v>1581</v>
      </c>
      <c r="AL50" s="19">
        <v>2.5550000000000002</v>
      </c>
      <c r="AM50" s="84" t="s">
        <v>1255</v>
      </c>
      <c r="AN50" s="20">
        <v>63.65</v>
      </c>
      <c r="AO50" s="20">
        <v>18.809999999999999</v>
      </c>
      <c r="AP50" s="84" t="s">
        <v>1255</v>
      </c>
      <c r="AQ50" s="20">
        <v>20.89</v>
      </c>
      <c r="AR50" s="20">
        <v>15.27</v>
      </c>
      <c r="AS50" s="20">
        <v>24.74</v>
      </c>
      <c r="AT50" s="20">
        <v>13.8</v>
      </c>
      <c r="AU50" s="20">
        <v>28.98</v>
      </c>
      <c r="AV50" s="20">
        <v>28.4</v>
      </c>
      <c r="AW50" s="20">
        <v>13.12</v>
      </c>
      <c r="AX50" s="20">
        <v>8.6579999999999995</v>
      </c>
      <c r="AY50" s="20">
        <v>24.21</v>
      </c>
      <c r="AZ50" s="20">
        <v>22.22</v>
      </c>
      <c r="BA50" s="20">
        <v>19.559999999999999</v>
      </c>
      <c r="BB50" s="20">
        <v>109.3</v>
      </c>
      <c r="BC50" s="84"/>
      <c r="BD50" s="84"/>
      <c r="BE50" s="84"/>
      <c r="BF50" s="84"/>
    </row>
    <row r="51" spans="1:58" s="25" customFormat="1" x14ac:dyDescent="0.2">
      <c r="A51" s="69" t="s">
        <v>643</v>
      </c>
      <c r="B51" s="70" t="str">
        <f>VLOOKUP(A51,RecNames!B:G,6,FALSE)</f>
        <v>PF2R</v>
      </c>
      <c r="C51" s="70"/>
      <c r="D51" s="90" cm="1">
        <f t="array" ref="D51">_xlfn.IFS(U51="",0,U51="na","na",U51&gt;0,100*(U51-(_xlfn.MINIFS(U$2:U$1000,U$2:U$1000,"&gt;0")-1))/(_xlfn.MAXIFS(U$2:U$1000,U$2:U$1000,"&gt;0")-(_xlfn.MINIFS(U$2:U$1000,U$2:U$1000,"&gt;0")-1)))</f>
        <v>0</v>
      </c>
      <c r="E51" s="90" t="str" cm="1">
        <f t="array" ref="E51">_xlfn.IFS(V51="",0,V51="na","na",V51&gt;0,100*(V51-(_xlfn.MINIFS(V$2:V$1000,V$2:V$1000,"&gt;0")-1))/(_xlfn.MAXIFS(V$2:V$1000,V$2:V$1000,"&gt;0")-(_xlfn.MINIFS(V$2:V$1000,V$2:V$1000,"&gt;0")-1)))</f>
        <v>na</v>
      </c>
      <c r="F51" s="90" cm="1">
        <f t="array" ref="F51">_xlfn.IFS(W51="",0,W51="na","na",W51&gt;0,100*(W51-(_xlfn.MINIFS(W$2:W$1000,W$2:W$1000,"&gt;0")-1))/(_xlfn.MAXIFS(W$2:W$1000,W$2:W$1000,"&gt;0")-(_xlfn.MINIFS(W$2:W$1000,W$2:W$1000,"&gt;0")-1)))</f>
        <v>0</v>
      </c>
      <c r="G51" s="90" cm="1">
        <f t="array" ref="G51">_xlfn.IFS(X51="",0,X51="na","na",X51&gt;0,100*(X51-(_xlfn.MINIFS(X$2:X$1000,X$2:X$1000,"&gt;0")-1))/(_xlfn.MAXIFS(X$2:X$1000,X$2:X$1000,"&gt;0")-(_xlfn.MINIFS(X$2:X$1000,X$2:X$1000,"&gt;0")-1)))</f>
        <v>0</v>
      </c>
      <c r="H51" s="90" t="str" cm="1">
        <f t="array" ref="H51">_xlfn.IFS(Y51="",0,Y51="na","na",Y51&gt;0,100*(Y51-(_xlfn.MINIFS(Y$2:Y$1000,Y$2:Y$1000,"&gt;0")-1))/(_xlfn.MAXIFS(Y$2:Y$1000,Y$2:Y$1000,"&gt;0")-(_xlfn.MINIFS(Y$2:Y$1000,Y$2:Y$1000,"&gt;0")-1)))</f>
        <v>na</v>
      </c>
      <c r="I51" s="90" cm="1">
        <f t="array" ref="I51">_xlfn.IFS(Z51="",0,Z51="na","na",Z51&gt;0,100*(Z51-(_xlfn.MINIFS(Z$2:Z$1000,Z$2:Z$1000,"&gt;0")-1))/(_xlfn.MAXIFS(Z$2:Z$1000,Z$2:Z$1000,"&gt;0")-(_xlfn.MINIFS(Z$2:Z$1000,Z$2:Z$1000,"&gt;0")-1)))</f>
        <v>18.964982081887186</v>
      </c>
      <c r="J51" s="90" cm="1">
        <f t="array" ref="J51">_xlfn.IFS(AA51="",0,AA51="na","na",AA51&gt;0,100*(AA51-(_xlfn.MINIFS(AA$2:AA$1000,AA$2:AA$1000,"&gt;0")-1))/(_xlfn.MAXIFS(AA$2:AA$1000,AA$2:AA$1000,"&gt;0")-(_xlfn.MINIFS(AA$2:AA$1000,AA$2:AA$1000,"&gt;0")-1)))</f>
        <v>20.168950155501388</v>
      </c>
      <c r="K51" s="90" cm="1">
        <f t="array" ref="K51">_xlfn.IFS(AB51="",0,AB51="na","na",AB51&gt;0,100*(AB51-(_xlfn.MINIFS(AB$2:AB$1000,AB$2:AB$1000,"&gt;0")-1))/(_xlfn.MAXIFS(AB$2:AB$1000,AB$2:AB$1000,"&gt;0")-(_xlfn.MINIFS(AB$2:AB$1000,AB$2:AB$1000,"&gt;0")-1)))</f>
        <v>30.526907931745733</v>
      </c>
      <c r="L51" s="90" cm="1">
        <f t="array" ref="L51">_xlfn.IFS(AC51="",0,AC51="na","na",AC51&gt;0,100*(AC51-(_xlfn.MINIFS(AC$2:AC$1000,AC$2:AC$1000,"&gt;0")-1))/(_xlfn.MAXIFS(AC$2:AC$1000,AC$2:AC$1000,"&gt;0")-(_xlfn.MINIFS(AC$2:AC$1000,AC$2:AC$1000,"&gt;0")-1)))</f>
        <v>38.560586088718075</v>
      </c>
      <c r="M51" s="90" cm="1">
        <f t="array" ref="M51">_xlfn.IFS(AD51="",0,AD51="na","na",AD51&gt;0,100*(AD51-(_xlfn.MINIFS(AD$2:AD$1000,AD$2:AD$1000,"&gt;0")-1))/(_xlfn.MAXIFS(AD$2:AD$1000,AD$2:AD$1000,"&gt;0")-(_xlfn.MINIFS(AD$2:AD$1000,AD$2:AD$1000,"&gt;0")-1)))</f>
        <v>52.64843617305219</v>
      </c>
      <c r="N51" s="90" cm="1">
        <f t="array" ref="N51">_xlfn.IFS(AE51="",0,AE51="na","na",AE51&gt;0,100*(AE51-(_xlfn.MINIFS(AE$2:AE$1000,AE$2:AE$1000,"&gt;0")-1))/(_xlfn.MAXIFS(AE$2:AE$1000,AE$2:AE$1000,"&gt;0")-(_xlfn.MINIFS(AE$2:AE$1000,AE$2:AE$1000,"&gt;0")-1)))</f>
        <v>61.419014437258589</v>
      </c>
      <c r="O51" s="90" cm="1">
        <f t="array" ref="O51">_xlfn.IFS(AF51="",0,AF51="na","na",AF51&gt;0,100*(AF51-(_xlfn.MINIFS(AF$2:AF$1000,AF$2:AF$1000,"&gt;0")-1))/(_xlfn.MAXIFS(AF$2:AF$1000,AF$2:AF$1000,"&gt;0")-(_xlfn.MINIFS(AF$2:AF$1000,AF$2:AF$1000,"&gt;0")-1)))</f>
        <v>40.065642391666266</v>
      </c>
      <c r="P51" s="90" cm="1">
        <f t="array" ref="P51">_xlfn.IFS(AG51="",0,AG51="na","na",AG51&gt;0,100*(AG51-(_xlfn.MINIFS(AG$2:AG$1000,AG$2:AG$1000,"&gt;0")-1))/(_xlfn.MAXIFS(AG$2:AG$1000,AG$2:AG$1000,"&gt;0")-(_xlfn.MINIFS(AG$2:AG$1000,AG$2:AG$1000,"&gt;0")-1)))</f>
        <v>0</v>
      </c>
      <c r="Q51" s="90" cm="1">
        <f t="array" ref="Q51">_xlfn.IFS(AH51="",0,AH51="na","na",AH51&gt;0,100*(AH51-(_xlfn.MINIFS(AH$2:AH$1000,AH$2:AH$1000,"&gt;0")-1))/(_xlfn.MAXIFS(AH$2:AH$1000,AH$2:AH$1000,"&gt;0")-(_xlfn.MINIFS(AH$2:AH$1000,AH$2:AH$1000,"&gt;0")-1)))</f>
        <v>52.338210214522917</v>
      </c>
      <c r="R51" s="90" cm="1">
        <f t="array" ref="R51">_xlfn.IFS(AI51="",0,AI51="na","na",AI51&gt;0,100*(AI51-(_xlfn.MINIFS(AI$2:AI$1000,AI$2:AI$1000,"&gt;0")-1))/(_xlfn.MAXIFS(AI$2:AI$1000,AI$2:AI$1000,"&gt;0")-(_xlfn.MINIFS(AI$2:AI$1000,AI$2:AI$1000,"&gt;0")-1)))</f>
        <v>0</v>
      </c>
      <c r="S51" s="90" cm="1">
        <f t="array" ref="S51">_xlfn.IFS(AJ51="",0,AJ51="na","na",AJ51&gt;0,100*(AJ51-(_xlfn.MINIFS(AJ$2:AJ$1000,AJ$2:AJ$1000,"&gt;0")-1))/(_xlfn.MAXIFS(AJ$2:AJ$1000,AJ$2:AJ$1000,"&gt;0")-(_xlfn.MINIFS(AJ$2:AJ$1000,AJ$2:AJ$1000,"&gt;0")-1)))</f>
        <v>0</v>
      </c>
      <c r="T51" s="90" cm="1">
        <f t="array" ref="T51">_xlfn.IFS(AK51="",0,AK51="na","na",AK51&gt;0,100*(AK51-(_xlfn.MINIFS(AK$2:AK$1000,AK$2:AK$1000,"&gt;0")-1))/(_xlfn.MAXIFS(AK$2:AK$1000,AK$2:AK$1000,"&gt;0")-(_xlfn.MINIFS(AK$2:AK$1000,AK$2:AK$1000,"&gt;0")-1)))</f>
        <v>0</v>
      </c>
      <c r="U51" s="19"/>
      <c r="V51" s="84" t="s">
        <v>1255</v>
      </c>
      <c r="W51" s="20"/>
      <c r="X51" s="20"/>
      <c r="Y51" s="84" t="s">
        <v>1255</v>
      </c>
      <c r="Z51" s="20">
        <v>84.82</v>
      </c>
      <c r="AA51" s="20">
        <v>114.5</v>
      </c>
      <c r="AB51" s="20">
        <v>122.5</v>
      </c>
      <c r="AC51" s="20">
        <v>306.10000000000002</v>
      </c>
      <c r="AD51" s="20">
        <v>459.1</v>
      </c>
      <c r="AE51" s="20">
        <v>577.5</v>
      </c>
      <c r="AF51" s="20">
        <v>437</v>
      </c>
      <c r="AG51" s="20"/>
      <c r="AH51" s="20">
        <v>264.7</v>
      </c>
      <c r="AI51" s="20"/>
      <c r="AJ51" s="20"/>
      <c r="AK51" s="20"/>
      <c r="AL51" s="19"/>
      <c r="AM51" s="84" t="s">
        <v>1255</v>
      </c>
      <c r="AN51" s="20"/>
      <c r="AO51" s="20"/>
      <c r="AP51" s="84" t="s">
        <v>1255</v>
      </c>
      <c r="AQ51" s="20">
        <v>20.51</v>
      </c>
      <c r="AR51" s="20">
        <v>12.71</v>
      </c>
      <c r="AS51" s="20">
        <v>16.75</v>
      </c>
      <c r="AT51" s="20">
        <v>11.5</v>
      </c>
      <c r="AU51" s="20">
        <v>12.3</v>
      </c>
      <c r="AV51" s="20">
        <v>15.11</v>
      </c>
      <c r="AW51" s="20">
        <v>7.7290000000000001</v>
      </c>
      <c r="AX51" s="20"/>
      <c r="AY51" s="20">
        <v>12.02</v>
      </c>
      <c r="AZ51" s="20"/>
      <c r="BA51" s="20"/>
      <c r="BB51" s="20"/>
      <c r="BC51" s="84"/>
      <c r="BD51" s="84"/>
      <c r="BE51" s="84"/>
      <c r="BF51" s="84"/>
    </row>
    <row r="52" spans="1:58" s="25" customFormat="1" x14ac:dyDescent="0.2">
      <c r="A52" s="69" t="s">
        <v>451</v>
      </c>
      <c r="B52" s="70" t="str">
        <f>VLOOKUP(A52,RecNames!B:G,6,FALSE)</f>
        <v>GLR</v>
      </c>
      <c r="C52" s="70"/>
      <c r="D52" s="90" cm="1">
        <f t="array" ref="D52">_xlfn.IFS(U52="",0,U52="na","na",U52&gt;0,100*(U52-(_xlfn.MINIFS(U$2:U$1000,U$2:U$1000,"&gt;0")-1))/(_xlfn.MAXIFS(U$2:U$1000,U$2:U$1000,"&gt;0")-(_xlfn.MINIFS(U$2:U$1000,U$2:U$1000,"&gt;0")-1)))</f>
        <v>60.807453416149073</v>
      </c>
      <c r="E52" s="90" t="str" cm="1">
        <f t="array" ref="E52">_xlfn.IFS(V52="",0,V52="na","na",V52&gt;0,100*(V52-(_xlfn.MINIFS(V$2:V$1000,V$2:V$1000,"&gt;0")-1))/(_xlfn.MAXIFS(V$2:V$1000,V$2:V$1000,"&gt;0")-(_xlfn.MINIFS(V$2:V$1000,V$2:V$1000,"&gt;0")-1)))</f>
        <v>na</v>
      </c>
      <c r="F52" s="90" cm="1">
        <f t="array" ref="F52">_xlfn.IFS(W52="",0,W52="na","na",W52&gt;0,100*(W52-(_xlfn.MINIFS(W$2:W$1000,W$2:W$1000,"&gt;0")-1))/(_xlfn.MAXIFS(W$2:W$1000,W$2:W$1000,"&gt;0")-(_xlfn.MINIFS(W$2:W$1000,W$2:W$1000,"&gt;0")-1)))</f>
        <v>60.415515526577515</v>
      </c>
      <c r="G52" s="90" cm="1">
        <f t="array" ref="G52">_xlfn.IFS(X52="",0,X52="na","na",X52&gt;0,100*(X52-(_xlfn.MINIFS(X$2:X$1000,X$2:X$1000,"&gt;0")-1))/(_xlfn.MAXIFS(X$2:X$1000,X$2:X$1000,"&gt;0")-(_xlfn.MINIFS(X$2:X$1000,X$2:X$1000,"&gt;0")-1)))</f>
        <v>45.958914379967013</v>
      </c>
      <c r="H52" s="90" t="str" cm="1">
        <f t="array" ref="H52">_xlfn.IFS(Y52="",0,Y52="na","na",Y52&gt;0,100*(Y52-(_xlfn.MINIFS(Y$2:Y$1000,Y$2:Y$1000,"&gt;0")-1))/(_xlfn.MAXIFS(Y$2:Y$1000,Y$2:Y$1000,"&gt;0")-(_xlfn.MINIFS(Y$2:Y$1000,Y$2:Y$1000,"&gt;0")-1)))</f>
        <v>na</v>
      </c>
      <c r="I52" s="90" cm="1">
        <f t="array" ref="I52">_xlfn.IFS(Z52="",0,Z52="na","na",Z52&gt;0,100*(Z52-(_xlfn.MINIFS(Z$2:Z$1000,Z$2:Z$1000,"&gt;0")-1))/(_xlfn.MAXIFS(Z$2:Z$1000,Z$2:Z$1000,"&gt;0")-(_xlfn.MINIFS(Z$2:Z$1000,Z$2:Z$1000,"&gt;0")-1)))</f>
        <v>54.4005192020091</v>
      </c>
      <c r="J52" s="90" cm="1">
        <f t="array" ref="J52">_xlfn.IFS(AA52="",0,AA52="na","na",AA52&gt;0,100*(AA52-(_xlfn.MINIFS(AA$2:AA$1000,AA$2:AA$1000,"&gt;0")-1))/(_xlfn.MAXIFS(AA$2:AA$1000,AA$2:AA$1000,"&gt;0")-(_xlfn.MINIFS(AA$2:AA$1000,AA$2:AA$1000,"&gt;0")-1)))</f>
        <v>76.338572749432629</v>
      </c>
      <c r="K52" s="90" cm="1">
        <f t="array" ref="K52">_xlfn.IFS(AB52="",0,AB52="na","na",AB52&gt;0,100*(AB52-(_xlfn.MINIFS(AB$2:AB$1000,AB$2:AB$1000,"&gt;0")-1))/(_xlfn.MAXIFS(AB$2:AB$1000,AB$2:AB$1000,"&gt;0")-(_xlfn.MINIFS(AB$2:AB$1000,AB$2:AB$1000,"&gt;0")-1)))</f>
        <v>53.372085755359706</v>
      </c>
      <c r="L52" s="90" cm="1">
        <f t="array" ref="L52">_xlfn.IFS(AC52="",0,AC52="na","na",AC52&gt;0,100*(AC52-(_xlfn.MINIFS(AC$2:AC$1000,AC$2:AC$1000,"&gt;0")-1))/(_xlfn.MAXIFS(AC$2:AC$1000,AC$2:AC$1000,"&gt;0")-(_xlfn.MINIFS(AC$2:AC$1000,AC$2:AC$1000,"&gt;0")-1)))</f>
        <v>8.5596148242705112</v>
      </c>
      <c r="M52" s="90" cm="1">
        <f t="array" ref="M52">_xlfn.IFS(AD52="",0,AD52="na","na",AD52&gt;0,100*(AD52-(_xlfn.MINIFS(AD$2:AD$1000,AD$2:AD$1000,"&gt;0")-1))/(_xlfn.MAXIFS(AD$2:AD$1000,AD$2:AD$1000,"&gt;0")-(_xlfn.MINIFS(AD$2:AD$1000,AD$2:AD$1000,"&gt;0")-1)))</f>
        <v>3.4552204401523787</v>
      </c>
      <c r="N52" s="90" cm="1">
        <f t="array" ref="N52">_xlfn.IFS(AE52="",0,AE52="na","na",AE52&gt;0,100*(AE52-(_xlfn.MINIFS(AE$2:AE$1000,AE$2:AE$1000,"&gt;0")-1))/(_xlfn.MAXIFS(AE$2:AE$1000,AE$2:AE$1000,"&gt;0")-(_xlfn.MINIFS(AE$2:AE$1000,AE$2:AE$1000,"&gt;0")-1)))</f>
        <v>3.622115609381436</v>
      </c>
      <c r="O52" s="90" cm="1">
        <f t="array" ref="O52">_xlfn.IFS(AF52="",0,AF52="na","na",AF52&gt;0,100*(AF52-(_xlfn.MINIFS(AF$2:AF$1000,AF$2:AF$1000,"&gt;0")-1))/(_xlfn.MAXIFS(AF$2:AF$1000,AF$2:AF$1000,"&gt;0")-(_xlfn.MINIFS(AF$2:AF$1000,AF$2:AF$1000,"&gt;0")-1)))</f>
        <v>56.152785044950761</v>
      </c>
      <c r="P52" s="90" cm="1">
        <f t="array" ref="P52">_xlfn.IFS(AG52="",0,AG52="na","na",AG52&gt;0,100*(AG52-(_xlfn.MINIFS(AG$2:AG$1000,AG$2:AG$1000,"&gt;0")-1))/(_xlfn.MAXIFS(AG$2:AG$1000,AG$2:AG$1000,"&gt;0")-(_xlfn.MINIFS(AG$2:AG$1000,AG$2:AG$1000,"&gt;0")-1)))</f>
        <v>0</v>
      </c>
      <c r="Q52" s="90" cm="1">
        <f t="array" ref="Q52">_xlfn.IFS(AH52="",0,AH52="na","na",AH52&gt;0,100*(AH52-(_xlfn.MINIFS(AH$2:AH$1000,AH$2:AH$1000,"&gt;0")-1))/(_xlfn.MAXIFS(AH$2:AH$1000,AH$2:AH$1000,"&gt;0")-(_xlfn.MINIFS(AH$2:AH$1000,AH$2:AH$1000,"&gt;0")-1)))</f>
        <v>0</v>
      </c>
      <c r="R52" s="90" cm="1">
        <f t="array" ref="R52">_xlfn.IFS(AI52="",0,AI52="na","na",AI52&gt;0,100*(AI52-(_xlfn.MINIFS(AI$2:AI$1000,AI$2:AI$1000,"&gt;0")-1))/(_xlfn.MAXIFS(AI$2:AI$1000,AI$2:AI$1000,"&gt;0")-(_xlfn.MINIFS(AI$2:AI$1000,AI$2:AI$1000,"&gt;0")-1)))</f>
        <v>44.131258486233641</v>
      </c>
      <c r="S52" s="90" cm="1">
        <f t="array" ref="S52">_xlfn.IFS(AJ52="",0,AJ52="na","na",AJ52&gt;0,100*(AJ52-(_xlfn.MINIFS(AJ$2:AJ$1000,AJ$2:AJ$1000,"&gt;0")-1))/(_xlfn.MAXIFS(AJ$2:AJ$1000,AJ$2:AJ$1000,"&gt;0")-(_xlfn.MINIFS(AJ$2:AJ$1000,AJ$2:AJ$1000,"&gt;0")-1)))</f>
        <v>32.121068329718007</v>
      </c>
      <c r="T52" s="90" cm="1">
        <f t="array" ref="T52">_xlfn.IFS(AK52="",0,AK52="na","na",AK52&gt;0,100*(AK52-(_xlfn.MINIFS(AK$2:AK$1000,AK$2:AK$1000,"&gt;0")-1))/(_xlfn.MAXIFS(AK$2:AK$1000,AK$2:AK$1000,"&gt;0")-(_xlfn.MINIFS(AK$2:AK$1000,AK$2:AK$1000,"&gt;0")-1)))</f>
        <v>38.456071777560631</v>
      </c>
      <c r="U52" s="19">
        <v>46.39</v>
      </c>
      <c r="V52" s="84" t="s">
        <v>1255</v>
      </c>
      <c r="W52" s="20">
        <v>564.79999999999995</v>
      </c>
      <c r="X52" s="20">
        <v>324.2</v>
      </c>
      <c r="Y52" s="84" t="s">
        <v>1255</v>
      </c>
      <c r="Z52" s="20">
        <v>210.4</v>
      </c>
      <c r="AA52" s="20">
        <v>381.8</v>
      </c>
      <c r="AB52" s="20">
        <v>195.6</v>
      </c>
      <c r="AC52" s="20">
        <v>89.88</v>
      </c>
      <c r="AD52" s="20">
        <v>53.62</v>
      </c>
      <c r="AE52" s="20">
        <v>58.27</v>
      </c>
      <c r="AF52" s="20">
        <v>606.1</v>
      </c>
      <c r="AG52" s="20"/>
      <c r="AH52" s="20"/>
      <c r="AI52" s="20">
        <v>645.1</v>
      </c>
      <c r="AJ52" s="20">
        <v>976.3</v>
      </c>
      <c r="AK52" s="20">
        <v>900.4</v>
      </c>
      <c r="AL52" s="19">
        <v>3.4649999999999999</v>
      </c>
      <c r="AM52" s="84" t="s">
        <v>1255</v>
      </c>
      <c r="AN52" s="20">
        <v>33.42</v>
      </c>
      <c r="AO52" s="20">
        <v>17.21</v>
      </c>
      <c r="AP52" s="84" t="s">
        <v>1255</v>
      </c>
      <c r="AQ52" s="20">
        <v>9.8979999999999997</v>
      </c>
      <c r="AR52" s="20">
        <v>18.36</v>
      </c>
      <c r="AS52" s="20">
        <v>12.19</v>
      </c>
      <c r="AT52" s="20">
        <v>11.01</v>
      </c>
      <c r="AU52" s="20">
        <v>5.4240000000000004</v>
      </c>
      <c r="AV52" s="20">
        <v>6.524</v>
      </c>
      <c r="AW52" s="20">
        <v>19.88</v>
      </c>
      <c r="AX52" s="20"/>
      <c r="AY52" s="20"/>
      <c r="AZ52" s="20">
        <v>53.44</v>
      </c>
      <c r="BA52" s="20">
        <v>77.650000000000006</v>
      </c>
      <c r="BB52" s="20">
        <v>48.77</v>
      </c>
      <c r="BC52" s="84"/>
      <c r="BD52" s="84"/>
      <c r="BE52" s="84"/>
      <c r="BF52" s="84"/>
    </row>
    <row r="53" spans="1:58" s="25" customFormat="1" x14ac:dyDescent="0.2">
      <c r="A53" s="69" t="s">
        <v>441</v>
      </c>
      <c r="B53" s="70" t="str">
        <f>VLOOKUP(A53,RecNames!B:G,6,FALSE)</f>
        <v>GHSR</v>
      </c>
      <c r="C53" s="70"/>
      <c r="D53" s="90" cm="1">
        <f t="array" ref="D53">_xlfn.IFS(U53="",0,U53="na","na",U53&gt;0,100*(U53-(_xlfn.MINIFS(U$2:U$1000,U$2:U$1000,"&gt;0")-1))/(_xlfn.MAXIFS(U$2:U$1000,U$2:U$1000,"&gt;0")-(_xlfn.MINIFS(U$2:U$1000,U$2:U$1000,"&gt;0")-1)))</f>
        <v>0</v>
      </c>
      <c r="E53" s="90" t="str" cm="1">
        <f t="array" ref="E53">_xlfn.IFS(V53="",0,V53="na","na",V53&gt;0,100*(V53-(_xlfn.MINIFS(V$2:V$1000,V$2:V$1000,"&gt;0")-1))/(_xlfn.MAXIFS(V$2:V$1000,V$2:V$1000,"&gt;0")-(_xlfn.MINIFS(V$2:V$1000,V$2:V$1000,"&gt;0")-1)))</f>
        <v>na</v>
      </c>
      <c r="F53" s="90" cm="1">
        <f t="array" ref="F53">_xlfn.IFS(W53="",0,W53="na","na",W53&gt;0,100*(W53-(_xlfn.MINIFS(W$2:W$1000,W$2:W$1000,"&gt;0")-1))/(_xlfn.MAXIFS(W$2:W$1000,W$2:W$1000,"&gt;0")-(_xlfn.MINIFS(W$2:W$1000,W$2:W$1000,"&gt;0")-1)))</f>
        <v>20.123770582384793</v>
      </c>
      <c r="G53" s="90" cm="1">
        <f t="array" ref="G53">_xlfn.IFS(X53="",0,X53="na","na",X53&gt;0,100*(X53-(_xlfn.MINIFS(X$2:X$1000,X$2:X$1000,"&gt;0")-1))/(_xlfn.MAXIFS(X$2:X$1000,X$2:X$1000,"&gt;0")-(_xlfn.MINIFS(X$2:X$1000,X$2:X$1000,"&gt;0")-1)))</f>
        <v>12.865497076023392</v>
      </c>
      <c r="H53" s="90" t="str" cm="1">
        <f t="array" ref="H53">_xlfn.IFS(Y53="",0,Y53="na","na",Y53&gt;0,100*(Y53-(_xlfn.MINIFS(Y$2:Y$1000,Y$2:Y$1000,"&gt;0")-1))/(_xlfn.MAXIFS(Y$2:Y$1000,Y$2:Y$1000,"&gt;0")-(_xlfn.MINIFS(Y$2:Y$1000,Y$2:Y$1000,"&gt;0")-1)))</f>
        <v>na</v>
      </c>
      <c r="I53" s="90" cm="1">
        <f t="array" ref="I53">_xlfn.IFS(Z53="",0,Z53="na","na",Z53&gt;0,100*(Z53-(_xlfn.MINIFS(Z$2:Z$1000,Z$2:Z$1000,"&gt;0")-1))/(_xlfn.MAXIFS(Z$2:Z$1000,Z$2:Z$1000,"&gt;0")-(_xlfn.MINIFS(Z$2:Z$1000,Z$2:Z$1000,"&gt;0")-1)))</f>
        <v>28.355766246225912</v>
      </c>
      <c r="J53" s="90" cm="1">
        <f t="array" ref="J53">_xlfn.IFS(AA53="",0,AA53="na","na",AA53&gt;0,100*(AA53-(_xlfn.MINIFS(AA$2:AA$1000,AA$2:AA$1000,"&gt;0")-1))/(_xlfn.MAXIFS(AA$2:AA$1000,AA$2:AA$1000,"&gt;0")-(_xlfn.MINIFS(AA$2:AA$1000,AA$2:AA$1000,"&gt;0")-1)))</f>
        <v>37.295116415903166</v>
      </c>
      <c r="K53" s="90" cm="1">
        <f t="array" ref="K53">_xlfn.IFS(AB53="",0,AB53="na","na",AB53&gt;0,100*(AB53-(_xlfn.MINIFS(AB$2:AB$1000,AB$2:AB$1000,"&gt;0")-1))/(_xlfn.MAXIFS(AB$2:AB$1000,AB$2:AB$1000,"&gt;0")-(_xlfn.MINIFS(AB$2:AB$1000,AB$2:AB$1000,"&gt;0")-1)))</f>
        <v>33.870866929183073</v>
      </c>
      <c r="L53" s="90" cm="1">
        <f t="array" ref="L53">_xlfn.IFS(AC53="",0,AC53="na","na",AC53&gt;0,100*(AC53-(_xlfn.MINIFS(AC$2:AC$1000,AC$2:AC$1000,"&gt;0")-1))/(_xlfn.MAXIFS(AC$2:AC$1000,AC$2:AC$1000,"&gt;0")-(_xlfn.MINIFS(AC$2:AC$1000,AC$2:AC$1000,"&gt;0")-1)))</f>
        <v>13.293835245799283</v>
      </c>
      <c r="M53" s="90" cm="1">
        <f t="array" ref="M53">_xlfn.IFS(AD53="",0,AD53="na","na",AD53&gt;0,100*(AD53-(_xlfn.MINIFS(AD$2:AD$1000,AD$2:AD$1000,"&gt;0")-1))/(_xlfn.MAXIFS(AD$2:AD$1000,AD$2:AD$1000,"&gt;0")-(_xlfn.MINIFS(AD$2:AD$1000,AD$2:AD$1000,"&gt;0")-1)))</f>
        <v>2.6520758013248247</v>
      </c>
      <c r="N53" s="90" cm="1">
        <f t="array" ref="N53">_xlfn.IFS(AE53="",0,AE53="na","na",AE53&gt;0,100*(AE53-(_xlfn.MINIFS(AE$2:AE$1000,AE$2:AE$1000,"&gt;0")-1))/(_xlfn.MAXIFS(AE$2:AE$1000,AE$2:AE$1000,"&gt;0")-(_xlfn.MINIFS(AE$2:AE$1000,AE$2:AE$1000,"&gt;0")-1)))</f>
        <v>27.424112559413164</v>
      </c>
      <c r="O53" s="90" cm="1">
        <f t="array" ref="O53">_xlfn.IFS(AF53="",0,AF53="na","na",AF53&gt;0,100*(AF53-(_xlfn.MINIFS(AF$2:AF$1000,AF$2:AF$1000,"&gt;0")-1))/(_xlfn.MAXIFS(AF$2:AF$1000,AF$2:AF$1000,"&gt;0")-(_xlfn.MINIFS(AF$2:AF$1000,AF$2:AF$1000,"&gt;0")-1)))</f>
        <v>10.193597488465013</v>
      </c>
      <c r="P53" s="90" cm="1">
        <f t="array" ref="P53">_xlfn.IFS(AG53="",0,AG53="na","na",AG53&gt;0,100*(AG53-(_xlfn.MINIFS(AG$2:AG$1000,AG$2:AG$1000,"&gt;0")-1))/(_xlfn.MAXIFS(AG$2:AG$1000,AG$2:AG$1000,"&gt;0")-(_xlfn.MINIFS(AG$2:AG$1000,AG$2:AG$1000,"&gt;0")-1)))</f>
        <v>48.544626845082071</v>
      </c>
      <c r="Q53" s="90" cm="1">
        <f t="array" ref="Q53">_xlfn.IFS(AH53="",0,AH53="na","na",AH53&gt;0,100*(AH53-(_xlfn.MINIFS(AH$2:AH$1000,AH$2:AH$1000,"&gt;0")-1))/(_xlfn.MAXIFS(AH$2:AH$1000,AH$2:AH$1000,"&gt;0")-(_xlfn.MINIFS(AH$2:AH$1000,AH$2:AH$1000,"&gt;0")-1)))</f>
        <v>63.53558926487748</v>
      </c>
      <c r="R53" s="90" cm="1">
        <f t="array" ref="R53">_xlfn.IFS(AI53="",0,AI53="na","na",AI53&gt;0,100*(AI53-(_xlfn.MINIFS(AI$2:AI$1000,AI$2:AI$1000,"&gt;0")-1))/(_xlfn.MAXIFS(AI$2:AI$1000,AI$2:AI$1000,"&gt;0")-(_xlfn.MINIFS(AI$2:AI$1000,AI$2:AI$1000,"&gt;0")-1)))</f>
        <v>10.875885945019869</v>
      </c>
      <c r="S53" s="90" cm="1">
        <f t="array" ref="S53">_xlfn.IFS(AJ53="",0,AJ53="na","na",AJ53&gt;0,100*(AJ53-(_xlfn.MINIFS(AJ$2:AJ$1000,AJ$2:AJ$1000,"&gt;0")-1))/(_xlfn.MAXIFS(AJ$2:AJ$1000,AJ$2:AJ$1000,"&gt;0")-(_xlfn.MINIFS(AJ$2:AJ$1000,AJ$2:AJ$1000,"&gt;0")-1)))</f>
        <v>1.3493085683297179</v>
      </c>
      <c r="T53" s="90" cm="1">
        <f t="array" ref="T53">_xlfn.IFS(AK53="",0,AK53="na","na",AK53&gt;0,100*(AK53-(_xlfn.MINIFS(AK$2:AK$1000,AK$2:AK$1000,"&gt;0")-1))/(_xlfn.MAXIFS(AK$2:AK$1000,AK$2:AK$1000,"&gt;0")-(_xlfn.MINIFS(AK$2:AK$1000,AK$2:AK$1000,"&gt;0")-1)))</f>
        <v>5.996268988185129</v>
      </c>
      <c r="U53" s="19"/>
      <c r="V53" s="84" t="s">
        <v>1255</v>
      </c>
      <c r="W53" s="20">
        <v>200.2</v>
      </c>
      <c r="X53" s="20">
        <v>103.5</v>
      </c>
      <c r="Y53" s="84" t="s">
        <v>1255</v>
      </c>
      <c r="Z53" s="20">
        <v>118.1</v>
      </c>
      <c r="AA53" s="20">
        <v>196</v>
      </c>
      <c r="AB53" s="20">
        <v>133.19999999999999</v>
      </c>
      <c r="AC53" s="20">
        <v>124</v>
      </c>
      <c r="AD53" s="20">
        <v>47</v>
      </c>
      <c r="AE53" s="20">
        <v>272.10000000000002</v>
      </c>
      <c r="AF53" s="20">
        <v>123</v>
      </c>
      <c r="AG53" s="20">
        <v>107.7</v>
      </c>
      <c r="AH53" s="20">
        <v>314.60000000000002</v>
      </c>
      <c r="AI53" s="20">
        <v>177.3</v>
      </c>
      <c r="AJ53" s="20">
        <v>68.41</v>
      </c>
      <c r="AK53" s="20">
        <v>169.6</v>
      </c>
      <c r="AL53" s="19"/>
      <c r="AM53" s="84" t="s">
        <v>1255</v>
      </c>
      <c r="AN53" s="20">
        <v>10.44</v>
      </c>
      <c r="AO53" s="20">
        <v>5.2930000000000001</v>
      </c>
      <c r="AP53" s="84" t="s">
        <v>1255</v>
      </c>
      <c r="AQ53" s="20">
        <v>5.5460000000000003</v>
      </c>
      <c r="AR53" s="20">
        <v>8.9550000000000001</v>
      </c>
      <c r="AS53" s="20">
        <v>5.88</v>
      </c>
      <c r="AT53" s="20">
        <v>9.093</v>
      </c>
      <c r="AU53" s="20">
        <v>4.4450000000000003</v>
      </c>
      <c r="AV53" s="20">
        <v>7.476</v>
      </c>
      <c r="AW53" s="20">
        <v>7.14</v>
      </c>
      <c r="AX53" s="20">
        <v>6.9960000000000004</v>
      </c>
      <c r="AY53" s="20">
        <v>16.260000000000002</v>
      </c>
      <c r="AZ53" s="20">
        <v>9.5310000000000006</v>
      </c>
      <c r="BA53" s="20">
        <v>9.6050000000000004</v>
      </c>
      <c r="BB53" s="20">
        <v>9.3989999999999991</v>
      </c>
      <c r="BC53" s="84"/>
      <c r="BD53" s="84"/>
      <c r="BE53" s="84"/>
      <c r="BF53" s="84"/>
    </row>
    <row r="54" spans="1:58" s="25" customFormat="1" x14ac:dyDescent="0.2">
      <c r="A54" s="69" t="s">
        <v>445</v>
      </c>
      <c r="B54" s="70" t="str">
        <f>VLOOKUP(A54,RecNames!B:G,6,FALSE)</f>
        <v>GIPR</v>
      </c>
      <c r="C54" s="70"/>
      <c r="D54" s="90" cm="1">
        <f t="array" ref="D54">_xlfn.IFS(U54="",0,U54="na","na",U54&gt;0,100*(U54-(_xlfn.MINIFS(U$2:U$1000,U$2:U$1000,"&gt;0")-1))/(_xlfn.MAXIFS(U$2:U$1000,U$2:U$1000,"&gt;0")-(_xlfn.MINIFS(U$2:U$1000,U$2:U$1000,"&gt;0")-1)))</f>
        <v>77.536231884057983</v>
      </c>
      <c r="E54" s="90" t="str" cm="1">
        <f t="array" ref="E54">_xlfn.IFS(V54="",0,V54="na","na",V54&gt;0,100*(V54-(_xlfn.MINIFS(V$2:V$1000,V$2:V$1000,"&gt;0")-1))/(_xlfn.MAXIFS(V$2:V$1000,V$2:V$1000,"&gt;0")-(_xlfn.MINIFS(V$2:V$1000,V$2:V$1000,"&gt;0")-1)))</f>
        <v>na</v>
      </c>
      <c r="F54" s="90" cm="1">
        <f t="array" ref="F54">_xlfn.IFS(W54="",0,W54="na","na",W54&gt;0,100*(W54-(_xlfn.MINIFS(W$2:W$1000,W$2:W$1000,"&gt;0")-1))/(_xlfn.MAXIFS(W$2:W$1000,W$2:W$1000,"&gt;0")-(_xlfn.MINIFS(W$2:W$1000,W$2:W$1000,"&gt;0")-1)))</f>
        <v>18.057243894352968</v>
      </c>
      <c r="G54" s="90" cm="1">
        <f t="array" ref="G54">_xlfn.IFS(X54="",0,X54="na","na",X54&gt;0,100*(X54-(_xlfn.MINIFS(X$2:X$1000,X$2:X$1000,"&gt;0")-1))/(_xlfn.MAXIFS(X$2:X$1000,X$2:X$1000,"&gt;0")-(_xlfn.MINIFS(X$2:X$1000,X$2:X$1000,"&gt;0")-1)))</f>
        <v>27.470385365122208</v>
      </c>
      <c r="H54" s="90" t="str" cm="1">
        <f t="array" ref="H54">_xlfn.IFS(Y54="",0,Y54="na","na",Y54&gt;0,100*(Y54-(_xlfn.MINIFS(Y$2:Y$1000,Y$2:Y$1000,"&gt;0")-1))/(_xlfn.MAXIFS(Y$2:Y$1000,Y$2:Y$1000,"&gt;0")-(_xlfn.MINIFS(Y$2:Y$1000,Y$2:Y$1000,"&gt;0")-1)))</f>
        <v>na</v>
      </c>
      <c r="I54" s="90" cm="1">
        <f t="array" ref="I54">_xlfn.IFS(Z54="",0,Z54="na","na",Z54&gt;0,100*(Z54-(_xlfn.MINIFS(Z$2:Z$1000,Z$2:Z$1000,"&gt;0")-1))/(_xlfn.MAXIFS(Z$2:Z$1000,Z$2:Z$1000,"&gt;0")-(_xlfn.MINIFS(Z$2:Z$1000,Z$2:Z$1000,"&gt;0")-1)))</f>
        <v>29.48446626597816</v>
      </c>
      <c r="J54" s="90" cm="1">
        <f t="array" ref="J54">_xlfn.IFS(AA54="",0,AA54="na","na",AA54&gt;0,100*(AA54-(_xlfn.MINIFS(AA$2:AA$1000,AA$2:AA$1000,"&gt;0")-1))/(_xlfn.MAXIFS(AA$2:AA$1000,AA$2:AA$1000,"&gt;0")-(_xlfn.MINIFS(AA$2:AA$1000,AA$2:AA$1000,"&gt;0")-1)))</f>
        <v>52.151802975540043</v>
      </c>
      <c r="K54" s="90" cm="1">
        <f t="array" ref="K54">_xlfn.IFS(AB54="",0,AB54="na","na",AB54&gt;0,100*(AB54-(_xlfn.MINIFS(AB$2:AB$1000,AB$2:AB$1000,"&gt;0")-1))/(_xlfn.MAXIFS(AB$2:AB$1000,AB$2:AB$1000,"&gt;0")-(_xlfn.MINIFS(AB$2:AB$1000,AB$2:AB$1000,"&gt;0")-1)))</f>
        <v>33.870866929183073</v>
      </c>
      <c r="L54" s="90" cm="1">
        <f t="array" ref="L54">_xlfn.IFS(AC54="",0,AC54="na","na",AC54&gt;0,100*(AC54-(_xlfn.MINIFS(AC$2:AC$1000,AC$2:AC$1000,"&gt;0")-1))/(_xlfn.MAXIFS(AC$2:AC$1000,AC$2:AC$1000,"&gt;0")-(_xlfn.MINIFS(AC$2:AC$1000,AC$2:AC$1000,"&gt;0")-1)))</f>
        <v>0</v>
      </c>
      <c r="M54" s="90" cm="1">
        <f t="array" ref="M54">_xlfn.IFS(AD54="",0,AD54="na","na",AD54&gt;0,100*(AD54-(_xlfn.MINIFS(AD$2:AD$1000,AD$2:AD$1000,"&gt;0")-1))/(_xlfn.MAXIFS(AD$2:AD$1000,AD$2:AD$1000,"&gt;0")-(_xlfn.MINIFS(AD$2:AD$1000,AD$2:AD$1000,"&gt;0")-1)))</f>
        <v>0</v>
      </c>
      <c r="N54" s="90" cm="1">
        <f t="array" ref="N54">_xlfn.IFS(AE54="",0,AE54="na","na",AE54&gt;0,100*(AE54-(_xlfn.MINIFS(AE$2:AE$1000,AE$2:AE$1000,"&gt;0")-1))/(_xlfn.MAXIFS(AE$2:AE$1000,AE$2:AE$1000,"&gt;0")-(_xlfn.MINIFS(AE$2:AE$1000,AE$2:AE$1000,"&gt;0")-1)))</f>
        <v>0</v>
      </c>
      <c r="O54" s="90" cm="1">
        <f t="array" ref="O54">_xlfn.IFS(AF54="",0,AF54="na","na",AF54&gt;0,100*(AF54-(_xlfn.MINIFS(AF$2:AF$1000,AF$2:AF$1000,"&gt;0")-1))/(_xlfn.MAXIFS(AF$2:AF$1000,AF$2:AF$1000,"&gt;0")-(_xlfn.MINIFS(AF$2:AF$1000,AF$2:AF$1000,"&gt;0")-1)))</f>
        <v>54.41183465728011</v>
      </c>
      <c r="P54" s="90" cm="1">
        <f t="array" ref="P54">_xlfn.IFS(AG54="",0,AG54="na","na",AG54&gt;0,100*(AG54-(_xlfn.MINIFS(AG$2:AG$1000,AG$2:AG$1000,"&gt;0")-1))/(_xlfn.MAXIFS(AG$2:AG$1000,AG$2:AG$1000,"&gt;0")-(_xlfn.MINIFS(AG$2:AG$1000,AG$2:AG$1000,"&gt;0")-1)))</f>
        <v>0</v>
      </c>
      <c r="Q54" s="90" cm="1">
        <f t="array" ref="Q54">_xlfn.IFS(AH54="",0,AH54="na","na",AH54&gt;0,100*(AH54-(_xlfn.MINIFS(AH$2:AH$1000,AH$2:AH$1000,"&gt;0")-1))/(_xlfn.MAXIFS(AH$2:AH$1000,AH$2:AH$1000,"&gt;0")-(_xlfn.MINIFS(AH$2:AH$1000,AH$2:AH$1000,"&gt;0")-1)))</f>
        <v>0</v>
      </c>
      <c r="R54" s="90" cm="1">
        <f t="array" ref="R54">_xlfn.IFS(AI54="",0,AI54="na","na",AI54&gt;0,100*(AI54-(_xlfn.MINIFS(AI$2:AI$1000,AI$2:AI$1000,"&gt;0")-1))/(_xlfn.MAXIFS(AI$2:AI$1000,AI$2:AI$1000,"&gt;0")-(_xlfn.MINIFS(AI$2:AI$1000,AI$2:AI$1000,"&gt;0")-1)))</f>
        <v>0.24738926131557062</v>
      </c>
      <c r="S54" s="90" cm="1">
        <f t="array" ref="S54">_xlfn.IFS(AJ54="",0,AJ54="na","na",AJ54&gt;0,100*(AJ54-(_xlfn.MINIFS(AJ$2:AJ$1000,AJ$2:AJ$1000,"&gt;0")-1))/(_xlfn.MAXIFS(AJ$2:AJ$1000,AJ$2:AJ$1000,"&gt;0")-(_xlfn.MINIFS(AJ$2:AJ$1000,AJ$2:AJ$1000,"&gt;0")-1)))</f>
        <v>1.3432077006507592</v>
      </c>
      <c r="T54" s="90" cm="1">
        <f t="array" ref="T54">_xlfn.IFS(AK54="",0,AK54="na","na",AK54&gt;0,100*(AK54-(_xlfn.MINIFS(AK$2:AK$1000,AK$2:AK$1000,"&gt;0")-1))/(_xlfn.MAXIFS(AK$2:AK$1000,AK$2:AK$1000,"&gt;0")-(_xlfn.MINIFS(AK$2:AK$1000,AK$2:AK$1000,"&gt;0")-1)))</f>
        <v>4.3572887980811936</v>
      </c>
      <c r="U54" s="19">
        <v>54.47</v>
      </c>
      <c r="V54" s="84" t="s">
        <v>1255</v>
      </c>
      <c r="W54" s="20">
        <v>181.5</v>
      </c>
      <c r="X54" s="20">
        <v>200.9</v>
      </c>
      <c r="Y54" s="84" t="s">
        <v>1255</v>
      </c>
      <c r="Z54" s="20">
        <v>122.1</v>
      </c>
      <c r="AA54" s="20">
        <v>266.7</v>
      </c>
      <c r="AB54" s="20">
        <v>133.19999999999999</v>
      </c>
      <c r="AC54" s="20"/>
      <c r="AD54" s="20"/>
      <c r="AE54" s="20"/>
      <c r="AF54" s="20">
        <v>587.79999999999995</v>
      </c>
      <c r="AG54" s="20"/>
      <c r="AH54" s="20"/>
      <c r="AI54" s="20">
        <v>27.79</v>
      </c>
      <c r="AJ54" s="20">
        <v>68.23</v>
      </c>
      <c r="AK54" s="20">
        <v>132.69999999999999</v>
      </c>
      <c r="AL54" s="19">
        <v>3.2290000000000001</v>
      </c>
      <c r="AM54" s="84" t="s">
        <v>1255</v>
      </c>
      <c r="AN54" s="20">
        <v>8.5690000000000008</v>
      </c>
      <c r="AO54" s="20">
        <v>6.21</v>
      </c>
      <c r="AP54" s="84" t="s">
        <v>1255</v>
      </c>
      <c r="AQ54" s="20">
        <v>7.4279999999999999</v>
      </c>
      <c r="AR54" s="20">
        <v>16.5</v>
      </c>
      <c r="AS54" s="20">
        <v>12.06</v>
      </c>
      <c r="AT54" s="20"/>
      <c r="AU54" s="20"/>
      <c r="AV54" s="20"/>
      <c r="AW54" s="20">
        <v>33</v>
      </c>
      <c r="AX54" s="20"/>
      <c r="AY54" s="20"/>
      <c r="AZ54" s="20">
        <v>5.1820000000000004</v>
      </c>
      <c r="BA54" s="20">
        <v>33.76</v>
      </c>
      <c r="BB54" s="20">
        <v>6.8970000000000002</v>
      </c>
      <c r="BC54" s="84"/>
      <c r="BD54" s="84"/>
      <c r="BE54" s="84"/>
      <c r="BF54" s="84"/>
    </row>
    <row r="55" spans="1:58" s="25" customFormat="1" x14ac:dyDescent="0.2">
      <c r="A55" s="69" t="s">
        <v>447</v>
      </c>
      <c r="B55" s="70" t="str">
        <f>VLOOKUP(A55,RecNames!B:G,6,FALSE)</f>
        <v>GLP1R</v>
      </c>
      <c r="C55" s="70"/>
      <c r="D55" s="90" cm="1">
        <f t="array" ref="D55">_xlfn.IFS(U55="",0,U55="na","na",U55&gt;0,100*(U55-(_xlfn.MINIFS(U$2:U$1000,U$2:U$1000,"&gt;0")-1))/(_xlfn.MAXIFS(U$2:U$1000,U$2:U$1000,"&gt;0")-(_xlfn.MINIFS(U$2:U$1000,U$2:U$1000,"&gt;0")-1)))</f>
        <v>89.565217391304373</v>
      </c>
      <c r="E55" s="90" t="str" cm="1">
        <f t="array" ref="E55">_xlfn.IFS(V55="",0,V55="na","na",V55&gt;0,100*(V55-(_xlfn.MINIFS(V$2:V$1000,V$2:V$1000,"&gt;0")-1))/(_xlfn.MAXIFS(V$2:V$1000,V$2:V$1000,"&gt;0")-(_xlfn.MINIFS(V$2:V$1000,V$2:V$1000,"&gt;0")-1)))</f>
        <v>na</v>
      </c>
      <c r="F55" s="90" cm="1">
        <f t="array" ref="F55">_xlfn.IFS(W55="",0,W55="na","na",W55&gt;0,100*(W55-(_xlfn.MINIFS(W$2:W$1000,W$2:W$1000,"&gt;0")-1))/(_xlfn.MAXIFS(W$2:W$1000,W$2:W$1000,"&gt;0")-(_xlfn.MINIFS(W$2:W$1000,W$2:W$1000,"&gt;0")-1)))</f>
        <v>3.0655321029948062</v>
      </c>
      <c r="G55" s="90" cm="1">
        <f t="array" ref="G55">_xlfn.IFS(X55="",0,X55="na","na",X55&gt;0,100*(X55-(_xlfn.MINIFS(X$2:X$1000,X$2:X$1000,"&gt;0")-1))/(_xlfn.MAXIFS(X$2:X$1000,X$2:X$1000,"&gt;0")-(_xlfn.MINIFS(X$2:X$1000,X$2:X$1000,"&gt;0")-1)))</f>
        <v>0.14994751836857101</v>
      </c>
      <c r="H55" s="90" t="str" cm="1">
        <f t="array" ref="H55">_xlfn.IFS(Y55="",0,Y55="na","na",Y55&gt;0,100*(Y55-(_xlfn.MINIFS(Y$2:Y$1000,Y$2:Y$1000,"&gt;0")-1))/(_xlfn.MAXIFS(Y$2:Y$1000,Y$2:Y$1000,"&gt;0")-(_xlfn.MINIFS(Y$2:Y$1000,Y$2:Y$1000,"&gt;0")-1)))</f>
        <v>na</v>
      </c>
      <c r="I55" s="90" cm="1">
        <f t="array" ref="I55">_xlfn.IFS(Z55="",0,Z55="na","na",Z55&gt;0,100*(Z55-(_xlfn.MINIFS(Z$2:Z$1000,Z$2:Z$1000,"&gt;0")-1))/(_xlfn.MAXIFS(Z$2:Z$1000,Z$2:Z$1000,"&gt;0")-(_xlfn.MINIFS(Z$2:Z$1000,Z$2:Z$1000,"&gt;0")-1)))</f>
        <v>20.697536612206889</v>
      </c>
      <c r="J55" s="90" cm="1">
        <f t="array" ref="J55">_xlfn.IFS(AA55="",0,AA55="na","na",AA55&gt;0,100*(AA55-(_xlfn.MINIFS(AA$2:AA$1000,AA$2:AA$1000,"&gt;0")-1))/(_xlfn.MAXIFS(AA$2:AA$1000,AA$2:AA$1000,"&gt;0")-(_xlfn.MINIFS(AA$2:AA$1000,AA$2:AA$1000,"&gt;0")-1)))</f>
        <v>32.482978902244263</v>
      </c>
      <c r="K55" s="90" cm="1">
        <f t="array" ref="K55">_xlfn.IFS(AB55="",0,AB55="na","na",AB55&gt;0,100*(AB55-(_xlfn.MINIFS(AB$2:AB$1000,AB$2:AB$1000,"&gt;0")-1))/(_xlfn.MAXIFS(AB$2:AB$1000,AB$2:AB$1000,"&gt;0")-(_xlfn.MINIFS(AB$2:AB$1000,AB$2:AB$1000,"&gt;0")-1)))</f>
        <v>0</v>
      </c>
      <c r="L55" s="90" cm="1">
        <f t="array" ref="L55">_xlfn.IFS(AC55="",0,AC55="na","na",AC55&gt;0,100*(AC55-(_xlfn.MINIFS(AC$2:AC$1000,AC$2:AC$1000,"&gt;0")-1))/(_xlfn.MAXIFS(AC$2:AC$1000,AC$2:AC$1000,"&gt;0")-(_xlfn.MINIFS(AC$2:AC$1000,AC$2:AC$1000,"&gt;0")-1)))</f>
        <v>0</v>
      </c>
      <c r="M55" s="90" cm="1">
        <f t="array" ref="M55">_xlfn.IFS(AD55="",0,AD55="na","na",AD55&gt;0,100*(AD55-(_xlfn.MINIFS(AD$2:AD$1000,AD$2:AD$1000,"&gt;0")-1))/(_xlfn.MAXIFS(AD$2:AD$1000,AD$2:AD$1000,"&gt;0")-(_xlfn.MINIFS(AD$2:AD$1000,AD$2:AD$1000,"&gt;0")-1)))</f>
        <v>0</v>
      </c>
      <c r="N55" s="90" cm="1">
        <f t="array" ref="N55">_xlfn.IFS(AE55="",0,AE55="na","na",AE55&gt;0,100*(AE55-(_xlfn.MINIFS(AE$2:AE$1000,AE$2:AE$1000,"&gt;0")-1))/(_xlfn.MAXIFS(AE$2:AE$1000,AE$2:AE$1000,"&gt;0")-(_xlfn.MINIFS(AE$2:AE$1000,AE$2:AE$1000,"&gt;0")-1)))</f>
        <v>0</v>
      </c>
      <c r="O55" s="90" cm="1">
        <f t="array" ref="O55">_xlfn.IFS(AF55="",0,AF55="na","na",AF55&gt;0,100*(AF55-(_xlfn.MINIFS(AF$2:AF$1000,AF$2:AF$1000,"&gt;0")-1))/(_xlfn.MAXIFS(AF$2:AF$1000,AF$2:AF$1000,"&gt;0")-(_xlfn.MINIFS(AF$2:AF$1000,AF$2:AF$1000,"&gt;0")-1)))</f>
        <v>42.215668553489031</v>
      </c>
      <c r="P55" s="90" cm="1">
        <f t="array" ref="P55">_xlfn.IFS(AG55="",0,AG55="na","na",AG55&gt;0,100*(AG55-(_xlfn.MINIFS(AG$2:AG$1000,AG$2:AG$1000,"&gt;0")-1))/(_xlfn.MAXIFS(AG$2:AG$1000,AG$2:AG$1000,"&gt;0")-(_xlfn.MINIFS(AG$2:AG$1000,AG$2:AG$1000,"&gt;0")-1)))</f>
        <v>0</v>
      </c>
      <c r="Q55" s="90" cm="1">
        <f t="array" ref="Q55">_xlfn.IFS(AH55="",0,AH55="na","na",AH55&gt;0,100*(AH55-(_xlfn.MINIFS(AH$2:AH$1000,AH$2:AH$1000,"&gt;0")-1))/(_xlfn.MAXIFS(AH$2:AH$1000,AH$2:AH$1000,"&gt;0")-(_xlfn.MINIFS(AH$2:AH$1000,AH$2:AH$1000,"&gt;0")-1)))</f>
        <v>0</v>
      </c>
      <c r="R55" s="90" cm="1">
        <f t="array" ref="R55">_xlfn.IFS(AI55="",0,AI55="na","na",AI55&gt;0,100*(AI55-(_xlfn.MINIFS(AI$2:AI$1000,AI$2:AI$1000,"&gt;0")-1))/(_xlfn.MAXIFS(AI$2:AI$1000,AI$2:AI$1000,"&gt;0")-(_xlfn.MINIFS(AI$2:AI$1000,AI$2:AI$1000,"&gt;0")-1)))</f>
        <v>45.147829301409693</v>
      </c>
      <c r="S55" s="90" cm="1">
        <f t="array" ref="S55">_xlfn.IFS(AJ55="",0,AJ55="na","na",AJ55&gt;0,100*(AJ55-(_xlfn.MINIFS(AJ$2:AJ$1000,AJ$2:AJ$1000,"&gt;0")-1))/(_xlfn.MAXIFS(AJ$2:AJ$1000,AJ$2:AJ$1000,"&gt;0")-(_xlfn.MINIFS(AJ$2:AJ$1000,AJ$2:AJ$1000,"&gt;0")-1)))</f>
        <v>17.91960412147505</v>
      </c>
      <c r="T55" s="90" cm="1">
        <f t="array" ref="T55">_xlfn.IFS(AK55="",0,AK55="na","na",AK55&gt;0,100*(AK55-(_xlfn.MINIFS(AK$2:AK$1000,AK$2:AK$1000,"&gt;0")-1))/(_xlfn.MAXIFS(AK$2:AK$1000,AK$2:AK$1000,"&gt;0")-(_xlfn.MINIFS(AK$2:AK$1000,AK$2:AK$1000,"&gt;0")-1)))</f>
        <v>39.686417340321576</v>
      </c>
      <c r="U55" s="19">
        <v>60.28</v>
      </c>
      <c r="V55" s="84" t="s">
        <v>1255</v>
      </c>
      <c r="W55" s="20">
        <v>45.84</v>
      </c>
      <c r="X55" s="20">
        <v>18.7</v>
      </c>
      <c r="Y55" s="84" t="s">
        <v>1255</v>
      </c>
      <c r="Z55" s="20">
        <v>90.96</v>
      </c>
      <c r="AA55" s="20">
        <v>173.1</v>
      </c>
      <c r="AB55" s="20"/>
      <c r="AC55" s="20"/>
      <c r="AD55" s="20"/>
      <c r="AE55" s="20"/>
      <c r="AF55" s="20">
        <v>459.6</v>
      </c>
      <c r="AG55" s="20"/>
      <c r="AH55" s="20"/>
      <c r="AI55" s="20">
        <v>659.4</v>
      </c>
      <c r="AJ55" s="20">
        <v>557.29999999999995</v>
      </c>
      <c r="AK55" s="20">
        <v>928.1</v>
      </c>
      <c r="AL55" s="19">
        <v>3.5259999999999998</v>
      </c>
      <c r="AM55" s="84" t="s">
        <v>1255</v>
      </c>
      <c r="AN55" s="20">
        <v>5.1989999999999998</v>
      </c>
      <c r="AO55" s="20">
        <v>2.4950000000000001</v>
      </c>
      <c r="AP55" s="84" t="s">
        <v>1255</v>
      </c>
      <c r="AQ55" s="20">
        <v>9.9459999999999997</v>
      </c>
      <c r="AR55" s="20">
        <v>7.4450000000000003</v>
      </c>
      <c r="AS55" s="20"/>
      <c r="AT55" s="20"/>
      <c r="AU55" s="20"/>
      <c r="AV55" s="20"/>
      <c r="AW55" s="20">
        <v>13.93</v>
      </c>
      <c r="AX55" s="20"/>
      <c r="AY55" s="20"/>
      <c r="AZ55" s="20">
        <v>29.56</v>
      </c>
      <c r="BA55" s="20">
        <v>22.34</v>
      </c>
      <c r="BB55" s="20">
        <v>35.82</v>
      </c>
      <c r="BC55" s="84"/>
      <c r="BD55" s="84"/>
      <c r="BE55" s="84"/>
      <c r="BF55" s="84"/>
    </row>
    <row r="56" spans="1:58" s="25" customFormat="1" x14ac:dyDescent="0.2">
      <c r="A56" s="69" t="s">
        <v>449</v>
      </c>
      <c r="B56" s="70" t="str">
        <f>VLOOKUP(A56,RecNames!B:G,6,FALSE)</f>
        <v>GLP2R</v>
      </c>
      <c r="C56" s="70"/>
      <c r="D56" s="90" cm="1">
        <f t="array" ref="D56">_xlfn.IFS(U56="",0,U56="na","na",U56&gt;0,100*(U56-(_xlfn.MINIFS(U$2:U$1000,U$2:U$1000,"&gt;0")-1))/(_xlfn.MAXIFS(U$2:U$1000,U$2:U$1000,"&gt;0")-(_xlfn.MINIFS(U$2:U$1000,U$2:U$1000,"&gt;0")-1)))</f>
        <v>95.838509316770214</v>
      </c>
      <c r="E56" s="90" t="str" cm="1">
        <f t="array" ref="E56">_xlfn.IFS(V56="",0,V56="na","na",V56&gt;0,100*(V56-(_xlfn.MINIFS(V$2:V$1000,V$2:V$1000,"&gt;0")-1))/(_xlfn.MAXIFS(V$2:V$1000,V$2:V$1000,"&gt;0")-(_xlfn.MINIFS(V$2:V$1000,V$2:V$1000,"&gt;0")-1)))</f>
        <v>na</v>
      </c>
      <c r="F56" s="90" cm="1">
        <f t="array" ref="F56">_xlfn.IFS(W56="",0,W56="na","na",W56&gt;0,100*(W56-(_xlfn.MINIFS(W$2:W$1000,W$2:W$1000,"&gt;0")-1))/(_xlfn.MAXIFS(W$2:W$1000,W$2:W$1000,"&gt;0")-(_xlfn.MINIFS(W$2:W$1000,W$2:W$1000,"&gt;0")-1)))</f>
        <v>9.9790032047740098</v>
      </c>
      <c r="G56" s="90" cm="1">
        <f t="array" ref="G56">_xlfn.IFS(X56="",0,X56="na","na",X56&gt;0,100*(X56-(_xlfn.MINIFS(X$2:X$1000,X$2:X$1000,"&gt;0")-1))/(_xlfn.MAXIFS(X$2:X$1000,X$2:X$1000,"&gt;0")-(_xlfn.MINIFS(X$2:X$1000,X$2:X$1000,"&gt;0")-1)))</f>
        <v>4.384465437097016</v>
      </c>
      <c r="H56" s="90" t="str" cm="1">
        <f t="array" ref="H56">_xlfn.IFS(Y56="",0,Y56="na","na",Y56&gt;0,100*(Y56-(_xlfn.MINIFS(Y$2:Y$1000,Y$2:Y$1000,"&gt;0")-1))/(_xlfn.MAXIFS(Y$2:Y$1000,Y$2:Y$1000,"&gt;0")-(_xlfn.MINIFS(Y$2:Y$1000,Y$2:Y$1000,"&gt;0")-1)))</f>
        <v>na</v>
      </c>
      <c r="I56" s="90" cm="1">
        <f t="array" ref="I56">_xlfn.IFS(Z56="",0,Z56="na","na",Z56&gt;0,100*(Z56-(_xlfn.MINIFS(Z$2:Z$1000,Z$2:Z$1000,"&gt;0")-1))/(_xlfn.MAXIFS(Z$2:Z$1000,Z$2:Z$1000,"&gt;0")-(_xlfn.MINIFS(Z$2:Z$1000,Z$2:Z$1000,"&gt;0")-1)))</f>
        <v>35.833403877084571</v>
      </c>
      <c r="J56" s="90" cm="1">
        <f t="array" ref="J56">_xlfn.IFS(AA56="",0,AA56="na","na",AA56&gt;0,100*(AA56-(_xlfn.MINIFS(AA$2:AA$1000,AA$2:AA$1000,"&gt;0")-1))/(_xlfn.MAXIFS(AA$2:AA$1000,AA$2:AA$1000,"&gt;0")-(_xlfn.MINIFS(AA$2:AA$1000,AA$2:AA$1000,"&gt;0")-1)))</f>
        <v>37.23207531310414</v>
      </c>
      <c r="K56" s="90" cm="1">
        <f t="array" ref="K56">_xlfn.IFS(AB56="",0,AB56="na","na",AB56&gt;0,100*(AB56-(_xlfn.MINIFS(AB$2:AB$1000,AB$2:AB$1000,"&gt;0")-1))/(_xlfn.MAXIFS(AB$2:AB$1000,AB$2:AB$1000,"&gt;0")-(_xlfn.MINIFS(AB$2:AB$1000,AB$2:AB$1000,"&gt;0")-1)))</f>
        <v>6.9848115507219193</v>
      </c>
      <c r="L56" s="90" cm="1">
        <f t="array" ref="L56">_xlfn.IFS(AC56="",0,AC56="na","na",AC56&gt;0,100*(AC56-(_xlfn.MINIFS(AC$2:AC$1000,AC$2:AC$1000,"&gt;0")-1))/(_xlfn.MAXIFS(AC$2:AC$1000,AC$2:AC$1000,"&gt;0")-(_xlfn.MINIFS(AC$2:AC$1000,AC$2:AC$1000,"&gt;0")-1)))</f>
        <v>0</v>
      </c>
      <c r="M56" s="90" cm="1">
        <f t="array" ref="M56">_xlfn.IFS(AD56="",0,AD56="na","na",AD56&gt;0,100*(AD56-(_xlfn.MINIFS(AD$2:AD$1000,AD$2:AD$1000,"&gt;0")-1))/(_xlfn.MAXIFS(AD$2:AD$1000,AD$2:AD$1000,"&gt;0")-(_xlfn.MINIFS(AD$2:AD$1000,AD$2:AD$1000,"&gt;0")-1)))</f>
        <v>0</v>
      </c>
      <c r="N56" s="90" cm="1">
        <f t="array" ref="N56">_xlfn.IFS(AE56="",0,AE56="na","na",AE56&gt;0,100*(AE56-(_xlfn.MINIFS(AE$2:AE$1000,AE$2:AE$1000,"&gt;0")-1))/(_xlfn.MAXIFS(AE$2:AE$1000,AE$2:AE$1000,"&gt;0")-(_xlfn.MINIFS(AE$2:AE$1000,AE$2:AE$1000,"&gt;0")-1)))</f>
        <v>0</v>
      </c>
      <c r="O56" s="90" cm="1">
        <f t="array" ref="O56">_xlfn.IFS(AF56="",0,AF56="na","na",AF56&gt;0,100*(AF56-(_xlfn.MINIFS(AF$2:AF$1000,AF$2:AF$1000,"&gt;0")-1))/(_xlfn.MAXIFS(AF$2:AF$1000,AF$2:AF$1000,"&gt;0")-(_xlfn.MINIFS(AF$2:AF$1000,AF$2:AF$1000,"&gt;0")-1)))</f>
        <v>21.971174428007419</v>
      </c>
      <c r="P56" s="90" cm="1">
        <f t="array" ref="P56">_xlfn.IFS(AG56="",0,AG56="na","na",AG56&gt;0,100*(AG56-(_xlfn.MINIFS(AG$2:AG$1000,AG$2:AG$1000,"&gt;0")-1))/(_xlfn.MAXIFS(AG$2:AG$1000,AG$2:AG$1000,"&gt;0")-(_xlfn.MINIFS(AG$2:AG$1000,AG$2:AG$1000,"&gt;0")-1)))</f>
        <v>0</v>
      </c>
      <c r="Q56" s="90" cm="1">
        <f t="array" ref="Q56">_xlfn.IFS(AH56="",0,AH56="na","na",AH56&gt;0,100*(AH56-(_xlfn.MINIFS(AH$2:AH$1000,AH$2:AH$1000,"&gt;0")-1))/(_xlfn.MAXIFS(AH$2:AH$1000,AH$2:AH$1000,"&gt;0")-(_xlfn.MINIFS(AH$2:AH$1000,AH$2:AH$1000,"&gt;0")-1)))</f>
        <v>0</v>
      </c>
      <c r="R56" s="90" cm="1">
        <f t="array" ref="R56">_xlfn.IFS(AI56="",0,AI56="na","na",AI56&gt;0,100*(AI56-(_xlfn.MINIFS(AI$2:AI$1000,AI$2:AI$1000,"&gt;0")-1))/(_xlfn.MAXIFS(AI$2:AI$1000,AI$2:AI$1000,"&gt;0")-(_xlfn.MINIFS(AI$2:AI$1000,AI$2:AI$1000,"&gt;0")-1)))</f>
        <v>14.593833751572841</v>
      </c>
      <c r="S56" s="90" cm="1">
        <f t="array" ref="S56">_xlfn.IFS(AJ56="",0,AJ56="na","na",AJ56&gt;0,100*(AJ56-(_xlfn.MINIFS(AJ$2:AJ$1000,AJ$2:AJ$1000,"&gt;0")-1))/(_xlfn.MAXIFS(AJ$2:AJ$1000,AJ$2:AJ$1000,"&gt;0")-(_xlfn.MINIFS(AJ$2:AJ$1000,AJ$2:AJ$1000,"&gt;0")-1)))</f>
        <v>19.566838394793923</v>
      </c>
      <c r="T56" s="90" cm="1">
        <f t="array" ref="T56">_xlfn.IFS(AK56="",0,AK56="na","na",AK56&gt;0,100*(AK56-(_xlfn.MINIFS(AK$2:AK$1000,AK$2:AK$1000,"&gt;0")-1))/(_xlfn.MAXIFS(AK$2:AK$1000,AK$2:AK$1000,"&gt;0")-(_xlfn.MINIFS(AK$2:AK$1000,AK$2:AK$1000,"&gt;0")-1)))</f>
        <v>29.3550679577152</v>
      </c>
      <c r="U56" s="19">
        <v>63.31</v>
      </c>
      <c r="V56" s="84" t="s">
        <v>1255</v>
      </c>
      <c r="W56" s="20">
        <v>108.4</v>
      </c>
      <c r="X56" s="20">
        <v>46.94</v>
      </c>
      <c r="Y56" s="84" t="s">
        <v>1255</v>
      </c>
      <c r="Z56" s="20">
        <v>144.6</v>
      </c>
      <c r="AA56" s="20">
        <v>195.7</v>
      </c>
      <c r="AB56" s="20">
        <v>47.17</v>
      </c>
      <c r="AC56" s="20"/>
      <c r="AD56" s="20"/>
      <c r="AE56" s="20"/>
      <c r="AF56" s="20">
        <v>246.8</v>
      </c>
      <c r="AG56" s="20"/>
      <c r="AH56" s="20"/>
      <c r="AI56" s="20">
        <v>229.6</v>
      </c>
      <c r="AJ56" s="20">
        <v>605.9</v>
      </c>
      <c r="AK56" s="20">
        <v>695.5</v>
      </c>
      <c r="AL56" s="19">
        <v>3.76</v>
      </c>
      <c r="AM56" s="84" t="s">
        <v>1255</v>
      </c>
      <c r="AN56" s="20">
        <v>10.93</v>
      </c>
      <c r="AO56" s="20">
        <v>3.3889999999999998</v>
      </c>
      <c r="AP56" s="84" t="s">
        <v>1255</v>
      </c>
      <c r="AQ56" s="20">
        <v>7.8259999999999996</v>
      </c>
      <c r="AR56" s="20">
        <v>9.25</v>
      </c>
      <c r="AS56" s="20">
        <v>5.8890000000000002</v>
      </c>
      <c r="AT56" s="20"/>
      <c r="AU56" s="20"/>
      <c r="AV56" s="20"/>
      <c r="AW56" s="20">
        <v>10.43</v>
      </c>
      <c r="AX56" s="20"/>
      <c r="AY56" s="20"/>
      <c r="AZ56" s="20">
        <v>25.86</v>
      </c>
      <c r="BA56" s="20">
        <v>34.090000000000003</v>
      </c>
      <c r="BB56" s="20">
        <v>34.74</v>
      </c>
      <c r="BC56" s="84"/>
      <c r="BD56" s="84"/>
      <c r="BE56" s="84"/>
      <c r="BF56" s="84"/>
    </row>
    <row r="57" spans="1:58" s="25" customFormat="1" x14ac:dyDescent="0.2">
      <c r="A57" s="69" t="s">
        <v>458</v>
      </c>
      <c r="B57" s="70" t="str">
        <f>VLOOKUP(A57,RecNames!B:G,6,FALSE)</f>
        <v>GNRHR</v>
      </c>
      <c r="C57" s="70"/>
      <c r="D57" s="90" cm="1">
        <f t="array" ref="D57">_xlfn.IFS(U57="",0,U57="na","na",U57&gt;0,100*(U57-(_xlfn.MINIFS(U$2:U$1000,U$2:U$1000,"&gt;0")-1))/(_xlfn.MAXIFS(U$2:U$1000,U$2:U$1000,"&gt;0")-(_xlfn.MINIFS(U$2:U$1000,U$2:U$1000,"&gt;0")-1)))</f>
        <v>0</v>
      </c>
      <c r="E57" s="90" t="str" cm="1">
        <f t="array" ref="E57">_xlfn.IFS(V57="",0,V57="na","na",V57&gt;0,100*(V57-(_xlfn.MINIFS(V$2:V$1000,V$2:V$1000,"&gt;0")-1))/(_xlfn.MAXIFS(V$2:V$1000,V$2:V$1000,"&gt;0")-(_xlfn.MINIFS(V$2:V$1000,V$2:V$1000,"&gt;0")-1)))</f>
        <v>na</v>
      </c>
      <c r="F57" s="90" cm="1">
        <f t="array" ref="F57">_xlfn.IFS(W57="",0,W57="na","na",W57&gt;0,100*(W57-(_xlfn.MINIFS(W$2:W$1000,W$2:W$1000,"&gt;0")-1))/(_xlfn.MAXIFS(W$2:W$1000,W$2:W$1000,"&gt;0")-(_xlfn.MINIFS(W$2:W$1000,W$2:W$1000,"&gt;0")-1)))</f>
        <v>0</v>
      </c>
      <c r="G57" s="90" cm="1">
        <f t="array" ref="G57">_xlfn.IFS(X57="",0,X57="na","na",X57&gt;0,100*(X57-(_xlfn.MINIFS(X$2:X$1000,X$2:X$1000,"&gt;0")-1))/(_xlfn.MAXIFS(X$2:X$1000,X$2:X$1000,"&gt;0")-(_xlfn.MINIFS(X$2:X$1000,X$2:X$1000,"&gt;0")-1)))</f>
        <v>0</v>
      </c>
      <c r="H57" s="90" t="str" cm="1">
        <f t="array" ref="H57">_xlfn.IFS(Y57="",0,Y57="na","na",Y57&gt;0,100*(Y57-(_xlfn.MINIFS(Y$2:Y$1000,Y$2:Y$1000,"&gt;0")-1))/(_xlfn.MAXIFS(Y$2:Y$1000,Y$2:Y$1000,"&gt;0")-(_xlfn.MINIFS(Y$2:Y$1000,Y$2:Y$1000,"&gt;0")-1)))</f>
        <v>na</v>
      </c>
      <c r="I57" s="90" cm="1">
        <f t="array" ref="I57">_xlfn.IFS(Z57="",0,Z57="na","na",Z57&gt;0,100*(Z57-(_xlfn.MINIFS(Z$2:Z$1000,Z$2:Z$1000,"&gt;0")-1))/(_xlfn.MAXIFS(Z$2:Z$1000,Z$2:Z$1000,"&gt;0")-(_xlfn.MINIFS(Z$2:Z$1000,Z$2:Z$1000,"&gt;0")-1)))</f>
        <v>0</v>
      </c>
      <c r="J57" s="90" cm="1">
        <f t="array" ref="J57">_xlfn.IFS(AA57="",0,AA57="na","na",AA57&gt;0,100*(AA57-(_xlfn.MINIFS(AA$2:AA$1000,AA$2:AA$1000,"&gt;0")-1))/(_xlfn.MAXIFS(AA$2:AA$1000,AA$2:AA$1000,"&gt;0")-(_xlfn.MINIFS(AA$2:AA$1000,AA$2:AA$1000,"&gt;0")-1)))</f>
        <v>0</v>
      </c>
      <c r="K57" s="90" cm="1">
        <f t="array" ref="K57">_xlfn.IFS(AB57="",0,AB57="na","na",AB57&gt;0,100*(AB57-(_xlfn.MINIFS(AB$2:AB$1000,AB$2:AB$1000,"&gt;0")-1))/(_xlfn.MAXIFS(AB$2:AB$1000,AB$2:AB$1000,"&gt;0")-(_xlfn.MINIFS(AB$2:AB$1000,AB$2:AB$1000,"&gt;0")-1)))</f>
        <v>0</v>
      </c>
      <c r="L57" s="90" cm="1">
        <f t="array" ref="L57">_xlfn.IFS(AC57="",0,AC57="na","na",AC57&gt;0,100*(AC57-(_xlfn.MINIFS(AC$2:AC$1000,AC$2:AC$1000,"&gt;0")-1))/(_xlfn.MAXIFS(AC$2:AC$1000,AC$2:AC$1000,"&gt;0")-(_xlfn.MINIFS(AC$2:AC$1000,AC$2:AC$1000,"&gt;0")-1)))</f>
        <v>35.286037379806025</v>
      </c>
      <c r="M57" s="90" cm="1">
        <f t="array" ref="M57">_xlfn.IFS(AD57="",0,AD57="na","na",AD57&gt;0,100*(AD57-(_xlfn.MINIFS(AD$2:AD$1000,AD$2:AD$1000,"&gt;0")-1))/(_xlfn.MAXIFS(AD$2:AD$1000,AD$2:AD$1000,"&gt;0")-(_xlfn.MINIFS(AD$2:AD$1000,AD$2:AD$1000,"&gt;0")-1)))</f>
        <v>44.362215805692379</v>
      </c>
      <c r="N57" s="90" cm="1">
        <f t="array" ref="N57">_xlfn.IFS(AE57="",0,AE57="na","na",AE57&gt;0,100*(AE57-(_xlfn.MINIFS(AE$2:AE$1000,AE$2:AE$1000,"&gt;0")-1))/(_xlfn.MAXIFS(AE$2:AE$1000,AE$2:AE$1000,"&gt;0")-(_xlfn.MINIFS(AE$2:AE$1000,AE$2:AE$1000,"&gt;0")-1)))</f>
        <v>18.196288834221981</v>
      </c>
      <c r="O57" s="90" cm="1">
        <f t="array" ref="O57">_xlfn.IFS(AF57="",0,AF57="na","na",AF57&gt;0,100*(AF57-(_xlfn.MINIFS(AF$2:AF$1000,AF$2:AF$1000,"&gt;0")-1))/(_xlfn.MAXIFS(AF$2:AF$1000,AF$2:AF$1000,"&gt;0")-(_xlfn.MINIFS(AF$2:AF$1000,AF$2:AF$1000,"&gt;0")-1)))</f>
        <v>23.674071255291821</v>
      </c>
      <c r="P57" s="90" cm="1">
        <f t="array" ref="P57">_xlfn.IFS(AG57="",0,AG57="na","na",AG57&gt;0,100*(AG57-(_xlfn.MINIFS(AG$2:AG$1000,AG$2:AG$1000,"&gt;0")-1))/(_xlfn.MAXIFS(AG$2:AG$1000,AG$2:AG$1000,"&gt;0")-(_xlfn.MINIFS(AG$2:AG$1000,AG$2:AG$1000,"&gt;0")-1)))</f>
        <v>0</v>
      </c>
      <c r="Q57" s="90" cm="1">
        <f t="array" ref="Q57">_xlfn.IFS(AH57="",0,AH57="na","na",AH57&gt;0,100*(AH57-(_xlfn.MINIFS(AH$2:AH$1000,AH$2:AH$1000,"&gt;0")-1))/(_xlfn.MAXIFS(AH$2:AH$1000,AH$2:AH$1000,"&gt;0")-(_xlfn.MINIFS(AH$2:AH$1000,AH$2:AH$1000,"&gt;0")-1)))</f>
        <v>0</v>
      </c>
      <c r="R57" s="90" cm="1">
        <f t="array" ref="R57">_xlfn.IFS(AI57="",0,AI57="na","na",AI57&gt;0,100*(AI57-(_xlfn.MINIFS(AI$2:AI$1000,AI$2:AI$1000,"&gt;0")-1))/(_xlfn.MAXIFS(AI$2:AI$1000,AI$2:AI$1000,"&gt;0")-(_xlfn.MINIFS(AI$2:AI$1000,AI$2:AI$1000,"&gt;0")-1)))</f>
        <v>0</v>
      </c>
      <c r="S57" s="90" cm="1">
        <f t="array" ref="S57">_xlfn.IFS(AJ57="",0,AJ57="na","na",AJ57&gt;0,100*(AJ57-(_xlfn.MINIFS(AJ$2:AJ$1000,AJ$2:AJ$1000,"&gt;0")-1))/(_xlfn.MAXIFS(AJ$2:AJ$1000,AJ$2:AJ$1000,"&gt;0")-(_xlfn.MINIFS(AJ$2:AJ$1000,AJ$2:AJ$1000,"&gt;0")-1)))</f>
        <v>0</v>
      </c>
      <c r="T57" s="90" cm="1">
        <f t="array" ref="T57">_xlfn.IFS(AK57="",0,AK57="na","na",AK57&gt;0,100*(AK57-(_xlfn.MINIFS(AK$2:AK$1000,AK$2:AK$1000,"&gt;0")-1))/(_xlfn.MAXIFS(AK$2:AK$1000,AK$2:AK$1000,"&gt;0")-(_xlfn.MINIFS(AK$2:AK$1000,AK$2:AK$1000,"&gt;0")-1)))</f>
        <v>0</v>
      </c>
      <c r="U57" s="19"/>
      <c r="V57" s="84" t="s">
        <v>1255</v>
      </c>
      <c r="W57" s="20"/>
      <c r="X57" s="20"/>
      <c r="Y57" s="84" t="s">
        <v>1255</v>
      </c>
      <c r="Z57" s="20"/>
      <c r="AA57" s="20"/>
      <c r="AB57" s="20"/>
      <c r="AC57" s="20">
        <v>282.5</v>
      </c>
      <c r="AD57" s="20">
        <v>390.8</v>
      </c>
      <c r="AE57" s="20">
        <v>189.2</v>
      </c>
      <c r="AF57" s="20">
        <v>264.7</v>
      </c>
      <c r="AG57" s="20"/>
      <c r="AH57" s="20"/>
      <c r="AI57" s="20"/>
      <c r="AJ57" s="20"/>
      <c r="AK57" s="20"/>
      <c r="AL57" s="19"/>
      <c r="AM57" s="84" t="s">
        <v>1255</v>
      </c>
      <c r="AN57" s="20"/>
      <c r="AO57" s="20"/>
      <c r="AP57" s="84" t="s">
        <v>1255</v>
      </c>
      <c r="AQ57" s="20"/>
      <c r="AR57" s="20"/>
      <c r="AS57" s="20"/>
      <c r="AT57" s="20">
        <v>7.3079999999999998</v>
      </c>
      <c r="AU57" s="20">
        <v>12.88</v>
      </c>
      <c r="AV57" s="20">
        <v>5.8810000000000002</v>
      </c>
      <c r="AW57" s="20">
        <v>7.5919999999999996</v>
      </c>
      <c r="AX57" s="20"/>
      <c r="AY57" s="20"/>
      <c r="AZ57" s="20"/>
      <c r="BA57" s="20"/>
      <c r="BB57" s="20"/>
      <c r="BC57" s="84"/>
      <c r="BD57" s="84"/>
      <c r="BE57" s="84"/>
      <c r="BF57" s="84"/>
    </row>
    <row r="58" spans="1:58" s="25" customFormat="1" x14ac:dyDescent="0.2">
      <c r="A58" s="69" t="s">
        <v>418</v>
      </c>
      <c r="B58" s="70" t="str">
        <f>VLOOKUP(A58,RecNames!B:G,6,FALSE)</f>
        <v>FFAR4</v>
      </c>
      <c r="C58" s="70"/>
      <c r="D58" s="90" cm="1">
        <f t="array" ref="D58">_xlfn.IFS(U58="",0,U58="na","na",U58&gt;0,100*(U58-(_xlfn.MINIFS(U$2:U$1000,U$2:U$1000,"&gt;0")-1))/(_xlfn.MAXIFS(U$2:U$1000,U$2:U$1000,"&gt;0")-(_xlfn.MINIFS(U$2:U$1000,U$2:U$1000,"&gt;0")-1)))</f>
        <v>0</v>
      </c>
      <c r="E58" s="90" t="str" cm="1">
        <f t="array" ref="E58">_xlfn.IFS(V58="",0,V58="na","na",V58&gt;0,100*(V58-(_xlfn.MINIFS(V$2:V$1000,V$2:V$1000,"&gt;0")-1))/(_xlfn.MAXIFS(V$2:V$1000,V$2:V$1000,"&gt;0")-(_xlfn.MINIFS(V$2:V$1000,V$2:V$1000,"&gt;0")-1)))</f>
        <v>na</v>
      </c>
      <c r="F58" s="90" cm="1">
        <f t="array" ref="F58">_xlfn.IFS(W58="",0,W58="na","na",W58&gt;0,100*(W58-(_xlfn.MINIFS(W$2:W$1000,W$2:W$1000,"&gt;0")-1))/(_xlfn.MAXIFS(W$2:W$1000,W$2:W$1000,"&gt;0")-(_xlfn.MINIFS(W$2:W$1000,W$2:W$1000,"&gt;0")-1)))</f>
        <v>1.864294397170958</v>
      </c>
      <c r="G58" s="90" cm="1">
        <f t="array" ref="G58">_xlfn.IFS(X58="",0,X58="na","na",X58&gt;0,100*(X58-(_xlfn.MINIFS(X$2:X$1000,X$2:X$1000,"&gt;0")-1))/(_xlfn.MAXIFS(X$2:X$1000,X$2:X$1000,"&gt;0")-(_xlfn.MINIFS(X$2:X$1000,X$2:X$1000,"&gt;0")-1)))</f>
        <v>0.84120557804768337</v>
      </c>
      <c r="H58" s="90" t="str" cm="1">
        <f t="array" ref="H58">_xlfn.IFS(Y58="",0,Y58="na","na",Y58&gt;0,100*(Y58-(_xlfn.MINIFS(Y$2:Y$1000,Y$2:Y$1000,"&gt;0")-1))/(_xlfn.MAXIFS(Y$2:Y$1000,Y$2:Y$1000,"&gt;0")-(_xlfn.MINIFS(Y$2:Y$1000,Y$2:Y$1000,"&gt;0")-1)))</f>
        <v>na</v>
      </c>
      <c r="I58" s="90" cm="1">
        <f t="array" ref="I58">_xlfn.IFS(Z58="",0,Z58="na","na",Z58&gt;0,100*(Z58-(_xlfn.MINIFS(Z$2:Z$1000,Z$2:Z$1000,"&gt;0")-1))/(_xlfn.MAXIFS(Z$2:Z$1000,Z$2:Z$1000,"&gt;0")-(_xlfn.MINIFS(Z$2:Z$1000,Z$2:Z$1000,"&gt;0")-1)))</f>
        <v>13.095741979175486</v>
      </c>
      <c r="J58" s="90" cm="1">
        <f t="array" ref="J58">_xlfn.IFS(AA58="",0,AA58="na","na",AA58&gt;0,100*(AA58-(_xlfn.MINIFS(AA$2:AA$1000,AA$2:AA$1000,"&gt;0")-1))/(_xlfn.MAXIFS(AA$2:AA$1000,AA$2:AA$1000,"&gt;0")-(_xlfn.MINIFS(AA$2:AA$1000,AA$2:AA$1000,"&gt;0")-1)))</f>
        <v>2.4649071194418761</v>
      </c>
      <c r="K58" s="90" cm="1">
        <f t="array" ref="K58">_xlfn.IFS(AB58="",0,AB58="na","na",AB58&gt;0,100*(AB58-(_xlfn.MINIFS(AB$2:AB$1000,AB$2:AB$1000,"&gt;0")-1))/(_xlfn.MAXIFS(AB$2:AB$1000,AB$2:AB$1000,"&gt;0")-(_xlfn.MINIFS(AB$2:AB$1000,AB$2:AB$1000,"&gt;0")-1)))</f>
        <v>0</v>
      </c>
      <c r="L58" s="90" cm="1">
        <f t="array" ref="L58">_xlfn.IFS(AC58="",0,AC58="na","na",AC58&gt;0,100*(AC58-(_xlfn.MINIFS(AC$2:AC$1000,AC$2:AC$1000,"&gt;0")-1))/(_xlfn.MAXIFS(AC$2:AC$1000,AC$2:AC$1000,"&gt;0")-(_xlfn.MINIFS(AC$2:AC$1000,AC$2:AC$1000,"&gt;0")-1)))</f>
        <v>23.547612770739967</v>
      </c>
      <c r="M58" s="90" cm="1">
        <f t="array" ref="M58">_xlfn.IFS(AD58="",0,AD58="na","na",AD58&gt;0,100*(AD58-(_xlfn.MINIFS(AD$2:AD$1000,AD$2:AD$1000,"&gt;0")-1))/(_xlfn.MAXIFS(AD$2:AD$1000,AD$2:AD$1000,"&gt;0")-(_xlfn.MINIFS(AD$2:AD$1000,AD$2:AD$1000,"&gt;0")-1)))</f>
        <v>31.866158736321069</v>
      </c>
      <c r="N58" s="90" cm="1">
        <f t="array" ref="N58">_xlfn.IFS(AE58="",0,AE58="na","na",AE58&gt;0,100*(AE58-(_xlfn.MINIFS(AE$2:AE$1000,AE$2:AE$1000,"&gt;0")-1))/(_xlfn.MAXIFS(AE$2:AE$1000,AE$2:AE$1000,"&gt;0")-(_xlfn.MINIFS(AE$2:AE$1000,AE$2:AE$1000,"&gt;0")-1)))</f>
        <v>30.218061600454153</v>
      </c>
      <c r="O58" s="90" cm="1">
        <f t="array" ref="O58">_xlfn.IFS(AF58="",0,AF58="na","na",AF58&gt;0,100*(AF58-(_xlfn.MINIFS(AF$2:AF$1000,AF$2:AF$1000,"&gt;0")-1))/(_xlfn.MAXIFS(AF$2:AF$1000,AF$2:AF$1000,"&gt;0")-(_xlfn.MINIFS(AF$2:AF$1000,AF$2:AF$1000,"&gt;0")-1)))</f>
        <v>43.728297578842216</v>
      </c>
      <c r="P58" s="90" cm="1">
        <f t="array" ref="P58">_xlfn.IFS(AG58="",0,AG58="na","na",AG58&gt;0,100*(AG58-(_xlfn.MINIFS(AG$2:AG$1000,AG$2:AG$1000,"&gt;0")-1))/(_xlfn.MAXIFS(AG$2:AG$1000,AG$2:AG$1000,"&gt;0")-(_xlfn.MINIFS(AG$2:AG$1000,AG$2:AG$1000,"&gt;0")-1)))</f>
        <v>0</v>
      </c>
      <c r="Q58" s="90" cm="1">
        <f t="array" ref="Q58">_xlfn.IFS(AH58="",0,AH58="na","na",AH58&gt;0,100*(AH58-(_xlfn.MINIFS(AH$2:AH$1000,AH$2:AH$1000,"&gt;0")-1))/(_xlfn.MAXIFS(AH$2:AH$1000,AH$2:AH$1000,"&gt;0")-(_xlfn.MINIFS(AH$2:AH$1000,AH$2:AH$1000,"&gt;0")-1)))</f>
        <v>0</v>
      </c>
      <c r="R58" s="90" cm="1">
        <f t="array" ref="R58">_xlfn.IFS(AI58="",0,AI58="na","na",AI58&gt;0,100*(AI58-(_xlfn.MINIFS(AI$2:AI$1000,AI$2:AI$1000,"&gt;0")-1))/(_xlfn.MAXIFS(AI$2:AI$1000,AI$2:AI$1000,"&gt;0")-(_xlfn.MINIFS(AI$2:AI$1000,AI$2:AI$1000,"&gt;0")-1)))</f>
        <v>68.877293504610122</v>
      </c>
      <c r="S58" s="90" cm="1">
        <f t="array" ref="S58">_xlfn.IFS(AJ58="",0,AJ58="na","na",AJ58&gt;0,100*(AJ58-(_xlfn.MINIFS(AJ$2:AJ$1000,AJ$2:AJ$1000,"&gt;0")-1))/(_xlfn.MAXIFS(AJ$2:AJ$1000,AJ$2:AJ$1000,"&gt;0")-(_xlfn.MINIFS(AJ$2:AJ$1000,AJ$2:AJ$1000,"&gt;0")-1)))</f>
        <v>35.906995661605208</v>
      </c>
      <c r="T58" s="90" cm="1">
        <f t="array" ref="T58">_xlfn.IFS(AK58="",0,AK58="na","na",AK58&gt;0,100*(AK58-(_xlfn.MINIFS(AK$2:AK$1000,AK$2:AK$1000,"&gt;0")-1))/(_xlfn.MAXIFS(AK$2:AK$1000,AK$2:AK$1000,"&gt;0")-(_xlfn.MINIFS(AK$2:AK$1000,AK$2:AK$1000,"&gt;0")-1)))</f>
        <v>42.840010660033755</v>
      </c>
      <c r="U58" s="19"/>
      <c r="V58" s="84" t="s">
        <v>1255</v>
      </c>
      <c r="W58" s="20">
        <v>34.97</v>
      </c>
      <c r="X58" s="20">
        <v>23.31</v>
      </c>
      <c r="Y58" s="84" t="s">
        <v>1255</v>
      </c>
      <c r="Z58" s="20">
        <v>64.02</v>
      </c>
      <c r="AA58" s="20">
        <v>30.25</v>
      </c>
      <c r="AB58" s="20"/>
      <c r="AC58" s="20">
        <v>197.9</v>
      </c>
      <c r="AD58" s="20">
        <v>287.8</v>
      </c>
      <c r="AE58" s="20">
        <v>297.2</v>
      </c>
      <c r="AF58" s="20">
        <v>475.5</v>
      </c>
      <c r="AG58" s="20"/>
      <c r="AH58" s="20"/>
      <c r="AI58" s="20">
        <v>993.2</v>
      </c>
      <c r="AJ58" s="20">
        <v>1088</v>
      </c>
      <c r="AK58" s="20">
        <v>999.1</v>
      </c>
      <c r="AL58" s="19"/>
      <c r="AM58" s="84" t="s">
        <v>1255</v>
      </c>
      <c r="AN58" s="20">
        <v>3.964</v>
      </c>
      <c r="AO58" s="20">
        <v>2.375</v>
      </c>
      <c r="AP58" s="84" t="s">
        <v>1255</v>
      </c>
      <c r="AQ58" s="20">
        <v>14.1</v>
      </c>
      <c r="AR58" s="20">
        <v>3.9</v>
      </c>
      <c r="AS58" s="20"/>
      <c r="AT58" s="20">
        <v>6.407</v>
      </c>
      <c r="AU58" s="20">
        <v>9.2560000000000002</v>
      </c>
      <c r="AV58" s="20">
        <v>9.3320000000000007</v>
      </c>
      <c r="AW58" s="20">
        <v>19.12</v>
      </c>
      <c r="AX58" s="20"/>
      <c r="AY58" s="20"/>
      <c r="AZ58" s="20">
        <v>82.95</v>
      </c>
      <c r="BA58" s="20">
        <v>217.2</v>
      </c>
      <c r="BB58" s="20">
        <v>74.62</v>
      </c>
      <c r="BC58" s="84"/>
      <c r="BD58" s="84"/>
      <c r="BE58" s="84"/>
      <c r="BF58" s="84"/>
    </row>
    <row r="59" spans="1:58" s="25" customFormat="1" x14ac:dyDescent="0.2">
      <c r="A59" s="69" t="s">
        <v>331</v>
      </c>
      <c r="B59" s="70" t="str">
        <f>VLOOKUP(A59,RecNames!B:G,6,FALSE)</f>
        <v>GPR39</v>
      </c>
      <c r="C59" s="70"/>
      <c r="D59" s="90" cm="1">
        <f t="array" ref="D59">_xlfn.IFS(U59="",0,U59="na","na",U59&gt;0,100*(U59-(_xlfn.MINIFS(U$2:U$1000,U$2:U$1000,"&gt;0")-1))/(_xlfn.MAXIFS(U$2:U$1000,U$2:U$1000,"&gt;0")-(_xlfn.MINIFS(U$2:U$1000,U$2:U$1000,"&gt;0")-1)))</f>
        <v>0</v>
      </c>
      <c r="E59" s="90" t="str" cm="1">
        <f t="array" ref="E59">_xlfn.IFS(V59="",0,V59="na","na",V59&gt;0,100*(V59-(_xlfn.MINIFS(V$2:V$1000,V$2:V$1000,"&gt;0")-1))/(_xlfn.MAXIFS(V$2:V$1000,V$2:V$1000,"&gt;0")-(_xlfn.MINIFS(V$2:V$1000,V$2:V$1000,"&gt;0")-1)))</f>
        <v>na</v>
      </c>
      <c r="F59" s="90" cm="1">
        <f t="array" ref="F59">_xlfn.IFS(W59="",0,W59="na","na",W59&gt;0,100*(W59-(_xlfn.MINIFS(W$2:W$1000,W$2:W$1000,"&gt;0")-1))/(_xlfn.MAXIFS(W$2:W$1000,W$2:W$1000,"&gt;0")-(_xlfn.MINIFS(W$2:W$1000,W$2:W$1000,"&gt;0")-1)))</f>
        <v>26.058127969941431</v>
      </c>
      <c r="G59" s="90" cm="1">
        <f t="array" ref="G59">_xlfn.IFS(X59="",0,X59="na","na",X59&gt;0,100*(X59-(_xlfn.MINIFS(X$2:X$1000,X$2:X$1000,"&gt;0")-1))/(_xlfn.MAXIFS(X$2:X$1000,X$2:X$1000,"&gt;0")-(_xlfn.MINIFS(X$2:X$1000,X$2:X$1000,"&gt;0")-1)))</f>
        <v>9.4721847353426298</v>
      </c>
      <c r="H59" s="90" t="str" cm="1">
        <f t="array" ref="H59">_xlfn.IFS(Y59="",0,Y59="na","na",Y59&gt;0,100*(Y59-(_xlfn.MINIFS(Y$2:Y$1000,Y$2:Y$1000,"&gt;0")-1))/(_xlfn.MAXIFS(Y$2:Y$1000,Y$2:Y$1000,"&gt;0")-(_xlfn.MINIFS(Y$2:Y$1000,Y$2:Y$1000,"&gt;0")-1)))</f>
        <v>na</v>
      </c>
      <c r="I59" s="90" cm="1">
        <f t="array" ref="I59">_xlfn.IFS(Z59="",0,Z59="na","na",Z59&gt;0,100*(Z59-(_xlfn.MINIFS(Z$2:Z$1000,Z$2:Z$1000,"&gt;0")-1))/(_xlfn.MAXIFS(Z$2:Z$1000,Z$2:Z$1000,"&gt;0")-(_xlfn.MINIFS(Z$2:Z$1000,Z$2:Z$1000,"&gt;0")-1)))</f>
        <v>33.60422133807387</v>
      </c>
      <c r="J59" s="90" cm="1">
        <f t="array" ref="J59">_xlfn.IFS(AA59="",0,AA59="na","na",AA59&gt;0,100*(AA59-(_xlfn.MINIFS(AA$2:AA$1000,AA$2:AA$1000,"&gt;0")-1))/(_xlfn.MAXIFS(AA$2:AA$1000,AA$2:AA$1000,"&gt;0")-(_xlfn.MINIFS(AA$2:AA$1000,AA$2:AA$1000,"&gt;0")-1)))</f>
        <v>37.463226023367234</v>
      </c>
      <c r="K59" s="90" cm="1">
        <f t="array" ref="K59">_xlfn.IFS(AB59="",0,AB59="na","na",AB59&gt;0,100*(AB59-(_xlfn.MINIFS(AB$2:AB$1000,AB$2:AB$1000,"&gt;0")-1))/(_xlfn.MAXIFS(AB$2:AB$1000,AB$2:AB$1000,"&gt;0")-(_xlfn.MINIFS(AB$2:AB$1000,AB$2:AB$1000,"&gt;0")-1)))</f>
        <v>0</v>
      </c>
      <c r="L59" s="90" cm="1">
        <f t="array" ref="L59">_xlfn.IFS(AC59="",0,AC59="na","na",AC59&gt;0,100*(AC59-(_xlfn.MINIFS(AC$2:AC$1000,AC$2:AC$1000,"&gt;0")-1))/(_xlfn.MAXIFS(AC$2:AC$1000,AC$2:AC$1000,"&gt;0")-(_xlfn.MINIFS(AC$2:AC$1000,AC$2:AC$1000,"&gt;0")-1)))</f>
        <v>11.781437748886516</v>
      </c>
      <c r="M59" s="90" cm="1">
        <f t="array" ref="M59">_xlfn.IFS(AD59="",0,AD59="na","na",AD59&gt;0,100*(AD59-(_xlfn.MINIFS(AD$2:AD$1000,AD$2:AD$1000,"&gt;0")-1))/(_xlfn.MAXIFS(AD$2:AD$1000,AD$2:AD$1000,"&gt;0")-(_xlfn.MINIFS(AD$2:AD$1000,AD$2:AD$1000,"&gt;0")-1)))</f>
        <v>13.401111299832577</v>
      </c>
      <c r="N59" s="90" cm="1">
        <f t="array" ref="N59">_xlfn.IFS(AE59="",0,AE59="na","na",AE59&gt;0,100*(AE59-(_xlfn.MINIFS(AE$2:AE$1000,AE$2:AE$1000,"&gt;0")-1))/(_xlfn.MAXIFS(AE$2:AE$1000,AE$2:AE$1000,"&gt;0")-(_xlfn.MINIFS(AE$2:AE$1000,AE$2:AE$1000,"&gt;0")-1)))</f>
        <v>20.51159321882966</v>
      </c>
      <c r="O59" s="90" cm="1">
        <f t="array" ref="O59">_xlfn.IFS(AF59="",0,AF59="na","na",AF59&gt;0,100*(AF59-(_xlfn.MINIFS(AF$2:AF$1000,AF$2:AF$1000,"&gt;0")-1))/(_xlfn.MAXIFS(AF$2:AF$1000,AF$2:AF$1000,"&gt;0")-(_xlfn.MINIFS(AF$2:AF$1000,AF$2:AF$1000,"&gt;0")-1)))</f>
        <v>2.0739190410502775</v>
      </c>
      <c r="P59" s="90" cm="1">
        <f t="array" ref="P59">_xlfn.IFS(AG59="",0,AG59="na","na",AG59&gt;0,100*(AG59-(_xlfn.MINIFS(AG$2:AG$1000,AG$2:AG$1000,"&gt;0")-1))/(_xlfn.MAXIFS(AG$2:AG$1000,AG$2:AG$1000,"&gt;0")-(_xlfn.MINIFS(AG$2:AG$1000,AG$2:AG$1000,"&gt;0")-1)))</f>
        <v>10.884259897916953</v>
      </c>
      <c r="Q59" s="90" cm="1">
        <f t="array" ref="Q59">_xlfn.IFS(AH59="",0,AH59="na","na",AH59&gt;0,100*(AH59-(_xlfn.MINIFS(AH$2:AH$1000,AH$2:AH$1000,"&gt;0")-1))/(_xlfn.MAXIFS(AH$2:AH$1000,AH$2:AH$1000,"&gt;0")-(_xlfn.MINIFS(AH$2:AH$1000,AH$2:AH$1000,"&gt;0")-1)))</f>
        <v>30.706399784579478</v>
      </c>
      <c r="R59" s="90" cm="1">
        <f t="array" ref="R59">_xlfn.IFS(AI59="",0,AI59="na","na",AI59&gt;0,100*(AI59-(_xlfn.MINIFS(AI$2:AI$1000,AI$2:AI$1000,"&gt;0")-1))/(_xlfn.MAXIFS(AI$2:AI$1000,AI$2:AI$1000,"&gt;0")-(_xlfn.MINIFS(AI$2:AI$1000,AI$2:AI$1000,"&gt;0")-1)))</f>
        <v>2.6558801157326775</v>
      </c>
      <c r="S59" s="90" cm="1">
        <f t="array" ref="S59">_xlfn.IFS(AJ59="",0,AJ59="na","na",AJ59&gt;0,100*(AJ59-(_xlfn.MINIFS(AJ$2:AJ$1000,AJ$2:AJ$1000,"&gt;0")-1))/(_xlfn.MAXIFS(AJ$2:AJ$1000,AJ$2:AJ$1000,"&gt;0")-(_xlfn.MINIFS(AJ$2:AJ$1000,AJ$2:AJ$1000,"&gt;0")-1)))</f>
        <v>0</v>
      </c>
      <c r="T59" s="90" cm="1">
        <f t="array" ref="T59">_xlfn.IFS(AK59="",0,AK59="na","na",AK59&gt;0,100*(AK59-(_xlfn.MINIFS(AK$2:AK$1000,AK$2:AK$1000,"&gt;0")-1))/(_xlfn.MAXIFS(AK$2:AK$1000,AK$2:AK$1000,"&gt;0")-(_xlfn.MINIFS(AK$2:AK$1000,AK$2:AK$1000,"&gt;0")-1)))</f>
        <v>0.30381096206804636</v>
      </c>
      <c r="U59" s="19"/>
      <c r="V59" s="84" t="s">
        <v>1255</v>
      </c>
      <c r="W59" s="20">
        <v>253.9</v>
      </c>
      <c r="X59" s="20">
        <v>80.87</v>
      </c>
      <c r="Y59" s="84" t="s">
        <v>1255</v>
      </c>
      <c r="Z59" s="20">
        <v>136.69999999999999</v>
      </c>
      <c r="AA59" s="20">
        <v>196.8</v>
      </c>
      <c r="AB59" s="20"/>
      <c r="AC59" s="20">
        <v>113.1</v>
      </c>
      <c r="AD59" s="20">
        <v>135.6</v>
      </c>
      <c r="AE59" s="20">
        <v>210</v>
      </c>
      <c r="AF59" s="20">
        <v>37.65</v>
      </c>
      <c r="AG59" s="20">
        <v>53.1</v>
      </c>
      <c r="AH59" s="20">
        <v>168.3</v>
      </c>
      <c r="AI59" s="20">
        <v>61.67</v>
      </c>
      <c r="AJ59" s="20"/>
      <c r="AK59" s="20">
        <v>41.44</v>
      </c>
      <c r="AL59" s="19"/>
      <c r="AM59" s="84" t="s">
        <v>1255</v>
      </c>
      <c r="AN59" s="20">
        <v>39.57</v>
      </c>
      <c r="AO59" s="20">
        <v>12.48</v>
      </c>
      <c r="AP59" s="84" t="s">
        <v>1255</v>
      </c>
      <c r="AQ59" s="20">
        <v>60.18</v>
      </c>
      <c r="AR59" s="20">
        <v>32.44</v>
      </c>
      <c r="AS59" s="20"/>
      <c r="AT59" s="20">
        <v>10.79</v>
      </c>
      <c r="AU59" s="20">
        <v>19.62</v>
      </c>
      <c r="AV59" s="20">
        <v>31.5</v>
      </c>
      <c r="AW59" s="20">
        <v>14.14</v>
      </c>
      <c r="AX59" s="20">
        <v>14.29</v>
      </c>
      <c r="AY59" s="20">
        <v>39.67</v>
      </c>
      <c r="AZ59" s="20">
        <v>37.82</v>
      </c>
      <c r="BA59" s="20"/>
      <c r="BB59" s="20">
        <v>29.32</v>
      </c>
      <c r="BC59" s="84"/>
      <c r="BD59" s="84"/>
      <c r="BE59" s="84"/>
      <c r="BF59" s="84"/>
    </row>
    <row r="60" spans="1:58" s="25" customFormat="1" x14ac:dyDescent="0.2">
      <c r="A60" s="69" t="s">
        <v>332</v>
      </c>
      <c r="B60" s="70" t="str">
        <f>VLOOKUP(A60,RecNames!B:G,6,FALSE)</f>
        <v>GPR4</v>
      </c>
      <c r="C60" s="70"/>
      <c r="D60" s="90" cm="1">
        <f t="array" ref="D60">_xlfn.IFS(U60="",0,U60="na","na",U60&gt;0,100*(U60-(_xlfn.MINIFS(U$2:U$1000,U$2:U$1000,"&gt;0")-1))/(_xlfn.MAXIFS(U$2:U$1000,U$2:U$1000,"&gt;0")-(_xlfn.MINIFS(U$2:U$1000,U$2:U$1000,"&gt;0")-1)))</f>
        <v>56.3561076604555</v>
      </c>
      <c r="E60" s="90" t="str" cm="1">
        <f t="array" ref="E60">_xlfn.IFS(V60="",0,V60="na","na",V60&gt;0,100*(V60-(_xlfn.MINIFS(V$2:V$1000,V$2:V$1000,"&gt;0")-1))/(_xlfn.MAXIFS(V$2:V$1000,V$2:V$1000,"&gt;0")-(_xlfn.MINIFS(V$2:V$1000,V$2:V$1000,"&gt;0")-1)))</f>
        <v>na</v>
      </c>
      <c r="F60" s="90" cm="1">
        <f t="array" ref="F60">_xlfn.IFS(W60="",0,W60="na","na",W60&gt;0,100*(W60-(_xlfn.MINIFS(W$2:W$1000,W$2:W$1000,"&gt;0")-1))/(_xlfn.MAXIFS(W$2:W$1000,W$2:W$1000,"&gt;0")-(_xlfn.MINIFS(W$2:W$1000,W$2:W$1000,"&gt;0")-1)))</f>
        <v>0</v>
      </c>
      <c r="G60" s="90" cm="1">
        <f t="array" ref="G60">_xlfn.IFS(X60="",0,X60="na","na",X60&gt;0,100*(X60-(_xlfn.MINIFS(X$2:X$1000,X$2:X$1000,"&gt;0")-1))/(_xlfn.MAXIFS(X$2:X$1000,X$2:X$1000,"&gt;0")-(_xlfn.MINIFS(X$2:X$1000,X$2:X$1000,"&gt;0")-1)))</f>
        <v>0</v>
      </c>
      <c r="H60" s="90" t="str" cm="1">
        <f t="array" ref="H60">_xlfn.IFS(Y60="",0,Y60="na","na",Y60&gt;0,100*(Y60-(_xlfn.MINIFS(Y$2:Y$1000,Y$2:Y$1000,"&gt;0")-1))/(_xlfn.MAXIFS(Y$2:Y$1000,Y$2:Y$1000,"&gt;0")-(_xlfn.MINIFS(Y$2:Y$1000,Y$2:Y$1000,"&gt;0")-1)))</f>
        <v>na</v>
      </c>
      <c r="I60" s="90" cm="1">
        <f t="array" ref="I60">_xlfn.IFS(Z60="",0,Z60="na","na",Z60&gt;0,100*(Z60-(_xlfn.MINIFS(Z$2:Z$1000,Z$2:Z$1000,"&gt;0")-1))/(_xlfn.MAXIFS(Z$2:Z$1000,Z$2:Z$1000,"&gt;0")-(_xlfn.MINIFS(Z$2:Z$1000,Z$2:Z$1000,"&gt;0")-1)))</f>
        <v>0</v>
      </c>
      <c r="J60" s="90" cm="1">
        <f t="array" ref="J60">_xlfn.IFS(AA60="",0,AA60="na","na",AA60&gt;0,100*(AA60-(_xlfn.MINIFS(AA$2:AA$1000,AA$2:AA$1000,"&gt;0")-1))/(_xlfn.MAXIFS(AA$2:AA$1000,AA$2:AA$1000,"&gt;0")-(_xlfn.MINIFS(AA$2:AA$1000,AA$2:AA$1000,"&gt;0")-1)))</f>
        <v>0</v>
      </c>
      <c r="K60" s="90" cm="1">
        <f t="array" ref="K60">_xlfn.IFS(AB60="",0,AB60="na","na",AB60&gt;0,100*(AB60-(_xlfn.MINIFS(AB$2:AB$1000,AB$2:AB$1000,"&gt;0")-1))/(_xlfn.MAXIFS(AB$2:AB$1000,AB$2:AB$1000,"&gt;0")-(_xlfn.MINIFS(AB$2:AB$1000,AB$2:AB$1000,"&gt;0")-1)))</f>
        <v>0</v>
      </c>
      <c r="L60" s="90" cm="1">
        <f t="array" ref="L60">_xlfn.IFS(AC60="",0,AC60="na","na",AC60&gt;0,100*(AC60-(_xlfn.MINIFS(AC$2:AC$1000,AC$2:AC$1000,"&gt;0")-1))/(_xlfn.MAXIFS(AC$2:AC$1000,AC$2:AC$1000,"&gt;0")-(_xlfn.MINIFS(AC$2:AC$1000,AC$2:AC$1000,"&gt;0")-1)))</f>
        <v>17.192768242427608</v>
      </c>
      <c r="M60" s="90" cm="1">
        <f t="array" ref="M60">_xlfn.IFS(AD60="",0,AD60="na","na",AD60&gt;0,100*(AD60-(_xlfn.MINIFS(AD$2:AD$1000,AD$2:AD$1000,"&gt;0")-1))/(_xlfn.MAXIFS(AD$2:AD$1000,AD$2:AD$1000,"&gt;0")-(_xlfn.MINIFS(AD$2:AD$1000,AD$2:AD$1000,"&gt;0")-1)))</f>
        <v>16.907286535801813</v>
      </c>
      <c r="N60" s="90" cm="1">
        <f t="array" ref="N60">_xlfn.IFS(AE60="",0,AE60="na","na",AE60&gt;0,100*(AE60-(_xlfn.MINIFS(AE$2:AE$1000,AE$2:AE$1000,"&gt;0")-1))/(_xlfn.MAXIFS(AE$2:AE$1000,AE$2:AE$1000,"&gt;0")-(_xlfn.MINIFS(AE$2:AE$1000,AE$2:AE$1000,"&gt;0")-1)))</f>
        <v>3.9571668688847574</v>
      </c>
      <c r="O60" s="90" cm="1">
        <f t="array" ref="O60">_xlfn.IFS(AF60="",0,AF60="na","na",AF60&gt;0,100*(AF60-(_xlfn.MINIFS(AF$2:AF$1000,AF$2:AF$1000,"&gt;0")-1))/(_xlfn.MAXIFS(AF$2:AF$1000,AF$2:AF$1000,"&gt;0")-(_xlfn.MINIFS(AF$2:AF$1000,AF$2:AF$1000,"&gt;0")-1)))</f>
        <v>9.0234505065880217</v>
      </c>
      <c r="P60" s="90" cm="1">
        <f t="array" ref="P60">_xlfn.IFS(AG60="",0,AG60="na","na",AG60&gt;0,100*(AG60-(_xlfn.MINIFS(AG$2:AG$1000,AG$2:AG$1000,"&gt;0")-1))/(_xlfn.MAXIFS(AG$2:AG$1000,AG$2:AG$1000,"&gt;0")-(_xlfn.MINIFS(AG$2:AG$1000,AG$2:AG$1000,"&gt;0")-1)))</f>
        <v>65.029659263346659</v>
      </c>
      <c r="Q60" s="90" cm="1">
        <f t="array" ref="Q60">_xlfn.IFS(AH60="",0,AH60="na","na",AH60&gt;0,100*(AH60-(_xlfn.MINIFS(AH$2:AH$1000,AH$2:AH$1000,"&gt;0")-1))/(_xlfn.MAXIFS(AH$2:AH$1000,AH$2:AH$1000,"&gt;0")-(_xlfn.MINIFS(AH$2:AH$1000,AH$2:AH$1000,"&gt;0")-1)))</f>
        <v>50.026927564850546</v>
      </c>
      <c r="R60" s="90" cm="1">
        <f t="array" ref="R60">_xlfn.IFS(AI60="",0,AI60="na","na",AI60&gt;0,100*(AI60-(_xlfn.MINIFS(AI$2:AI$1000,AI$2:AI$1000,"&gt;0")-1))/(_xlfn.MAXIFS(AI$2:AI$1000,AI$2:AI$1000,"&gt;0")-(_xlfn.MINIFS(AI$2:AI$1000,AI$2:AI$1000,"&gt;0")-1)))</f>
        <v>10.591530472243351</v>
      </c>
      <c r="S60" s="90" cm="1">
        <f t="array" ref="S60">_xlfn.IFS(AJ60="",0,AJ60="na","na",AJ60&gt;0,100*(AJ60-(_xlfn.MINIFS(AJ$2:AJ$1000,AJ$2:AJ$1000,"&gt;0")-1))/(_xlfn.MAXIFS(AJ$2:AJ$1000,AJ$2:AJ$1000,"&gt;0")-(_xlfn.MINIFS(AJ$2:AJ$1000,AJ$2:AJ$1000,"&gt;0")-1)))</f>
        <v>0.43316160520607372</v>
      </c>
      <c r="T60" s="90" cm="1">
        <f t="array" ref="T60">_xlfn.IFS(AK60="",0,AK60="na","na",AK60&gt;0,100*(AK60-(_xlfn.MINIFS(AK$2:AK$1000,AK$2:AK$1000,"&gt;0")-1))/(_xlfn.MAXIFS(AK$2:AK$1000,AK$2:AK$1000,"&gt;0")-(_xlfn.MINIFS(AK$2:AK$1000,AK$2:AK$1000,"&gt;0")-1)))</f>
        <v>0</v>
      </c>
      <c r="U60" s="19">
        <v>44.24</v>
      </c>
      <c r="V60" s="84" t="s">
        <v>1255</v>
      </c>
      <c r="W60" s="20"/>
      <c r="X60" s="20"/>
      <c r="Y60" s="84" t="s">
        <v>1255</v>
      </c>
      <c r="Z60" s="20"/>
      <c r="AA60" s="20"/>
      <c r="AB60" s="20"/>
      <c r="AC60" s="20">
        <v>152.1</v>
      </c>
      <c r="AD60" s="20">
        <v>164.5</v>
      </c>
      <c r="AE60" s="20">
        <v>61.28</v>
      </c>
      <c r="AF60" s="20">
        <v>110.7</v>
      </c>
      <c r="AG60" s="20">
        <v>131.6</v>
      </c>
      <c r="AH60" s="20">
        <v>254.4</v>
      </c>
      <c r="AI60" s="20">
        <v>173.3</v>
      </c>
      <c r="AJ60" s="20">
        <v>41.38</v>
      </c>
      <c r="AK60" s="20"/>
      <c r="AL60" s="19">
        <v>3.294</v>
      </c>
      <c r="AM60" s="84" t="s">
        <v>1255</v>
      </c>
      <c r="AN60" s="20"/>
      <c r="AO60" s="20"/>
      <c r="AP60" s="84" t="s">
        <v>1255</v>
      </c>
      <c r="AQ60" s="20"/>
      <c r="AR60" s="20"/>
      <c r="AS60" s="20"/>
      <c r="AT60" s="20">
        <v>15.49</v>
      </c>
      <c r="AU60" s="20">
        <v>16.93</v>
      </c>
      <c r="AV60" s="20">
        <v>30.79</v>
      </c>
      <c r="AW60" s="20">
        <v>12.29</v>
      </c>
      <c r="AX60" s="20">
        <v>41.68</v>
      </c>
      <c r="AY60" s="20">
        <v>43.1</v>
      </c>
      <c r="AZ60" s="20">
        <v>78.400000000000006</v>
      </c>
      <c r="BA60" s="20">
        <v>3.2440000000000002</v>
      </c>
      <c r="BB60" s="20"/>
      <c r="BC60" s="84"/>
      <c r="BD60" s="84"/>
      <c r="BE60" s="84"/>
      <c r="BF60" s="84"/>
    </row>
    <row r="61" spans="1:58" s="25" customFormat="1" x14ac:dyDescent="0.2">
      <c r="A61" s="69" t="s">
        <v>416</v>
      </c>
      <c r="B61" s="70" t="str">
        <f>VLOOKUP(A61,RecNames!B:G,6,FALSE)</f>
        <v>FFAR3</v>
      </c>
      <c r="C61" s="70"/>
      <c r="D61" s="90" cm="1">
        <f t="array" ref="D61">_xlfn.IFS(U61="",0,U61="na","na",U61&gt;0,100*(U61-(_xlfn.MINIFS(U$2:U$1000,U$2:U$1000,"&gt;0")-1))/(_xlfn.MAXIFS(U$2:U$1000,U$2:U$1000,"&gt;0")-(_xlfn.MINIFS(U$2:U$1000,U$2:U$1000,"&gt;0")-1)))</f>
        <v>0</v>
      </c>
      <c r="E61" s="90" t="str" cm="1">
        <f t="array" ref="E61">_xlfn.IFS(V61="",0,V61="na","na",V61&gt;0,100*(V61-(_xlfn.MINIFS(V$2:V$1000,V$2:V$1000,"&gt;0")-1))/(_xlfn.MAXIFS(V$2:V$1000,V$2:V$1000,"&gt;0")-(_xlfn.MINIFS(V$2:V$1000,V$2:V$1000,"&gt;0")-1)))</f>
        <v>na</v>
      </c>
      <c r="F61" s="90" cm="1">
        <f t="array" ref="F61">_xlfn.IFS(W61="",0,W61="na","na",W61&gt;0,100*(W61-(_xlfn.MINIFS(W$2:W$1000,W$2:W$1000,"&gt;0")-1))/(_xlfn.MAXIFS(W$2:W$1000,W$2:W$1000,"&gt;0")-(_xlfn.MINIFS(W$2:W$1000,W$2:W$1000,"&gt;0")-1)))</f>
        <v>38.490440932699741</v>
      </c>
      <c r="G61" s="90" cm="1">
        <f t="array" ref="G61">_xlfn.IFS(X61="",0,X61="na","na",X61&gt;0,100*(X61-(_xlfn.MINIFS(X$2:X$1000,X$2:X$1000,"&gt;0")-1))/(_xlfn.MAXIFS(X$2:X$1000,X$2:X$1000,"&gt;0")-(_xlfn.MINIFS(X$2:X$1000,X$2:X$1000,"&gt;0")-1)))</f>
        <v>33.363322837007047</v>
      </c>
      <c r="H61" s="90" t="str" cm="1">
        <f t="array" ref="H61">_xlfn.IFS(Y61="",0,Y61="na","na",Y61&gt;0,100*(Y61-(_xlfn.MINIFS(Y$2:Y$1000,Y$2:Y$1000,"&gt;0")-1))/(_xlfn.MAXIFS(Y$2:Y$1000,Y$2:Y$1000,"&gt;0")-(_xlfn.MINIFS(Y$2:Y$1000,Y$2:Y$1000,"&gt;0")-1)))</f>
        <v>na</v>
      </c>
      <c r="I61" s="90" cm="1">
        <f t="array" ref="I61">_xlfn.IFS(Z61="",0,Z61="na","na",Z61&gt;0,100*(Z61-(_xlfn.MINIFS(Z$2:Z$1000,Z$2:Z$1000,"&gt;0")-1))/(_xlfn.MAXIFS(Z$2:Z$1000,Z$2:Z$1000,"&gt;0")-(_xlfn.MINIFS(Z$2:Z$1000,Z$2:Z$1000,"&gt;0")-1)))</f>
        <v>35.410141369677476</v>
      </c>
      <c r="J61" s="90" cm="1">
        <f t="array" ref="J61">_xlfn.IFS(AA61="",0,AA61="na","na",AA61&gt;0,100*(AA61-(_xlfn.MINIFS(AA$2:AA$1000,AA$2:AA$1000,"&gt;0")-1))/(_xlfn.MAXIFS(AA$2:AA$1000,AA$2:AA$1000,"&gt;0")-(_xlfn.MINIFS(AA$2:AA$1000,AA$2:AA$1000,"&gt;0")-1)))</f>
        <v>38.787089182146758</v>
      </c>
      <c r="K61" s="90" cm="1">
        <f t="array" ref="K61">_xlfn.IFS(AB61="",0,AB61="na","na",AB61&gt;0,100*(AB61-(_xlfn.MINIFS(AB$2:AB$1000,AB$2:AB$1000,"&gt;0")-1))/(_xlfn.MAXIFS(AB$2:AB$1000,AB$2:AB$1000,"&gt;0")-(_xlfn.MINIFS(AB$2:AB$1000,AB$2:AB$1000,"&gt;0")-1)))</f>
        <v>41.215075942246386</v>
      </c>
      <c r="L61" s="90" cm="1">
        <f t="array" ref="L61">_xlfn.IFS(AC61="",0,AC61="na","na",AC61&gt;0,100*(AC61-(_xlfn.MINIFS(AC$2:AC$1000,AC$2:AC$1000,"&gt;0")-1))/(_xlfn.MAXIFS(AC$2:AC$1000,AC$2:AC$1000,"&gt;0")-(_xlfn.MINIFS(AC$2:AC$1000,AC$2:AC$1000,"&gt;0")-1)))</f>
        <v>0</v>
      </c>
      <c r="M61" s="90" cm="1">
        <f t="array" ref="M61">_xlfn.IFS(AD61="",0,AD61="na","na",AD61&gt;0,100*(AD61-(_xlfn.MINIFS(AD$2:AD$1000,AD$2:AD$1000,"&gt;0")-1))/(_xlfn.MAXIFS(AD$2:AD$1000,AD$2:AD$1000,"&gt;0")-(_xlfn.MINIFS(AD$2:AD$1000,AD$2:AD$1000,"&gt;0")-1)))</f>
        <v>0</v>
      </c>
      <c r="N61" s="90" cm="1">
        <f t="array" ref="N61">_xlfn.IFS(AE61="",0,AE61="na","na",AE61&gt;0,100*(AE61-(_xlfn.MINIFS(AE$2:AE$1000,AE$2:AE$1000,"&gt;0")-1))/(_xlfn.MAXIFS(AE$2:AE$1000,AE$2:AE$1000,"&gt;0")-(_xlfn.MINIFS(AE$2:AE$1000,AE$2:AE$1000,"&gt;0")-1)))</f>
        <v>0</v>
      </c>
      <c r="O61" s="90" cm="1">
        <f t="array" ref="O61">_xlfn.IFS(AF61="",0,AF61="na","na",AF61&gt;0,100*(AF61-(_xlfn.MINIFS(AF$2:AF$1000,AF$2:AF$1000,"&gt;0")-1))/(_xlfn.MAXIFS(AF$2:AF$1000,AF$2:AF$1000,"&gt;0")-(_xlfn.MINIFS(AF$2:AF$1000,AF$2:AF$1000,"&gt;0")-1)))</f>
        <v>0</v>
      </c>
      <c r="P61" s="90" cm="1">
        <f t="array" ref="P61">_xlfn.IFS(AG61="",0,AG61="na","na",AG61&gt;0,100*(AG61-(_xlfn.MINIFS(AG$2:AG$1000,AG$2:AG$1000,"&gt;0")-1))/(_xlfn.MAXIFS(AG$2:AG$1000,AG$2:AG$1000,"&gt;0")-(_xlfn.MINIFS(AG$2:AG$1000,AG$2:AG$1000,"&gt;0")-1)))</f>
        <v>0</v>
      </c>
      <c r="Q61" s="90" cm="1">
        <f t="array" ref="Q61">_xlfn.IFS(AH61="",0,AH61="na","na",AH61&gt;0,100*(AH61-(_xlfn.MINIFS(AH$2:AH$1000,AH$2:AH$1000,"&gt;0")-1))/(_xlfn.MAXIFS(AH$2:AH$1000,AH$2:AH$1000,"&gt;0")-(_xlfn.MINIFS(AH$2:AH$1000,AH$2:AH$1000,"&gt;0")-1)))</f>
        <v>0</v>
      </c>
      <c r="R61" s="90" cm="1">
        <f t="array" ref="R61">_xlfn.IFS(AI61="",0,AI61="na","na",AI61&gt;0,100*(AI61-(_xlfn.MINIFS(AI$2:AI$1000,AI$2:AI$1000,"&gt;0")-1))/(_xlfn.MAXIFS(AI$2:AI$1000,AI$2:AI$1000,"&gt;0")-(_xlfn.MINIFS(AI$2:AI$1000,AI$2:AI$1000,"&gt;0")-1)))</f>
        <v>0</v>
      </c>
      <c r="S61" s="90" cm="1">
        <f t="array" ref="S61">_xlfn.IFS(AJ61="",0,AJ61="na","na",AJ61&gt;0,100*(AJ61-(_xlfn.MINIFS(AJ$2:AJ$1000,AJ$2:AJ$1000,"&gt;0")-1))/(_xlfn.MAXIFS(AJ$2:AJ$1000,AJ$2:AJ$1000,"&gt;0")-(_xlfn.MINIFS(AJ$2:AJ$1000,AJ$2:AJ$1000,"&gt;0")-1)))</f>
        <v>0</v>
      </c>
      <c r="T61" s="90" cm="1">
        <f t="array" ref="T61">_xlfn.IFS(AK61="",0,AK61="na","na",AK61&gt;0,100*(AK61-(_xlfn.MINIFS(AK$2:AK$1000,AK$2:AK$1000,"&gt;0")-1))/(_xlfn.MAXIFS(AK$2:AK$1000,AK$2:AK$1000,"&gt;0")-(_xlfn.MINIFS(AK$2:AK$1000,AK$2:AK$1000,"&gt;0")-1)))</f>
        <v>0</v>
      </c>
      <c r="U61" s="19"/>
      <c r="V61" s="84" t="s">
        <v>1255</v>
      </c>
      <c r="W61" s="20">
        <v>366.4</v>
      </c>
      <c r="X61" s="20">
        <v>240.2</v>
      </c>
      <c r="Y61" s="84" t="s">
        <v>1255</v>
      </c>
      <c r="Z61" s="20">
        <v>143.1</v>
      </c>
      <c r="AA61" s="20">
        <v>203.1</v>
      </c>
      <c r="AB61" s="20">
        <v>156.69999999999999</v>
      </c>
      <c r="AC61" s="20"/>
      <c r="AD61" s="20"/>
      <c r="AE61" s="20"/>
      <c r="AF61" s="20"/>
      <c r="AG61" s="20"/>
      <c r="AH61" s="20"/>
      <c r="AI61" s="20"/>
      <c r="AJ61" s="20"/>
      <c r="AK61" s="20"/>
      <c r="AL61" s="19"/>
      <c r="AM61" s="84" t="s">
        <v>1255</v>
      </c>
      <c r="AN61" s="20">
        <v>25.32</v>
      </c>
      <c r="AO61" s="20">
        <v>15.85</v>
      </c>
      <c r="AP61" s="84" t="s">
        <v>1255</v>
      </c>
      <c r="AQ61" s="20">
        <v>4.7690000000000001</v>
      </c>
      <c r="AR61" s="20">
        <v>10.94</v>
      </c>
      <c r="AS61" s="20">
        <v>47.06</v>
      </c>
      <c r="AT61" s="20"/>
      <c r="AU61" s="20"/>
      <c r="AV61" s="20"/>
      <c r="AW61" s="20"/>
      <c r="AX61" s="20"/>
      <c r="AY61" s="20"/>
      <c r="AZ61" s="20"/>
      <c r="BA61" s="20"/>
      <c r="BB61" s="20"/>
      <c r="BC61" s="84"/>
      <c r="BD61" s="84"/>
      <c r="BE61" s="84"/>
      <c r="BF61" s="84"/>
    </row>
    <row r="62" spans="1:58" s="25" customFormat="1" x14ac:dyDescent="0.2">
      <c r="A62" s="69" t="s">
        <v>414</v>
      </c>
      <c r="B62" s="70" t="str">
        <f>VLOOKUP(A62,RecNames!B:G,6,FALSE)</f>
        <v>FFAR2</v>
      </c>
      <c r="C62" s="70"/>
      <c r="D62" s="90" cm="1">
        <f t="array" ref="D62">_xlfn.IFS(U62="",0,U62="na","na",U62&gt;0,100*(U62-(_xlfn.MINIFS(U$2:U$1000,U$2:U$1000,"&gt;0")-1))/(_xlfn.MAXIFS(U$2:U$1000,U$2:U$1000,"&gt;0")-(_xlfn.MINIFS(U$2:U$1000,U$2:U$1000,"&gt;0")-1)))</f>
        <v>0</v>
      </c>
      <c r="E62" s="90" t="str" cm="1">
        <f t="array" ref="E62">_xlfn.IFS(V62="",0,V62="na","na",V62&gt;0,100*(V62-(_xlfn.MINIFS(V$2:V$1000,V$2:V$1000,"&gt;0")-1))/(_xlfn.MAXIFS(V$2:V$1000,V$2:V$1000,"&gt;0")-(_xlfn.MINIFS(V$2:V$1000,V$2:V$1000,"&gt;0")-1)))</f>
        <v>na</v>
      </c>
      <c r="F62" s="90" cm="1">
        <f t="array" ref="F62">_xlfn.IFS(W62="",0,W62="na","na",W62&gt;0,100*(W62-(_xlfn.MINIFS(W$2:W$1000,W$2:W$1000,"&gt;0")-1))/(_xlfn.MAXIFS(W$2:W$1000,W$2:W$1000,"&gt;0")-(_xlfn.MINIFS(W$2:W$1000,W$2:W$1000,"&gt;0")-1)))</f>
        <v>48.579953586031607</v>
      </c>
      <c r="G62" s="90" cm="1">
        <f t="array" ref="G62">_xlfn.IFS(X62="",0,X62="na","na",X62&gt;0,100*(X62-(_xlfn.MINIFS(X$2:X$1000,X$2:X$1000,"&gt;0")-1))/(_xlfn.MAXIFS(X$2:X$1000,X$2:X$1000,"&gt;0")-(_xlfn.MINIFS(X$2:X$1000,X$2:X$1000,"&gt;0")-1)))</f>
        <v>34.952766531713905</v>
      </c>
      <c r="H62" s="90" t="str" cm="1">
        <f t="array" ref="H62">_xlfn.IFS(Y62="",0,Y62="na","na",Y62&gt;0,100*(Y62-(_xlfn.MINIFS(Y$2:Y$1000,Y$2:Y$1000,"&gt;0")-1))/(_xlfn.MAXIFS(Y$2:Y$1000,Y$2:Y$1000,"&gt;0")-(_xlfn.MINIFS(Y$2:Y$1000,Y$2:Y$1000,"&gt;0")-1)))</f>
        <v>na</v>
      </c>
      <c r="I62" s="90" cm="1">
        <f t="array" ref="I62">_xlfn.IFS(Z62="",0,Z62="na","na",Z62&gt;0,100*(Z62-(_xlfn.MINIFS(Z$2:Z$1000,Z$2:Z$1000,"&gt;0")-1))/(_xlfn.MAXIFS(Z$2:Z$1000,Z$2:Z$1000,"&gt;0")-(_xlfn.MINIFS(Z$2:Z$1000,Z$2:Z$1000,"&gt;0")-1)))</f>
        <v>0</v>
      </c>
      <c r="J62" s="90" cm="1">
        <f t="array" ref="J62">_xlfn.IFS(AA62="",0,AA62="na","na",AA62&gt;0,100*(AA62-(_xlfn.MINIFS(AA$2:AA$1000,AA$2:AA$1000,"&gt;0")-1))/(_xlfn.MAXIFS(AA$2:AA$1000,AA$2:AA$1000,"&gt;0")-(_xlfn.MINIFS(AA$2:AA$1000,AA$2:AA$1000,"&gt;0")-1)))</f>
        <v>0</v>
      </c>
      <c r="K62" s="90" cm="1">
        <f t="array" ref="K62">_xlfn.IFS(AB62="",0,AB62="na","na",AB62&gt;0,100*(AB62-(_xlfn.MINIFS(AB$2:AB$1000,AB$2:AB$1000,"&gt;0")-1))/(_xlfn.MAXIFS(AB$2:AB$1000,AB$2:AB$1000,"&gt;0")-(_xlfn.MINIFS(AB$2:AB$1000,AB$2:AB$1000,"&gt;0")-1)))</f>
        <v>0</v>
      </c>
      <c r="L62" s="90" cm="1">
        <f t="array" ref="L62">_xlfn.IFS(AC62="",0,AC62="na","na",AC62&gt;0,100*(AC62-(_xlfn.MINIFS(AC$2:AC$1000,AC$2:AC$1000,"&gt;0")-1))/(_xlfn.MAXIFS(AC$2:AC$1000,AC$2:AC$1000,"&gt;0")-(_xlfn.MINIFS(AC$2:AC$1000,AC$2:AC$1000,"&gt;0")-1)))</f>
        <v>58.79063701072554</v>
      </c>
      <c r="M62" s="90" cm="1">
        <f t="array" ref="M62">_xlfn.IFS(AD62="",0,AD62="na","na",AD62&gt;0,100*(AD62-(_xlfn.MINIFS(AD$2:AD$1000,AD$2:AD$1000,"&gt;0")-1))/(_xlfn.MAXIFS(AD$2:AD$1000,AD$2:AD$1000,"&gt;0")-(_xlfn.MINIFS(AD$2:AD$1000,AD$2:AD$1000,"&gt;0")-1)))</f>
        <v>28.044549050057025</v>
      </c>
      <c r="N62" s="90" cm="1">
        <f t="array" ref="N62">_xlfn.IFS(AE62="",0,AE62="na","na",AE62&gt;0,100*(AE62-(_xlfn.MINIFS(AE$2:AE$1000,AE$2:AE$1000,"&gt;0")-1))/(_xlfn.MAXIFS(AE$2:AE$1000,AE$2:AE$1000,"&gt;0")-(_xlfn.MINIFS(AE$2:AE$1000,AE$2:AE$1000,"&gt;0")-1)))</f>
        <v>5.8172022663267908</v>
      </c>
      <c r="O62" s="90" cm="1">
        <f t="array" ref="O62">_xlfn.IFS(AF62="",0,AF62="na","na",AF62&gt;0,100*(AF62-(_xlfn.MINIFS(AF$2:AF$1000,AF$2:AF$1000,"&gt;0")-1))/(_xlfn.MAXIFS(AF$2:AF$1000,AF$2:AF$1000,"&gt;0")-(_xlfn.MINIFS(AF$2:AF$1000,AF$2:AF$1000,"&gt;0")-1)))</f>
        <v>0</v>
      </c>
      <c r="P62" s="90" cm="1">
        <f t="array" ref="P62">_xlfn.IFS(AG62="",0,AG62="na","na",AG62&gt;0,100*(AG62-(_xlfn.MINIFS(AG$2:AG$1000,AG$2:AG$1000,"&gt;0")-1))/(_xlfn.MAXIFS(AG$2:AG$1000,AG$2:AG$1000,"&gt;0")-(_xlfn.MINIFS(AG$2:AG$1000,AG$2:AG$1000,"&gt;0")-1)))</f>
        <v>0</v>
      </c>
      <c r="Q62" s="90" cm="1">
        <f t="array" ref="Q62">_xlfn.IFS(AH62="",0,AH62="na","na",AH62&gt;0,100*(AH62-(_xlfn.MINIFS(AH$2:AH$1000,AH$2:AH$1000,"&gt;0")-1))/(_xlfn.MAXIFS(AH$2:AH$1000,AH$2:AH$1000,"&gt;0")-(_xlfn.MINIFS(AH$2:AH$1000,AH$2:AH$1000,"&gt;0")-1)))</f>
        <v>0</v>
      </c>
      <c r="R62" s="90" cm="1">
        <f t="array" ref="R62">_xlfn.IFS(AI62="",0,AI62="na","na",AI62&gt;0,100*(AI62-(_xlfn.MINIFS(AI$2:AI$1000,AI$2:AI$1000,"&gt;0")-1))/(_xlfn.MAXIFS(AI$2:AI$1000,AI$2:AI$1000,"&gt;0")-(_xlfn.MINIFS(AI$2:AI$1000,AI$2:AI$1000,"&gt;0")-1)))</f>
        <v>0</v>
      </c>
      <c r="S62" s="90" cm="1">
        <f t="array" ref="S62">_xlfn.IFS(AJ62="",0,AJ62="na","na",AJ62&gt;0,100*(AJ62-(_xlfn.MINIFS(AJ$2:AJ$1000,AJ$2:AJ$1000,"&gt;0")-1))/(_xlfn.MAXIFS(AJ$2:AJ$1000,AJ$2:AJ$1000,"&gt;0")-(_xlfn.MINIFS(AJ$2:AJ$1000,AJ$2:AJ$1000,"&gt;0")-1)))</f>
        <v>0</v>
      </c>
      <c r="T62" s="90" cm="1">
        <f t="array" ref="T62">_xlfn.IFS(AK62="",0,AK62="na","na",AK62&gt;0,100*(AK62-(_xlfn.MINIFS(AK$2:AK$1000,AK$2:AK$1000,"&gt;0")-1))/(_xlfn.MAXIFS(AK$2:AK$1000,AK$2:AK$1000,"&gt;0")-(_xlfn.MINIFS(AK$2:AK$1000,AK$2:AK$1000,"&gt;0")-1)))</f>
        <v>0</v>
      </c>
      <c r="U62" s="19"/>
      <c r="V62" s="84" t="s">
        <v>1255</v>
      </c>
      <c r="W62" s="20">
        <v>457.7</v>
      </c>
      <c r="X62" s="20">
        <v>250.8</v>
      </c>
      <c r="Y62" s="84" t="s">
        <v>1255</v>
      </c>
      <c r="Z62" s="20"/>
      <c r="AA62" s="20"/>
      <c r="AB62" s="20"/>
      <c r="AC62" s="20">
        <v>451.9</v>
      </c>
      <c r="AD62" s="20">
        <v>256.3</v>
      </c>
      <c r="AE62" s="20">
        <v>77.989999999999995</v>
      </c>
      <c r="AF62" s="20"/>
      <c r="AG62" s="20"/>
      <c r="AH62" s="20"/>
      <c r="AI62" s="20"/>
      <c r="AJ62" s="20"/>
      <c r="AK62" s="20"/>
      <c r="AL62" s="19"/>
      <c r="AM62" s="84" t="s">
        <v>1255</v>
      </c>
      <c r="AN62" s="20">
        <v>93.44</v>
      </c>
      <c r="AO62" s="20">
        <v>39.35</v>
      </c>
      <c r="AP62" s="84" t="s">
        <v>1255</v>
      </c>
      <c r="AQ62" s="20"/>
      <c r="AR62" s="20"/>
      <c r="AS62" s="20"/>
      <c r="AT62" s="20">
        <v>437.5</v>
      </c>
      <c r="AU62" s="20">
        <v>96.78</v>
      </c>
      <c r="AV62" s="20">
        <v>11.7</v>
      </c>
      <c r="AW62" s="20"/>
      <c r="AX62" s="20"/>
      <c r="AY62" s="20"/>
      <c r="AZ62" s="20"/>
      <c r="BA62" s="20"/>
      <c r="BB62" s="20"/>
      <c r="BC62" s="84"/>
      <c r="BD62" s="84"/>
      <c r="BE62" s="84"/>
      <c r="BF62" s="84"/>
    </row>
    <row r="63" spans="1:58" s="25" customFormat="1" x14ac:dyDescent="0.2">
      <c r="A63" s="69" t="s">
        <v>369</v>
      </c>
      <c r="B63" s="70" t="str">
        <f>VLOOKUP(A63,RecNames!B:G,6,FALSE)</f>
        <v>PSYR</v>
      </c>
      <c r="C63" s="70"/>
      <c r="D63" s="90" cm="1">
        <f t="array" ref="D63">_xlfn.IFS(U63="",0,U63="na","na",U63&gt;0,100*(U63-(_xlfn.MINIFS(U$2:U$1000,U$2:U$1000,"&gt;0")-1))/(_xlfn.MAXIFS(U$2:U$1000,U$2:U$1000,"&gt;0")-(_xlfn.MINIFS(U$2:U$1000,U$2:U$1000,"&gt;0")-1)))</f>
        <v>31.635610766045545</v>
      </c>
      <c r="E63" s="90" t="str" cm="1">
        <f t="array" ref="E63">_xlfn.IFS(V63="",0,V63="na","na",V63&gt;0,100*(V63-(_xlfn.MINIFS(V$2:V$1000,V$2:V$1000,"&gt;0")-1))/(_xlfn.MAXIFS(V$2:V$1000,V$2:V$1000,"&gt;0")-(_xlfn.MINIFS(V$2:V$1000,V$2:V$1000,"&gt;0")-1)))</f>
        <v>na</v>
      </c>
      <c r="F63" s="90" cm="1">
        <f t="array" ref="F63">_xlfn.IFS(W63="",0,W63="na","na",W63&gt;0,100*(W63-(_xlfn.MINIFS(W$2:W$1000,W$2:W$1000,"&gt;0")-1))/(_xlfn.MAXIFS(W$2:W$1000,W$2:W$1000,"&gt;0")-(_xlfn.MINIFS(W$2:W$1000,W$2:W$1000,"&gt;0")-1)))</f>
        <v>0</v>
      </c>
      <c r="G63" s="90" cm="1">
        <f t="array" ref="G63">_xlfn.IFS(X63="",0,X63="na","na",X63&gt;0,100*(X63-(_xlfn.MINIFS(X$2:X$1000,X$2:X$1000,"&gt;0")-1))/(_xlfn.MAXIFS(X$2:X$1000,X$2:X$1000,"&gt;0")-(_xlfn.MINIFS(X$2:X$1000,X$2:X$1000,"&gt;0")-1)))</f>
        <v>0</v>
      </c>
      <c r="H63" s="90" t="str" cm="1">
        <f t="array" ref="H63">_xlfn.IFS(Y63="",0,Y63="na","na",Y63&gt;0,100*(Y63-(_xlfn.MINIFS(Y$2:Y$1000,Y$2:Y$1000,"&gt;0")-1))/(_xlfn.MAXIFS(Y$2:Y$1000,Y$2:Y$1000,"&gt;0")-(_xlfn.MINIFS(Y$2:Y$1000,Y$2:Y$1000,"&gt;0")-1)))</f>
        <v>na</v>
      </c>
      <c r="I63" s="90" cm="1">
        <f t="array" ref="I63">_xlfn.IFS(Z63="",0,Z63="na","na",Z63&gt;0,100*(Z63-(_xlfn.MINIFS(Z$2:Z$1000,Z$2:Z$1000,"&gt;0")-1))/(_xlfn.MAXIFS(Z$2:Z$1000,Z$2:Z$1000,"&gt;0")-(_xlfn.MINIFS(Z$2:Z$1000,Z$2:Z$1000,"&gt;0")-1)))</f>
        <v>0</v>
      </c>
      <c r="J63" s="90" cm="1">
        <f t="array" ref="J63">_xlfn.IFS(AA63="",0,AA63="na","na",AA63&gt;0,100*(AA63-(_xlfn.MINIFS(AA$2:AA$1000,AA$2:AA$1000,"&gt;0")-1))/(_xlfn.MAXIFS(AA$2:AA$1000,AA$2:AA$1000,"&gt;0")-(_xlfn.MINIFS(AA$2:AA$1000,AA$2:AA$1000,"&gt;0")-1)))</f>
        <v>14.346053626964784</v>
      </c>
      <c r="K63" s="90" cm="1">
        <f t="array" ref="K63">_xlfn.IFS(AB63="",0,AB63="na","na",AB63&gt;0,100*(AB63-(_xlfn.MINIFS(AB$2:AB$1000,AB$2:AB$1000,"&gt;0")-1))/(_xlfn.MAXIFS(AB$2:AB$1000,AB$2:AB$1000,"&gt;0")-(_xlfn.MINIFS(AB$2:AB$1000,AB$2:AB$1000,"&gt;0")-1)))</f>
        <v>0</v>
      </c>
      <c r="L63" s="90" cm="1">
        <f t="array" ref="L63">_xlfn.IFS(AC63="",0,AC63="na","na",AC63&gt;0,100*(AC63-(_xlfn.MINIFS(AC$2:AC$1000,AC$2:AC$1000,"&gt;0")-1))/(_xlfn.MAXIFS(AC$2:AC$1000,AC$2:AC$1000,"&gt;0")-(_xlfn.MINIFS(AC$2:AC$1000,AC$2:AC$1000,"&gt;0")-1)))</f>
        <v>0</v>
      </c>
      <c r="M63" s="90" cm="1">
        <f t="array" ref="M63">_xlfn.IFS(AD63="",0,AD63="na","na",AD63&gt;0,100*(AD63-(_xlfn.MINIFS(AD$2:AD$1000,AD$2:AD$1000,"&gt;0")-1))/(_xlfn.MAXIFS(AD$2:AD$1000,AD$2:AD$1000,"&gt;0")-(_xlfn.MINIFS(AD$2:AD$1000,AD$2:AD$1000,"&gt;0")-1)))</f>
        <v>0</v>
      </c>
      <c r="N63" s="90" cm="1">
        <f t="array" ref="N63">_xlfn.IFS(AE63="",0,AE63="na","na",AE63&gt;0,100*(AE63-(_xlfn.MINIFS(AE$2:AE$1000,AE$2:AE$1000,"&gt;0")-1))/(_xlfn.MAXIFS(AE$2:AE$1000,AE$2:AE$1000,"&gt;0")-(_xlfn.MINIFS(AE$2:AE$1000,AE$2:AE$1000,"&gt;0")-1)))</f>
        <v>0</v>
      </c>
      <c r="O63" s="90" cm="1">
        <f t="array" ref="O63">_xlfn.IFS(AF63="",0,AF63="na","na",AF63&gt;0,100*(AF63-(_xlfn.MINIFS(AF$2:AF$1000,AF$2:AF$1000,"&gt;0")-1))/(_xlfn.MAXIFS(AF$2:AF$1000,AF$2:AF$1000,"&gt;0")-(_xlfn.MINIFS(AF$2:AF$1000,AF$2:AF$1000,"&gt;0")-1)))</f>
        <v>0</v>
      </c>
      <c r="P63" s="90" cm="1">
        <f t="array" ref="P63">_xlfn.IFS(AG63="",0,AG63="na","na",AG63&gt;0,100*(AG63-(_xlfn.MINIFS(AG$2:AG$1000,AG$2:AG$1000,"&gt;0")-1))/(_xlfn.MAXIFS(AG$2:AG$1000,AG$2:AG$1000,"&gt;0")-(_xlfn.MINIFS(AG$2:AG$1000,AG$2:AG$1000,"&gt;0")-1)))</f>
        <v>0</v>
      </c>
      <c r="Q63" s="90" cm="1">
        <f t="array" ref="Q63">_xlfn.IFS(AH63="",0,AH63="na","na",AH63&gt;0,100*(AH63-(_xlfn.MINIFS(AH$2:AH$1000,AH$2:AH$1000,"&gt;0")-1))/(_xlfn.MAXIFS(AH$2:AH$1000,AH$2:AH$1000,"&gt;0")-(_xlfn.MINIFS(AH$2:AH$1000,AH$2:AH$1000,"&gt;0")-1)))</f>
        <v>42.644286868324201</v>
      </c>
      <c r="R63" s="90" cm="1">
        <f t="array" ref="R63">_xlfn.IFS(AI63="",0,AI63="na","na",AI63&gt;0,100*(AI63-(_xlfn.MINIFS(AI$2:AI$1000,AI$2:AI$1000,"&gt;0")-1))/(_xlfn.MAXIFS(AI$2:AI$1000,AI$2:AI$1000,"&gt;0")-(_xlfn.MINIFS(AI$2:AI$1000,AI$2:AI$1000,"&gt;0")-1)))</f>
        <v>3.1648764120026445</v>
      </c>
      <c r="S63" s="90" cm="1">
        <f t="array" ref="S63">_xlfn.IFS(AJ63="",0,AJ63="na","na",AJ63&gt;0,100*(AJ63-(_xlfn.MINIFS(AJ$2:AJ$1000,AJ$2:AJ$1000,"&gt;0")-1))/(_xlfn.MAXIFS(AJ$2:AJ$1000,AJ$2:AJ$1000,"&gt;0")-(_xlfn.MINIFS(AJ$2:AJ$1000,AJ$2:AJ$1000,"&gt;0")-1)))</f>
        <v>0.98359544468546622</v>
      </c>
      <c r="T63" s="90" cm="1">
        <f t="array" ref="T63">_xlfn.IFS(AK63="",0,AK63="na","na",AK63&gt;0,100*(AK63-(_xlfn.MINIFS(AK$2:AK$1000,AK$2:AK$1000,"&gt;0")-1))/(_xlfn.MAXIFS(AK$2:AK$1000,AK$2:AK$1000,"&gt;0")-(_xlfn.MINIFS(AK$2:AK$1000,AK$2:AK$1000,"&gt;0")-1)))</f>
        <v>0</v>
      </c>
      <c r="U63" s="19">
        <v>32.299999999999997</v>
      </c>
      <c r="V63" s="84" t="s">
        <v>1255</v>
      </c>
      <c r="W63" s="20"/>
      <c r="X63" s="20"/>
      <c r="Y63" s="84" t="s">
        <v>1255</v>
      </c>
      <c r="Z63" s="20"/>
      <c r="AA63" s="20">
        <v>86.79</v>
      </c>
      <c r="AB63" s="20"/>
      <c r="AC63" s="20"/>
      <c r="AD63" s="20"/>
      <c r="AE63" s="20"/>
      <c r="AF63" s="20"/>
      <c r="AG63" s="20"/>
      <c r="AH63" s="20">
        <v>221.5</v>
      </c>
      <c r="AI63" s="20">
        <v>68.83</v>
      </c>
      <c r="AJ63" s="20">
        <v>57.62</v>
      </c>
      <c r="AK63" s="20"/>
      <c r="AL63" s="19">
        <v>3.496</v>
      </c>
      <c r="AM63" s="84" t="s">
        <v>1255</v>
      </c>
      <c r="AN63" s="20"/>
      <c r="AO63" s="20"/>
      <c r="AP63" s="84" t="s">
        <v>1255</v>
      </c>
      <c r="AQ63" s="20"/>
      <c r="AR63" s="20">
        <v>15.58</v>
      </c>
      <c r="AS63" s="20"/>
      <c r="AT63" s="20"/>
      <c r="AU63" s="20"/>
      <c r="AV63" s="20"/>
      <c r="AW63" s="20"/>
      <c r="AX63" s="20"/>
      <c r="AY63" s="20">
        <v>16.940000000000001</v>
      </c>
      <c r="AZ63" s="20">
        <v>19.09</v>
      </c>
      <c r="BA63" s="20">
        <v>29.36</v>
      </c>
      <c r="BB63" s="20"/>
      <c r="BC63" s="84"/>
      <c r="BD63" s="84"/>
      <c r="BE63" s="84"/>
      <c r="BF63" s="84"/>
    </row>
    <row r="64" spans="1:58" s="25" customFormat="1" x14ac:dyDescent="0.2">
      <c r="A64" s="69" t="s">
        <v>364</v>
      </c>
      <c r="B64" s="70" t="str">
        <f>VLOOKUP(A64,RecNames!B:G,6,FALSE)</f>
        <v>OGR1</v>
      </c>
      <c r="C64" s="70"/>
      <c r="D64" s="90" cm="1">
        <f t="array" ref="D64">_xlfn.IFS(U64="",0,U64="na","na",U64&gt;0,100*(U64-(_xlfn.MINIFS(U$2:U$1000,U$2:U$1000,"&gt;0")-1))/(_xlfn.MAXIFS(U$2:U$1000,U$2:U$1000,"&gt;0")-(_xlfn.MINIFS(U$2:U$1000,U$2:U$1000,"&gt;0")-1)))</f>
        <v>57.681159420289866</v>
      </c>
      <c r="E64" s="90" t="str" cm="1">
        <f t="array" ref="E64">_xlfn.IFS(V64="",0,V64="na","na",V64&gt;0,100*(V64-(_xlfn.MINIFS(V$2:V$1000,V$2:V$1000,"&gt;0")-1))/(_xlfn.MAXIFS(V$2:V$1000,V$2:V$1000,"&gt;0")-(_xlfn.MINIFS(V$2:V$1000,V$2:V$1000,"&gt;0")-1)))</f>
        <v>na</v>
      </c>
      <c r="F64" s="90" cm="1">
        <f t="array" ref="F64">_xlfn.IFS(W64="",0,W64="na","na",W64&gt;0,100*(W64-(_xlfn.MINIFS(W$2:W$1000,W$2:W$1000,"&gt;0")-1))/(_xlfn.MAXIFS(W$2:W$1000,W$2:W$1000,"&gt;0")-(_xlfn.MINIFS(W$2:W$1000,W$2:W$1000,"&gt;0")-1)))</f>
        <v>62.31627804177257</v>
      </c>
      <c r="G64" s="90" cm="1">
        <f t="array" ref="G64">_xlfn.IFS(X64="",0,X64="na","na",X64&gt;0,100*(X64-(_xlfn.MINIFS(X$2:X$1000,X$2:X$1000,"&gt;0")-1))/(_xlfn.MAXIFS(X$2:X$1000,X$2:X$1000,"&gt;0")-(_xlfn.MINIFS(X$2:X$1000,X$2:X$1000,"&gt;0")-1)))</f>
        <v>65.43709701604439</v>
      </c>
      <c r="H64" s="90" t="str" cm="1">
        <f t="array" ref="H64">_xlfn.IFS(Y64="",0,Y64="na","na",Y64&gt;0,100*(Y64-(_xlfn.MINIFS(Y$2:Y$1000,Y$2:Y$1000,"&gt;0")-1))/(_xlfn.MAXIFS(Y$2:Y$1000,Y$2:Y$1000,"&gt;0")-(_xlfn.MINIFS(Y$2:Y$1000,Y$2:Y$1000,"&gt;0")-1)))</f>
        <v>na</v>
      </c>
      <c r="I64" s="90" cm="1">
        <f t="array" ref="I64">_xlfn.IFS(Z64="",0,Z64="na","na",Z64&gt;0,100*(Z64-(_xlfn.MINIFS(Z$2:Z$1000,Z$2:Z$1000,"&gt;0")-1))/(_xlfn.MAXIFS(Z$2:Z$1000,Z$2:Z$1000,"&gt;0")-(_xlfn.MINIFS(Z$2:Z$1000,Z$2:Z$1000,"&gt;0")-1)))</f>
        <v>78.52648212421343</v>
      </c>
      <c r="J64" s="90" cm="1">
        <f t="array" ref="J64">_xlfn.IFS(AA64="",0,AA64="na","na",AA64&gt;0,100*(AA64-(_xlfn.MINIFS(AA$2:AA$1000,AA$2:AA$1000,"&gt;0")-1))/(_xlfn.MAXIFS(AA$2:AA$1000,AA$2:AA$1000,"&gt;0")-(_xlfn.MINIFS(AA$2:AA$1000,AA$2:AA$1000,"&gt;0")-1)))</f>
        <v>85.941834075817439</v>
      </c>
      <c r="K64" s="90" cm="1">
        <f t="array" ref="K64">_xlfn.IFS(AB64="",0,AB64="na","na",AB64&gt;0,100*(AB64-(_xlfn.MINIFS(AB$2:AB$1000,AB$2:AB$1000,"&gt;0")-1))/(_xlfn.MAXIFS(AB$2:AB$1000,AB$2:AB$1000,"&gt;0")-(_xlfn.MINIFS(AB$2:AB$1000,AB$2:AB$1000,"&gt;0")-1)))</f>
        <v>0</v>
      </c>
      <c r="L64" s="90" cm="1">
        <f t="array" ref="L64">_xlfn.IFS(AC64="",0,AC64="na","na",AC64&gt;0,100*(AC64-(_xlfn.MINIFS(AC$2:AC$1000,AC$2:AC$1000,"&gt;0")-1))/(_xlfn.MAXIFS(AC$2:AC$1000,AC$2:AC$1000,"&gt;0")-(_xlfn.MINIFS(AC$2:AC$1000,AC$2:AC$1000,"&gt;0")-1)))</f>
        <v>99.999999999999986</v>
      </c>
      <c r="M64" s="90" cm="1">
        <f t="array" ref="M64">_xlfn.IFS(AD64="",0,AD64="na","na",AD64&gt;0,100*(AD64-(_xlfn.MINIFS(AD$2:AD$1000,AD$2:AD$1000,"&gt;0")-1))/(_xlfn.MAXIFS(AD$2:AD$1000,AD$2:AD$1000,"&gt;0")-(_xlfn.MINIFS(AD$2:AD$1000,AD$2:AD$1000,"&gt;0")-1)))</f>
        <v>100</v>
      </c>
      <c r="N64" s="90" cm="1">
        <f t="array" ref="N64">_xlfn.IFS(AE64="",0,AE64="na","na",AE64&gt;0,100*(AE64-(_xlfn.MINIFS(AE$2:AE$1000,AE$2:AE$1000,"&gt;0")-1))/(_xlfn.MAXIFS(AE$2:AE$1000,AE$2:AE$1000,"&gt;0")-(_xlfn.MINIFS(AE$2:AE$1000,AE$2:AE$1000,"&gt;0")-1)))</f>
        <v>94.044769972283135</v>
      </c>
      <c r="O64" s="90" cm="1">
        <f t="array" ref="O64">_xlfn.IFS(AF64="",0,AF64="na","na",AF64&gt;0,100*(AF64-(_xlfn.MINIFS(AF$2:AF$1000,AF$2:AF$1000,"&gt;0")-1))/(_xlfn.MAXIFS(AF$2:AF$1000,AF$2:AF$1000,"&gt;0")-(_xlfn.MINIFS(AF$2:AF$1000,AF$2:AF$1000,"&gt;0")-1)))</f>
        <v>40.959901060742986</v>
      </c>
      <c r="P64" s="90" cm="1">
        <f t="array" ref="P64">_xlfn.IFS(AG64="",0,AG64="na","na",AG64&gt;0,100*(AG64-(_xlfn.MINIFS(AG$2:AG$1000,AG$2:AG$1000,"&gt;0")-1))/(_xlfn.MAXIFS(AG$2:AG$1000,AG$2:AG$1000,"&gt;0")-(_xlfn.MINIFS(AG$2:AG$1000,AG$2:AG$1000,"&gt;0")-1)))</f>
        <v>100</v>
      </c>
      <c r="Q64" s="90" cm="1">
        <f t="array" ref="Q64">_xlfn.IFS(AH64="",0,AH64="na","na",AH64&gt;0,100*(AH64-(_xlfn.MINIFS(AH$2:AH$1000,AH$2:AH$1000,"&gt;0")-1))/(_xlfn.MAXIFS(AH$2:AH$1000,AH$2:AH$1000,"&gt;0")-(_xlfn.MINIFS(AH$2:AH$1000,AH$2:AH$1000,"&gt;0")-1)))</f>
        <v>48.052239475810069</v>
      </c>
      <c r="R64" s="90" cm="1">
        <f t="array" ref="R64">_xlfn.IFS(AI64="",0,AI64="na","na",AI64&gt;0,100*(AI64-(_xlfn.MINIFS(AI$2:AI$1000,AI$2:AI$1000,"&gt;0")-1))/(_xlfn.MAXIFS(AI$2:AI$1000,AI$2:AI$1000,"&gt;0")-(_xlfn.MINIFS(AI$2:AI$1000,AI$2:AI$1000,"&gt;0")-1)))</f>
        <v>5.5726563777378102</v>
      </c>
      <c r="S64" s="90" cm="1">
        <f t="array" ref="S64">_xlfn.IFS(AJ64="",0,AJ64="na","na",AJ64&gt;0,100*(AJ64-(_xlfn.MINIFS(AJ$2:AJ$1000,AJ$2:AJ$1000,"&gt;0")-1))/(_xlfn.MAXIFS(AJ$2:AJ$1000,AJ$2:AJ$1000,"&gt;0")-(_xlfn.MINIFS(AJ$2:AJ$1000,AJ$2:AJ$1000,"&gt;0")-1)))</f>
        <v>1.6126626898047725</v>
      </c>
      <c r="T64" s="90" cm="1">
        <f t="array" ref="T64">_xlfn.IFS(AK64="",0,AK64="na","na",AK64&gt;0,100*(AK64-(_xlfn.MINIFS(AK$2:AK$1000,AK$2:AK$1000,"&gt;0")-1))/(_xlfn.MAXIFS(AK$2:AK$1000,AK$2:AK$1000,"&gt;0")-(_xlfn.MINIFS(AK$2:AK$1000,AK$2:AK$1000,"&gt;0")-1)))</f>
        <v>4.9835657812916416</v>
      </c>
      <c r="U64" s="19">
        <v>44.88</v>
      </c>
      <c r="V64" s="84" t="s">
        <v>1255</v>
      </c>
      <c r="W64" s="20">
        <v>582</v>
      </c>
      <c r="X64" s="20">
        <v>454.1</v>
      </c>
      <c r="Y64" s="84" t="s">
        <v>1255</v>
      </c>
      <c r="Z64" s="20">
        <v>295.89999999999998</v>
      </c>
      <c r="AA64" s="20">
        <v>427.5</v>
      </c>
      <c r="AB64" s="20"/>
      <c r="AC64" s="20">
        <v>748.9</v>
      </c>
      <c r="AD64" s="20">
        <v>849.4</v>
      </c>
      <c r="AE64" s="20">
        <v>870.6</v>
      </c>
      <c r="AF64" s="20">
        <v>446.4</v>
      </c>
      <c r="AG64" s="20">
        <v>182.3</v>
      </c>
      <c r="AH64" s="20">
        <v>245.6</v>
      </c>
      <c r="AI64" s="20">
        <v>102.7</v>
      </c>
      <c r="AJ64" s="20">
        <v>76.180000000000007</v>
      </c>
      <c r="AK64" s="20">
        <v>146.80000000000001</v>
      </c>
      <c r="AL64" s="19">
        <v>17.3</v>
      </c>
      <c r="AM64" s="84" t="s">
        <v>1255</v>
      </c>
      <c r="AN64" s="20">
        <v>37.32</v>
      </c>
      <c r="AO64" s="20">
        <v>40.31</v>
      </c>
      <c r="AP64" s="84" t="s">
        <v>1255</v>
      </c>
      <c r="AQ64" s="20">
        <v>8.1140000000000008</v>
      </c>
      <c r="AR64" s="20">
        <v>22.41</v>
      </c>
      <c r="AS64" s="20"/>
      <c r="AT64" s="20">
        <v>40.65</v>
      </c>
      <c r="AU64" s="20">
        <v>38.03</v>
      </c>
      <c r="AV64" s="20">
        <v>42.49</v>
      </c>
      <c r="AW64" s="20">
        <v>43.36</v>
      </c>
      <c r="AX64" s="20">
        <v>18.02</v>
      </c>
      <c r="AY64" s="20">
        <v>27.11</v>
      </c>
      <c r="AZ64" s="20">
        <v>41.83</v>
      </c>
      <c r="BA64" s="20">
        <v>20.92</v>
      </c>
      <c r="BB64" s="20">
        <v>22.28</v>
      </c>
      <c r="BC64" s="84"/>
      <c r="BD64" s="84"/>
      <c r="BE64" s="84"/>
      <c r="BF64" s="84"/>
    </row>
    <row r="65" spans="1:58" s="25" customFormat="1" x14ac:dyDescent="0.2">
      <c r="A65" s="69" t="s">
        <v>343</v>
      </c>
      <c r="B65" s="70" t="str">
        <f>VLOOKUP(A65,RecNames!B:G,6,FALSE)</f>
        <v>GPR84</v>
      </c>
      <c r="C65" s="70"/>
      <c r="D65" s="90" cm="1">
        <f t="array" ref="D65">_xlfn.IFS(U65="",0,U65="na","na",U65&gt;0,100*(U65-(_xlfn.MINIFS(U$2:U$1000,U$2:U$1000,"&gt;0")-1))/(_xlfn.MAXIFS(U$2:U$1000,U$2:U$1000,"&gt;0")-(_xlfn.MINIFS(U$2:U$1000,U$2:U$1000,"&gt;0")-1)))</f>
        <v>0</v>
      </c>
      <c r="E65" s="90" t="str" cm="1">
        <f t="array" ref="E65">_xlfn.IFS(V65="",0,V65="na","na",V65&gt;0,100*(V65-(_xlfn.MINIFS(V$2:V$1000,V$2:V$1000,"&gt;0")-1))/(_xlfn.MAXIFS(V$2:V$1000,V$2:V$1000,"&gt;0")-(_xlfn.MINIFS(V$2:V$1000,V$2:V$1000,"&gt;0")-1)))</f>
        <v>na</v>
      </c>
      <c r="F65" s="90" cm="1">
        <f t="array" ref="F65">_xlfn.IFS(W65="",0,W65="na","na",W65&gt;0,100*(W65-(_xlfn.MINIFS(W$2:W$1000,W$2:W$1000,"&gt;0")-1))/(_xlfn.MAXIFS(W$2:W$1000,W$2:W$1000,"&gt;0")-(_xlfn.MINIFS(W$2:W$1000,W$2:W$1000,"&gt;0")-1)))</f>
        <v>14.432533981655432</v>
      </c>
      <c r="G65" s="90" cm="1">
        <f t="array" ref="G65">_xlfn.IFS(X65="",0,X65="na","na",X65&gt;0,100*(X65-(_xlfn.MINIFS(X$2:X$1000,X$2:X$1000,"&gt;0")-1))/(_xlfn.MAXIFS(X$2:X$1000,X$2:X$1000,"&gt;0")-(_xlfn.MINIFS(X$2:X$1000,X$2:X$1000,"&gt;0")-1)))</f>
        <v>13.225371120107962</v>
      </c>
      <c r="H65" s="90" t="str" cm="1">
        <f t="array" ref="H65">_xlfn.IFS(Y65="",0,Y65="na","na",Y65&gt;0,100*(Y65-(_xlfn.MINIFS(Y$2:Y$1000,Y$2:Y$1000,"&gt;0")-1))/(_xlfn.MAXIFS(Y$2:Y$1000,Y$2:Y$1000,"&gt;0")-(_xlfn.MINIFS(Y$2:Y$1000,Y$2:Y$1000,"&gt;0")-1)))</f>
        <v>na</v>
      </c>
      <c r="I65" s="90" cm="1">
        <f t="array" ref="I65">_xlfn.IFS(Z65="",0,Z65="na","na",Z65&gt;0,100*(Z65-(_xlfn.MINIFS(Z$2:Z$1000,Z$2:Z$1000,"&gt;0")-1))/(_xlfn.MAXIFS(Z$2:Z$1000,Z$2:Z$1000,"&gt;0")-(_xlfn.MINIFS(Z$2:Z$1000,Z$2:Z$1000,"&gt;0")-1)))</f>
        <v>0</v>
      </c>
      <c r="J65" s="90" cm="1">
        <f t="array" ref="J65">_xlfn.IFS(AA65="",0,AA65="na","na",AA65&gt;0,100*(AA65-(_xlfn.MINIFS(AA$2:AA$1000,AA$2:AA$1000,"&gt;0")-1))/(_xlfn.MAXIFS(AA$2:AA$1000,AA$2:AA$1000,"&gt;0")-(_xlfn.MINIFS(AA$2:AA$1000,AA$2:AA$1000,"&gt;0")-1)))</f>
        <v>0</v>
      </c>
      <c r="K65" s="90" cm="1">
        <f t="array" ref="K65">_xlfn.IFS(AB65="",0,AB65="na","na",AB65&gt;0,100*(AB65-(_xlfn.MINIFS(AB$2:AB$1000,AB$2:AB$1000,"&gt;0")-1))/(_xlfn.MAXIFS(AB$2:AB$1000,AB$2:AB$1000,"&gt;0")-(_xlfn.MINIFS(AB$2:AB$1000,AB$2:AB$1000,"&gt;0")-1)))</f>
        <v>4.4284017751109452</v>
      </c>
      <c r="L65" s="90" cm="1">
        <f t="array" ref="L65">_xlfn.IFS(AC65="",0,AC65="na","na",AC65&gt;0,100*(AC65-(_xlfn.MINIFS(AC$2:AC$1000,AC$2:AC$1000,"&gt;0")-1))/(_xlfn.MAXIFS(AC$2:AC$1000,AC$2:AC$1000,"&gt;0")-(_xlfn.MINIFS(AC$2:AC$1000,AC$2:AC$1000,"&gt;0")-1)))</f>
        <v>0</v>
      </c>
      <c r="M65" s="90" cm="1">
        <f t="array" ref="M65">_xlfn.IFS(AD65="",0,AD65="na","na",AD65&gt;0,100*(AD65-(_xlfn.MINIFS(AD$2:AD$1000,AD$2:AD$1000,"&gt;0")-1))/(_xlfn.MAXIFS(AD$2:AD$1000,AD$2:AD$1000,"&gt;0")-(_xlfn.MINIFS(AD$2:AD$1000,AD$2:AD$1000,"&gt;0")-1)))</f>
        <v>0</v>
      </c>
      <c r="N65" s="90" cm="1">
        <f t="array" ref="N65">_xlfn.IFS(AE65="",0,AE65="na","na",AE65&gt;0,100*(AE65-(_xlfn.MINIFS(AE$2:AE$1000,AE$2:AE$1000,"&gt;0")-1))/(_xlfn.MAXIFS(AE$2:AE$1000,AE$2:AE$1000,"&gt;0")-(_xlfn.MINIFS(AE$2:AE$1000,AE$2:AE$1000,"&gt;0")-1)))</f>
        <v>0</v>
      </c>
      <c r="O65" s="90" cm="1">
        <f t="array" ref="O65">_xlfn.IFS(AF65="",0,AF65="na","na",AF65&gt;0,100*(AF65-(_xlfn.MINIFS(AF$2:AF$1000,AF$2:AF$1000,"&gt;0")-1))/(_xlfn.MAXIFS(AF$2:AF$1000,AF$2:AF$1000,"&gt;0")-(_xlfn.MINIFS(AF$2:AF$1000,AF$2:AF$1000,"&gt;0")-1)))</f>
        <v>0</v>
      </c>
      <c r="P65" s="90" cm="1">
        <f t="array" ref="P65">_xlfn.IFS(AG65="",0,AG65="na","na",AG65&gt;0,100*(AG65-(_xlfn.MINIFS(AG$2:AG$1000,AG$2:AG$1000,"&gt;0")-1))/(_xlfn.MAXIFS(AG$2:AG$1000,AG$2:AG$1000,"&gt;0")-(_xlfn.MINIFS(AG$2:AG$1000,AG$2:AG$1000,"&gt;0")-1)))</f>
        <v>0</v>
      </c>
      <c r="Q65" s="90" cm="1">
        <f t="array" ref="Q65">_xlfn.IFS(AH65="",0,AH65="na","na",AH65&gt;0,100*(AH65-(_xlfn.MINIFS(AH$2:AH$1000,AH$2:AH$1000,"&gt;0")-1))/(_xlfn.MAXIFS(AH$2:AH$1000,AH$2:AH$1000,"&gt;0")-(_xlfn.MINIFS(AH$2:AH$1000,AH$2:AH$1000,"&gt;0")-1)))</f>
        <v>2.2955749035095585</v>
      </c>
      <c r="R65" s="90" cm="1">
        <f t="array" ref="R65">_xlfn.IFS(AI65="",0,AI65="na","na",AI65&gt;0,100*(AI65-(_xlfn.MINIFS(AI$2:AI$1000,AI$2:AI$1000,"&gt;0")-1))/(_xlfn.MAXIFS(AI$2:AI$1000,AI$2:AI$1000,"&gt;0")-(_xlfn.MINIFS(AI$2:AI$1000,AI$2:AI$1000,"&gt;0")-1)))</f>
        <v>0</v>
      </c>
      <c r="S65" s="90" cm="1">
        <f t="array" ref="S65">_xlfn.IFS(AJ65="",0,AJ65="na","na",AJ65&gt;0,100*(AJ65-(_xlfn.MINIFS(AJ$2:AJ$1000,AJ$2:AJ$1000,"&gt;0")-1))/(_xlfn.MAXIFS(AJ$2:AJ$1000,AJ$2:AJ$1000,"&gt;0")-(_xlfn.MINIFS(AJ$2:AJ$1000,AJ$2:AJ$1000,"&gt;0")-1)))</f>
        <v>0</v>
      </c>
      <c r="T65" s="90" cm="1">
        <f t="array" ref="T65">_xlfn.IFS(AK65="",0,AK65="na","na",AK65&gt;0,100*(AK65-(_xlfn.MINIFS(AK$2:AK$1000,AK$2:AK$1000,"&gt;0")-1))/(_xlfn.MAXIFS(AK$2:AK$1000,AK$2:AK$1000,"&gt;0")-(_xlfn.MINIFS(AK$2:AK$1000,AK$2:AK$1000,"&gt;0")-1)))</f>
        <v>0</v>
      </c>
      <c r="U65" s="19"/>
      <c r="V65" s="84" t="s">
        <v>1255</v>
      </c>
      <c r="W65" s="20">
        <v>148.69999999999999</v>
      </c>
      <c r="X65" s="20">
        <v>105.9</v>
      </c>
      <c r="Y65" s="84" t="s">
        <v>1255</v>
      </c>
      <c r="Z65" s="20"/>
      <c r="AA65" s="20"/>
      <c r="AB65" s="20">
        <v>38.99</v>
      </c>
      <c r="AC65" s="20"/>
      <c r="AD65" s="20"/>
      <c r="AE65" s="20"/>
      <c r="AF65" s="20"/>
      <c r="AG65" s="20"/>
      <c r="AH65" s="20">
        <v>41.69</v>
      </c>
      <c r="AI65" s="20"/>
      <c r="AJ65" s="20"/>
      <c r="AK65" s="20"/>
      <c r="AL65" s="19"/>
      <c r="AM65" s="84" t="s">
        <v>1255</v>
      </c>
      <c r="AN65" s="20">
        <v>42.67</v>
      </c>
      <c r="AO65" s="20">
        <v>32.74</v>
      </c>
      <c r="AP65" s="84" t="s">
        <v>1255</v>
      </c>
      <c r="AQ65" s="20"/>
      <c r="AR65" s="20"/>
      <c r="AS65" s="20">
        <v>14.35</v>
      </c>
      <c r="AT65" s="20"/>
      <c r="AU65" s="20"/>
      <c r="AV65" s="20"/>
      <c r="AW65" s="20"/>
      <c r="AX65" s="20"/>
      <c r="AY65" s="20">
        <v>10.15</v>
      </c>
      <c r="AZ65" s="20"/>
      <c r="BA65" s="20"/>
      <c r="BB65" s="20"/>
      <c r="BC65" s="84"/>
      <c r="BD65" s="84"/>
      <c r="BE65" s="84"/>
      <c r="BF65" s="84"/>
    </row>
    <row r="66" spans="1:58" s="25" customFormat="1" x14ac:dyDescent="0.2">
      <c r="A66" s="69" t="s">
        <v>312</v>
      </c>
      <c r="B66" s="70" t="str">
        <f>VLOOKUP(A66,RecNames!B:G,6,FALSE)</f>
        <v>GP183</v>
      </c>
      <c r="C66" s="70"/>
      <c r="D66" s="90" cm="1">
        <f t="array" ref="D66">_xlfn.IFS(U66="",0,U66="na","na",U66&gt;0,100*(U66-(_xlfn.MINIFS(U$2:U$1000,U$2:U$1000,"&gt;0")-1))/(_xlfn.MAXIFS(U$2:U$1000,U$2:U$1000,"&gt;0")-(_xlfn.MINIFS(U$2:U$1000,U$2:U$1000,"&gt;0")-1)))</f>
        <v>0</v>
      </c>
      <c r="E66" s="90" t="str" cm="1">
        <f t="array" ref="E66">_xlfn.IFS(V66="",0,V66="na","na",V66&gt;0,100*(V66-(_xlfn.MINIFS(V$2:V$1000,V$2:V$1000,"&gt;0")-1))/(_xlfn.MAXIFS(V$2:V$1000,V$2:V$1000,"&gt;0")-(_xlfn.MINIFS(V$2:V$1000,V$2:V$1000,"&gt;0")-1)))</f>
        <v>na</v>
      </c>
      <c r="F66" s="90" cm="1">
        <f t="array" ref="F66">_xlfn.IFS(W66="",0,W66="na","na",W66&gt;0,100*(W66-(_xlfn.MINIFS(W$2:W$1000,W$2:W$1000,"&gt;0")-1))/(_xlfn.MAXIFS(W$2:W$1000,W$2:W$1000,"&gt;0")-(_xlfn.MINIFS(W$2:W$1000,W$2:W$1000,"&gt;0")-1)))</f>
        <v>12.774892253287657</v>
      </c>
      <c r="G66" s="90" cm="1">
        <f t="array" ref="G66">_xlfn.IFS(X66="",0,X66="na","na",X66&gt;0,100*(X66-(_xlfn.MINIFS(X$2:X$1000,X$2:X$1000,"&gt;0")-1))/(_xlfn.MAXIFS(X$2:X$1000,X$2:X$1000,"&gt;0")-(_xlfn.MINIFS(X$2:X$1000,X$2:X$1000,"&gt;0")-1)))</f>
        <v>18.908382066276804</v>
      </c>
      <c r="H66" s="90" t="str" cm="1">
        <f t="array" ref="H66">_xlfn.IFS(Y66="",0,Y66="na","na",Y66&gt;0,100*(Y66-(_xlfn.MINIFS(Y$2:Y$1000,Y$2:Y$1000,"&gt;0")-1))/(_xlfn.MAXIFS(Y$2:Y$1000,Y$2:Y$1000,"&gt;0")-(_xlfn.MINIFS(Y$2:Y$1000,Y$2:Y$1000,"&gt;0")-1)))</f>
        <v>na</v>
      </c>
      <c r="I66" s="90" cm="1">
        <f t="array" ref="I66">_xlfn.IFS(Z66="",0,Z66="na","na",Z66&gt;0,100*(Z66-(_xlfn.MINIFS(Z$2:Z$1000,Z$2:Z$1000,"&gt;0")-1))/(_xlfn.MAXIFS(Z$2:Z$1000,Z$2:Z$1000,"&gt;0")-(_xlfn.MINIFS(Z$2:Z$1000,Z$2:Z$1000,"&gt;0")-1)))</f>
        <v>41.815513981771495</v>
      </c>
      <c r="J66" s="90" cm="1">
        <f t="array" ref="J66">_xlfn.IFS(AA66="",0,AA66="na","na",AA66&gt;0,100*(AA66-(_xlfn.MINIFS(AA$2:AA$1000,AA$2:AA$1000,"&gt;0")-1))/(_xlfn.MAXIFS(AA$2:AA$1000,AA$2:AA$1000,"&gt;0")-(_xlfn.MINIFS(AA$2:AA$1000,AA$2:AA$1000,"&gt;0")-1)))</f>
        <v>36.097335462721695</v>
      </c>
      <c r="K66" s="90" cm="1">
        <f t="array" ref="K66">_xlfn.IFS(AB66="",0,AB66="na","na",AB66&gt;0,100*(AB66-(_xlfn.MINIFS(AB$2:AB$1000,AB$2:AB$1000,"&gt;0")-1))/(_xlfn.MAXIFS(AB$2:AB$1000,AB$2:AB$1000,"&gt;0")-(_xlfn.MINIFS(AB$2:AB$1000,AB$2:AB$1000,"&gt;0")-1)))</f>
        <v>30.558159884992811</v>
      </c>
      <c r="L66" s="90" cm="1">
        <f t="array" ref="L66">_xlfn.IFS(AC66="",0,AC66="na","na",AC66&gt;0,100*(AC66-(_xlfn.MINIFS(AC$2:AC$1000,AC$2:AC$1000,"&gt;0")-1))/(_xlfn.MAXIFS(AC$2:AC$1000,AC$2:AC$1000,"&gt;0")-(_xlfn.MINIFS(AC$2:AC$1000,AC$2:AC$1000,"&gt;0")-1)))</f>
        <v>0</v>
      </c>
      <c r="M66" s="90" cm="1">
        <f t="array" ref="M66">_xlfn.IFS(AD66="",0,AD66="na","na",AD66&gt;0,100*(AD66-(_xlfn.MINIFS(AD$2:AD$1000,AD$2:AD$1000,"&gt;0")-1))/(_xlfn.MAXIFS(AD$2:AD$1000,AD$2:AD$1000,"&gt;0")-(_xlfn.MINIFS(AD$2:AD$1000,AD$2:AD$1000,"&gt;0")-1)))</f>
        <v>0</v>
      </c>
      <c r="N66" s="90" cm="1">
        <f t="array" ref="N66">_xlfn.IFS(AE66="",0,AE66="na","na",AE66&gt;0,100*(AE66-(_xlfn.MINIFS(AE$2:AE$1000,AE$2:AE$1000,"&gt;0")-1))/(_xlfn.MAXIFS(AE$2:AE$1000,AE$2:AE$1000,"&gt;0")-(_xlfn.MINIFS(AE$2:AE$1000,AE$2:AE$1000,"&gt;0")-1)))</f>
        <v>0</v>
      </c>
      <c r="O66" s="90" cm="1">
        <f t="array" ref="O66">_xlfn.IFS(AF66="",0,AF66="na","na",AF66&gt;0,100*(AF66-(_xlfn.MINIFS(AF$2:AF$1000,AF$2:AF$1000,"&gt;0")-1))/(_xlfn.MAXIFS(AF$2:AF$1000,AF$2:AF$1000,"&gt;0")-(_xlfn.MINIFS(AF$2:AF$1000,AF$2:AF$1000,"&gt;0")-1)))</f>
        <v>2.1148266184654894</v>
      </c>
      <c r="P66" s="90" cm="1">
        <f t="array" ref="P66">_xlfn.IFS(AG66="",0,AG66="na","na",AG66&gt;0,100*(AG66-(_xlfn.MINIFS(AG$2:AG$1000,AG$2:AG$1000,"&gt;0")-1))/(_xlfn.MAXIFS(AG$2:AG$1000,AG$2:AG$1000,"&gt;0")-(_xlfn.MINIFS(AG$2:AG$1000,AG$2:AG$1000,"&gt;0")-1)))</f>
        <v>0</v>
      </c>
      <c r="Q66" s="90" cm="1">
        <f t="array" ref="Q66">_xlfn.IFS(AH66="",0,AH66="na","na",AH66&gt;0,100*(AH66-(_xlfn.MINIFS(AH$2:AH$1000,AH$2:AH$1000,"&gt;0")-1))/(_xlfn.MAXIFS(AH$2:AH$1000,AH$2:AH$1000,"&gt;0")-(_xlfn.MINIFS(AH$2:AH$1000,AH$2:AH$1000,"&gt;0")-1)))</f>
        <v>0</v>
      </c>
      <c r="R66" s="90" cm="1">
        <f t="array" ref="R66">_xlfn.IFS(AI66="",0,AI66="na","na",AI66&gt;0,100*(AI66-(_xlfn.MINIFS(AI$2:AI$1000,AI$2:AI$1000,"&gt;0")-1))/(_xlfn.MAXIFS(AI$2:AI$1000,AI$2:AI$1000,"&gt;0")-(_xlfn.MINIFS(AI$2:AI$1000,AI$2:AI$1000,"&gt;0")-1)))</f>
        <v>33.979768108111948</v>
      </c>
      <c r="S66" s="90" cm="1">
        <f t="array" ref="S66">_xlfn.IFS(AJ66="",0,AJ66="na","na",AJ66&gt;0,100*(AJ66-(_xlfn.MINIFS(AJ$2:AJ$1000,AJ$2:AJ$1000,"&gt;0")-1))/(_xlfn.MAXIFS(AJ$2:AJ$1000,AJ$2:AJ$1000,"&gt;0")-(_xlfn.MINIFS(AJ$2:AJ$1000,AJ$2:AJ$1000,"&gt;0")-1)))</f>
        <v>36.822125813449027</v>
      </c>
      <c r="T66" s="90" cm="1">
        <f t="array" ref="T66">_xlfn.IFS(AK66="",0,AK66="na","na",AK66&gt;0,100*(AK66-(_xlfn.MINIFS(AK$2:AK$1000,AK$2:AK$1000,"&gt;0")-1))/(_xlfn.MAXIFS(AK$2:AK$1000,AK$2:AK$1000,"&gt;0")-(_xlfn.MINIFS(AK$2:AK$1000,AK$2:AK$1000,"&gt;0")-1)))</f>
        <v>23.90512569956471</v>
      </c>
      <c r="U66" s="19"/>
      <c r="V66" s="84" t="s">
        <v>1255</v>
      </c>
      <c r="W66" s="20">
        <v>133.69999999999999</v>
      </c>
      <c r="X66" s="20">
        <v>143.80000000000001</v>
      </c>
      <c r="Y66" s="84" t="s">
        <v>1255</v>
      </c>
      <c r="Z66" s="20">
        <v>165.8</v>
      </c>
      <c r="AA66" s="20">
        <v>190.3</v>
      </c>
      <c r="AB66" s="20">
        <v>122.6</v>
      </c>
      <c r="AC66" s="20"/>
      <c r="AD66" s="20"/>
      <c r="AE66" s="20"/>
      <c r="AF66" s="20">
        <v>38.08</v>
      </c>
      <c r="AG66" s="20"/>
      <c r="AH66" s="20"/>
      <c r="AI66" s="20">
        <v>502.3</v>
      </c>
      <c r="AJ66" s="20">
        <v>1115</v>
      </c>
      <c r="AK66" s="20">
        <v>572.79999999999995</v>
      </c>
      <c r="AL66" s="19"/>
      <c r="AM66" s="84" t="s">
        <v>1255</v>
      </c>
      <c r="AN66" s="20">
        <v>3.1030000000000002</v>
      </c>
      <c r="AO66" s="20">
        <v>7.556</v>
      </c>
      <c r="AP66" s="84" t="s">
        <v>1255</v>
      </c>
      <c r="AQ66" s="20">
        <v>6.4939999999999998</v>
      </c>
      <c r="AR66" s="20">
        <v>5.5229999999999997</v>
      </c>
      <c r="AS66" s="20">
        <v>6.0949999999999998</v>
      </c>
      <c r="AT66" s="20"/>
      <c r="AU66" s="20"/>
      <c r="AV66" s="20"/>
      <c r="AW66" s="20">
        <v>4.2110000000000003</v>
      </c>
      <c r="AX66" s="20"/>
      <c r="AY66" s="20"/>
      <c r="AZ66" s="20">
        <v>20.53</v>
      </c>
      <c r="BA66" s="20">
        <v>30.92</v>
      </c>
      <c r="BB66" s="20">
        <v>8.8179999999999996</v>
      </c>
      <c r="BC66" s="84"/>
      <c r="BD66" s="84"/>
      <c r="BE66" s="84"/>
      <c r="BF66" s="84"/>
    </row>
    <row r="67" spans="1:58" s="25" customFormat="1" x14ac:dyDescent="0.2">
      <c r="A67" s="69" t="s">
        <v>527</v>
      </c>
      <c r="B67" s="70" t="str">
        <f>VLOOKUP(A67,RecNames!B:G,6,FALSE)</f>
        <v>GRM2</v>
      </c>
      <c r="C67" s="70"/>
      <c r="D67" s="90" cm="1">
        <f t="array" ref="D67">_xlfn.IFS(U67="",0,U67="na","na",U67&gt;0,100*(U67-(_xlfn.MINIFS(U$2:U$1000,U$2:U$1000,"&gt;0")-1))/(_xlfn.MAXIFS(U$2:U$1000,U$2:U$1000,"&gt;0")-(_xlfn.MINIFS(U$2:U$1000,U$2:U$1000,"&gt;0")-1)))</f>
        <v>0</v>
      </c>
      <c r="E67" s="90" t="str" cm="1">
        <f t="array" ref="E67">_xlfn.IFS(V67="",0,V67="na","na",V67&gt;0,100*(V67-(_xlfn.MINIFS(V$2:V$1000,V$2:V$1000,"&gt;0")-1))/(_xlfn.MAXIFS(V$2:V$1000,V$2:V$1000,"&gt;0")-(_xlfn.MINIFS(V$2:V$1000,V$2:V$1000,"&gt;0")-1)))</f>
        <v>na</v>
      </c>
      <c r="F67" s="90" cm="1">
        <f t="array" ref="F67">_xlfn.IFS(W67="",0,W67="na","na",W67&gt;0,100*(W67-(_xlfn.MINIFS(W$2:W$1000,W$2:W$1000,"&gt;0")-1))/(_xlfn.MAXIFS(W$2:W$1000,W$2:W$1000,"&gt;0")-(_xlfn.MINIFS(W$2:W$1000,W$2:W$1000,"&gt;0")-1)))</f>
        <v>44.292186981986951</v>
      </c>
      <c r="G67" s="90" cm="1">
        <f t="array" ref="G67">_xlfn.IFS(X67="",0,X67="na","na",X67&gt;0,100*(X67-(_xlfn.MINIFS(X$2:X$1000,X$2:X$1000,"&gt;0")-1))/(_xlfn.MAXIFS(X$2:X$1000,X$2:X$1000,"&gt;0")-(_xlfn.MINIFS(X$2:X$1000,X$2:X$1000,"&gt;0")-1)))</f>
        <v>21.112610586294799</v>
      </c>
      <c r="H67" s="90" t="str" cm="1">
        <f t="array" ref="H67">_xlfn.IFS(Y67="",0,Y67="na","na",Y67&gt;0,100*(Y67-(_xlfn.MINIFS(Y$2:Y$1000,Y$2:Y$1000,"&gt;0")-1))/(_xlfn.MAXIFS(Y$2:Y$1000,Y$2:Y$1000,"&gt;0")-(_xlfn.MINIFS(Y$2:Y$1000,Y$2:Y$1000,"&gt;0")-1)))</f>
        <v>na</v>
      </c>
      <c r="I67" s="90" cm="1">
        <f t="array" ref="I67">_xlfn.IFS(Z67="",0,Z67="na","na",Z67&gt;0,100*(Z67-(_xlfn.MINIFS(Z$2:Z$1000,Z$2:Z$1000,"&gt;0")-1))/(_xlfn.MAXIFS(Z$2:Z$1000,Z$2:Z$1000,"&gt;0")-(_xlfn.MINIFS(Z$2:Z$1000,Z$2:Z$1000,"&gt;0")-1)))</f>
        <v>21.222382121391686</v>
      </c>
      <c r="J67" s="90" cm="1">
        <f t="array" ref="J67">_xlfn.IFS(AA67="",0,AA67="na","na",AA67&gt;0,100*(AA67-(_xlfn.MINIFS(AA$2:AA$1000,AA$2:AA$1000,"&gt;0")-1))/(_xlfn.MAXIFS(AA$2:AA$1000,AA$2:AA$1000,"&gt;0")-(_xlfn.MINIFS(AA$2:AA$1000,AA$2:AA$1000,"&gt;0")-1)))</f>
        <v>13.698831638228125</v>
      </c>
      <c r="K67" s="90" cm="1">
        <f t="array" ref="K67">_xlfn.IFS(AB67="",0,AB67="na","na",AB67&gt;0,100*(AB67-(_xlfn.MINIFS(AB$2:AB$1000,AB$2:AB$1000,"&gt;0")-1))/(_xlfn.MAXIFS(AB$2:AB$1000,AB$2:AB$1000,"&gt;0")-(_xlfn.MINIFS(AB$2:AB$1000,AB$2:AB$1000,"&gt;0")-1)))</f>
        <v>8.9318082380148756</v>
      </c>
      <c r="L67" s="90" cm="1">
        <f t="array" ref="L67">_xlfn.IFS(AC67="",0,AC67="na","na",AC67&gt;0,100*(AC67-(_xlfn.MINIFS(AC$2:AC$1000,AC$2:AC$1000,"&gt;0")-1))/(_xlfn.MAXIFS(AC$2:AC$1000,AC$2:AC$1000,"&gt;0")-(_xlfn.MINIFS(AC$2:AC$1000,AC$2:AC$1000,"&gt;0")-1)))</f>
        <v>0</v>
      </c>
      <c r="M67" s="90" cm="1">
        <f t="array" ref="M67">_xlfn.IFS(AD67="",0,AD67="na","na",AD67&gt;0,100*(AD67-(_xlfn.MINIFS(AD$2:AD$1000,AD$2:AD$1000,"&gt;0")-1))/(_xlfn.MAXIFS(AD$2:AD$1000,AD$2:AD$1000,"&gt;0")-(_xlfn.MINIFS(AD$2:AD$1000,AD$2:AD$1000,"&gt;0")-1)))</f>
        <v>0</v>
      </c>
      <c r="N67" s="90" cm="1">
        <f t="array" ref="N67">_xlfn.IFS(AE67="",0,AE67="na","na",AE67&gt;0,100*(AE67-(_xlfn.MINIFS(AE$2:AE$1000,AE$2:AE$1000,"&gt;0")-1))/(_xlfn.MAXIFS(AE$2:AE$1000,AE$2:AE$1000,"&gt;0")-(_xlfn.MINIFS(AE$2:AE$1000,AE$2:AE$1000,"&gt;0")-1)))</f>
        <v>0</v>
      </c>
      <c r="O67" s="90" cm="1">
        <f t="array" ref="O67">_xlfn.IFS(AF67="",0,AF67="na","na",AF67&gt;0,100*(AF67-(_xlfn.MINIFS(AF$2:AF$1000,AF$2:AF$1000,"&gt;0")-1))/(_xlfn.MAXIFS(AF$2:AF$1000,AF$2:AF$1000,"&gt;0")-(_xlfn.MINIFS(AF$2:AF$1000,AF$2:AF$1000,"&gt;0")-1)))</f>
        <v>61.204395186224609</v>
      </c>
      <c r="P67" s="90" cm="1">
        <f t="array" ref="P67">_xlfn.IFS(AG67="",0,AG67="na","na",AG67&gt;0,100*(AG67-(_xlfn.MINIFS(AG$2:AG$1000,AG$2:AG$1000,"&gt;0")-1))/(_xlfn.MAXIFS(AG$2:AG$1000,AG$2:AG$1000,"&gt;0")-(_xlfn.MINIFS(AG$2:AG$1000,AG$2:AG$1000,"&gt;0")-1)))</f>
        <v>0</v>
      </c>
      <c r="Q67" s="90" cm="1">
        <f t="array" ref="Q67">_xlfn.IFS(AH67="",0,AH67="na","na",AH67&gt;0,100*(AH67-(_xlfn.MINIFS(AH$2:AH$1000,AH$2:AH$1000,"&gt;0")-1))/(_xlfn.MAXIFS(AH$2:AH$1000,AH$2:AH$1000,"&gt;0")-(_xlfn.MINIFS(AH$2:AH$1000,AH$2:AH$1000,"&gt;0")-1)))</f>
        <v>0</v>
      </c>
      <c r="R67" s="90" cm="1">
        <f t="array" ref="R67">_xlfn.IFS(AI67="",0,AI67="na","na",AI67&gt;0,100*(AI67-(_xlfn.MINIFS(AI$2:AI$1000,AI$2:AI$1000,"&gt;0")-1))/(_xlfn.MAXIFS(AI$2:AI$1000,AI$2:AI$1000,"&gt;0")-(_xlfn.MINIFS(AI$2:AI$1000,AI$2:AI$1000,"&gt;0")-1)))</f>
        <v>0</v>
      </c>
      <c r="S67" s="90" cm="1">
        <f t="array" ref="S67">_xlfn.IFS(AJ67="",0,AJ67="na","na",AJ67&gt;0,100*(AJ67-(_xlfn.MINIFS(AJ$2:AJ$1000,AJ$2:AJ$1000,"&gt;0")-1))/(_xlfn.MAXIFS(AJ$2:AJ$1000,AJ$2:AJ$1000,"&gt;0")-(_xlfn.MINIFS(AJ$2:AJ$1000,AJ$2:AJ$1000,"&gt;0")-1)))</f>
        <v>0</v>
      </c>
      <c r="T67" s="90" cm="1">
        <f t="array" ref="T67">_xlfn.IFS(AK67="",0,AK67="na","na",AK67&gt;0,100*(AK67-(_xlfn.MINIFS(AK$2:AK$1000,AK$2:AK$1000,"&gt;0")-1))/(_xlfn.MAXIFS(AK$2:AK$1000,AK$2:AK$1000,"&gt;0")-(_xlfn.MINIFS(AK$2:AK$1000,AK$2:AK$1000,"&gt;0")-1)))</f>
        <v>0</v>
      </c>
      <c r="U67" s="19"/>
      <c r="V67" s="84" t="s">
        <v>1255</v>
      </c>
      <c r="W67" s="20">
        <v>418.9</v>
      </c>
      <c r="X67" s="20">
        <v>158.5</v>
      </c>
      <c r="Y67" s="84" t="s">
        <v>1255</v>
      </c>
      <c r="Z67" s="20">
        <v>92.82</v>
      </c>
      <c r="AA67" s="20">
        <v>83.71</v>
      </c>
      <c r="AB67" s="20">
        <v>53.4</v>
      </c>
      <c r="AC67" s="20"/>
      <c r="AD67" s="20"/>
      <c r="AE67" s="20"/>
      <c r="AF67" s="20">
        <v>659.2</v>
      </c>
      <c r="AG67" s="20"/>
      <c r="AH67" s="20"/>
      <c r="AI67" s="20"/>
      <c r="AJ67" s="20"/>
      <c r="AK67" s="20"/>
      <c r="AL67" s="19"/>
      <c r="AM67" s="84" t="s">
        <v>1255</v>
      </c>
      <c r="AN67" s="20">
        <v>15.99</v>
      </c>
      <c r="AO67" s="20">
        <v>4.5759999999999996</v>
      </c>
      <c r="AP67" s="84" t="s">
        <v>1255</v>
      </c>
      <c r="AQ67" s="20">
        <v>4.3719999999999999</v>
      </c>
      <c r="AR67" s="20">
        <v>4.843</v>
      </c>
      <c r="AS67" s="20">
        <v>6.4489999999999998</v>
      </c>
      <c r="AT67" s="20"/>
      <c r="AU67" s="20"/>
      <c r="AV67" s="20"/>
      <c r="AW67" s="20">
        <v>62.09</v>
      </c>
      <c r="AX67" s="20"/>
      <c r="AY67" s="20"/>
      <c r="AZ67" s="20"/>
      <c r="BA67" s="20"/>
      <c r="BB67" s="20"/>
      <c r="BC67" s="84"/>
      <c r="BD67" s="84"/>
      <c r="BE67" s="84"/>
      <c r="BF67" s="84"/>
    </row>
    <row r="68" spans="1:58" s="25" customFormat="1" x14ac:dyDescent="0.2">
      <c r="A68" s="69" t="s">
        <v>530</v>
      </c>
      <c r="B68" s="70" t="str">
        <f>VLOOKUP(A68,RecNames!B:G,6,FALSE)</f>
        <v>GRM4</v>
      </c>
      <c r="C68" s="70"/>
      <c r="D68" s="90" cm="1">
        <f t="array" ref="D68">_xlfn.IFS(U68="",0,U68="na","na",U68&gt;0,100*(U68-(_xlfn.MINIFS(U$2:U$1000,U$2:U$1000,"&gt;0")-1))/(_xlfn.MAXIFS(U$2:U$1000,U$2:U$1000,"&gt;0")-(_xlfn.MINIFS(U$2:U$1000,U$2:U$1000,"&gt;0")-1)))</f>
        <v>0</v>
      </c>
      <c r="E68" s="90" t="str" cm="1">
        <f t="array" ref="E68">_xlfn.IFS(V68="",0,V68="na","na",V68&gt;0,100*(V68-(_xlfn.MINIFS(V$2:V$1000,V$2:V$1000,"&gt;0")-1))/(_xlfn.MAXIFS(V$2:V$1000,V$2:V$1000,"&gt;0")-(_xlfn.MINIFS(V$2:V$1000,V$2:V$1000,"&gt;0")-1)))</f>
        <v>na</v>
      </c>
      <c r="F68" s="90" cm="1">
        <f t="array" ref="F68">_xlfn.IFS(W68="",0,W68="na","na",W68&gt;0,100*(W68-(_xlfn.MINIFS(W$2:W$1000,W$2:W$1000,"&gt;0")-1))/(_xlfn.MAXIFS(W$2:W$1000,W$2:W$1000,"&gt;0")-(_xlfn.MINIFS(W$2:W$1000,W$2:W$1000,"&gt;0")-1)))</f>
        <v>8.2981544922090844</v>
      </c>
      <c r="G68" s="90" cm="1">
        <f t="array" ref="G68">_xlfn.IFS(X68="",0,X68="na","na",X68&gt;0,100*(X68-(_xlfn.MINIFS(X$2:X$1000,X$2:X$1000,"&gt;0")-1))/(_xlfn.MAXIFS(X$2:X$1000,X$2:X$1000,"&gt;0")-(_xlfn.MINIFS(X$2:X$1000,X$2:X$1000,"&gt;0")-1)))</f>
        <v>0</v>
      </c>
      <c r="H68" s="90" t="str" cm="1">
        <f t="array" ref="H68">_xlfn.IFS(Y68="",0,Y68="na","na",Y68&gt;0,100*(Y68-(_xlfn.MINIFS(Y$2:Y$1000,Y$2:Y$1000,"&gt;0")-1))/(_xlfn.MAXIFS(Y$2:Y$1000,Y$2:Y$1000,"&gt;0")-(_xlfn.MINIFS(Y$2:Y$1000,Y$2:Y$1000,"&gt;0")-1)))</f>
        <v>na</v>
      </c>
      <c r="I68" s="90" cm="1">
        <f t="array" ref="I68">_xlfn.IFS(Z68="",0,Z68="na","na",Z68&gt;0,100*(Z68-(_xlfn.MINIFS(Z$2:Z$1000,Z$2:Z$1000,"&gt;0")-1))/(_xlfn.MAXIFS(Z$2:Z$1000,Z$2:Z$1000,"&gt;0")-(_xlfn.MINIFS(Z$2:Z$1000,Z$2:Z$1000,"&gt;0")-1)))</f>
        <v>14.097463246705605</v>
      </c>
      <c r="J68" s="90" cm="1">
        <f t="array" ref="J68">_xlfn.IFS(AA68="",0,AA68="na","na",AA68&gt;0,100*(AA68-(_xlfn.MINIFS(AA$2:AA$1000,AA$2:AA$1000,"&gt;0")-1))/(_xlfn.MAXIFS(AA$2:AA$1000,AA$2:AA$1000,"&gt;0")-(_xlfn.MINIFS(AA$2:AA$1000,AA$2:AA$1000,"&gt;0")-1)))</f>
        <v>25.548457594351518</v>
      </c>
      <c r="K68" s="90" cm="1">
        <f t="array" ref="K68">_xlfn.IFS(AB68="",0,AB68="na","na",AB68&gt;0,100*(AB68-(_xlfn.MINIFS(AB$2:AB$1000,AB$2:AB$1000,"&gt;0")-1))/(_xlfn.MAXIFS(AB$2:AB$1000,AB$2:AB$1000,"&gt;0")-(_xlfn.MINIFS(AB$2:AB$1000,AB$2:AB$1000,"&gt;0")-1)))</f>
        <v>0</v>
      </c>
      <c r="L68" s="90" cm="1">
        <f t="array" ref="L68">_xlfn.IFS(AC68="",0,AC68="na","na",AC68&gt;0,100*(AC68-(_xlfn.MINIFS(AC$2:AC$1000,AC$2:AC$1000,"&gt;0")-1))/(_xlfn.MAXIFS(AC$2:AC$1000,AC$2:AC$1000,"&gt;0")-(_xlfn.MINIFS(AC$2:AC$1000,AC$2:AC$1000,"&gt;0")-1)))</f>
        <v>0</v>
      </c>
      <c r="M68" s="90" cm="1">
        <f t="array" ref="M68">_xlfn.IFS(AD68="",0,AD68="na","na",AD68&gt;0,100*(AD68-(_xlfn.MINIFS(AD$2:AD$1000,AD$2:AD$1000,"&gt;0")-1))/(_xlfn.MAXIFS(AD$2:AD$1000,AD$2:AD$1000,"&gt;0")-(_xlfn.MINIFS(AD$2:AD$1000,AD$2:AD$1000,"&gt;0")-1)))</f>
        <v>0</v>
      </c>
      <c r="N68" s="90" cm="1">
        <f t="array" ref="N68">_xlfn.IFS(AE68="",0,AE68="na","na",AE68&gt;0,100*(AE68-(_xlfn.MINIFS(AE$2:AE$1000,AE$2:AE$1000,"&gt;0")-1))/(_xlfn.MAXIFS(AE$2:AE$1000,AE$2:AE$1000,"&gt;0")-(_xlfn.MINIFS(AE$2:AE$1000,AE$2:AE$1000,"&gt;0")-1)))</f>
        <v>0</v>
      </c>
      <c r="O68" s="90" cm="1">
        <f t="array" ref="O68">_xlfn.IFS(AF68="",0,AF68="na","na",AF68&gt;0,100*(AF68-(_xlfn.MINIFS(AF$2:AF$1000,AF$2:AF$1000,"&gt;0")-1))/(_xlfn.MAXIFS(AF$2:AF$1000,AF$2:AF$1000,"&gt;0")-(_xlfn.MINIFS(AF$2:AF$1000,AF$2:AF$1000,"&gt;0")-1)))</f>
        <v>0</v>
      </c>
      <c r="P68" s="90" cm="1">
        <f t="array" ref="P68">_xlfn.IFS(AG68="",0,AG68="na","na",AG68&gt;0,100*(AG68-(_xlfn.MINIFS(AG$2:AG$1000,AG$2:AG$1000,"&gt;0")-1))/(_xlfn.MAXIFS(AG$2:AG$1000,AG$2:AG$1000,"&gt;0")-(_xlfn.MINIFS(AG$2:AG$1000,AG$2:AG$1000,"&gt;0")-1)))</f>
        <v>0</v>
      </c>
      <c r="Q68" s="90" cm="1">
        <f t="array" ref="Q68">_xlfn.IFS(AH68="",0,AH68="na","na",AH68&gt;0,100*(AH68-(_xlfn.MINIFS(AH$2:AH$1000,AH$2:AH$1000,"&gt;0")-1))/(_xlfn.MAXIFS(AH$2:AH$1000,AH$2:AH$1000,"&gt;0")-(_xlfn.MINIFS(AH$2:AH$1000,AH$2:AH$1000,"&gt;0")-1)))</f>
        <v>0</v>
      </c>
      <c r="R68" s="90" cm="1">
        <f t="array" ref="R68">_xlfn.IFS(AI68="",0,AI68="na","na",AI68&gt;0,100*(AI68-(_xlfn.MINIFS(AI$2:AI$1000,AI$2:AI$1000,"&gt;0")-1))/(_xlfn.MAXIFS(AI$2:AI$1000,AI$2:AI$1000,"&gt;0")-(_xlfn.MINIFS(AI$2:AI$1000,AI$2:AI$1000,"&gt;0")-1)))</f>
        <v>0</v>
      </c>
      <c r="S68" s="90" cm="1">
        <f t="array" ref="S68">_xlfn.IFS(AJ68="",0,AJ68="na","na",AJ68&gt;0,100*(AJ68-(_xlfn.MINIFS(AJ$2:AJ$1000,AJ$2:AJ$1000,"&gt;0")-1))/(_xlfn.MAXIFS(AJ$2:AJ$1000,AJ$2:AJ$1000,"&gt;0")-(_xlfn.MINIFS(AJ$2:AJ$1000,AJ$2:AJ$1000,"&gt;0")-1)))</f>
        <v>0</v>
      </c>
      <c r="T68" s="90" cm="1">
        <f t="array" ref="T68">_xlfn.IFS(AK68="",0,AK68="na","na",AK68&gt;0,100*(AK68-(_xlfn.MINIFS(AK$2:AK$1000,AK$2:AK$1000,"&gt;0")-1))/(_xlfn.MAXIFS(AK$2:AK$1000,AK$2:AK$1000,"&gt;0")-(_xlfn.MINIFS(AK$2:AK$1000,AK$2:AK$1000,"&gt;0")-1)))</f>
        <v>0</v>
      </c>
      <c r="U68" s="19"/>
      <c r="V68" s="84" t="s">
        <v>1255</v>
      </c>
      <c r="W68" s="20">
        <v>93.19</v>
      </c>
      <c r="X68" s="20"/>
      <c r="Y68" s="84" t="s">
        <v>1255</v>
      </c>
      <c r="Z68" s="20">
        <v>67.569999999999993</v>
      </c>
      <c r="AA68" s="20">
        <v>140.1</v>
      </c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19"/>
      <c r="AM68" s="84" t="s">
        <v>1255</v>
      </c>
      <c r="AN68" s="20">
        <v>10.16</v>
      </c>
      <c r="AO68" s="20"/>
      <c r="AP68" s="84" t="s">
        <v>1255</v>
      </c>
      <c r="AQ68" s="20">
        <v>5.2919999999999998</v>
      </c>
      <c r="AR68" s="20">
        <v>11.01</v>
      </c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84"/>
      <c r="BD68" s="84"/>
      <c r="BE68" s="84"/>
      <c r="BF68" s="84"/>
    </row>
    <row r="69" spans="1:58" s="25" customFormat="1" x14ac:dyDescent="0.2">
      <c r="A69" s="69" t="s">
        <v>531</v>
      </c>
      <c r="B69" s="70" t="str">
        <f>VLOOKUP(A69,RecNames!B:G,6,FALSE)</f>
        <v>GRM5</v>
      </c>
      <c r="C69" s="70"/>
      <c r="D69" s="90" cm="1">
        <f t="array" ref="D69">_xlfn.IFS(U69="",0,U69="na","na",U69&gt;0,100*(U69-(_xlfn.MINIFS(U$2:U$1000,U$2:U$1000,"&gt;0")-1))/(_xlfn.MAXIFS(U$2:U$1000,U$2:U$1000,"&gt;0")-(_xlfn.MINIFS(U$2:U$1000,U$2:U$1000,"&gt;0")-1)))</f>
        <v>0</v>
      </c>
      <c r="E69" s="90" t="str" cm="1">
        <f t="array" ref="E69">_xlfn.IFS(V69="",0,V69="na","na",V69&gt;0,100*(V69-(_xlfn.MINIFS(V$2:V$1000,V$2:V$1000,"&gt;0")-1))/(_xlfn.MAXIFS(V$2:V$1000,V$2:V$1000,"&gt;0")-(_xlfn.MINIFS(V$2:V$1000,V$2:V$1000,"&gt;0")-1)))</f>
        <v>na</v>
      </c>
      <c r="F69" s="90" cm="1">
        <f t="array" ref="F69">_xlfn.IFS(W69="",0,W69="na","na",W69&gt;0,100*(W69-(_xlfn.MINIFS(W$2:W$1000,W$2:W$1000,"&gt;0")-1))/(_xlfn.MAXIFS(W$2:W$1000,W$2:W$1000,"&gt;0")-(_xlfn.MINIFS(W$2:W$1000,W$2:W$1000,"&gt;0")-1)))</f>
        <v>52.381478616421703</v>
      </c>
      <c r="G69" s="90" cm="1">
        <f t="array" ref="G69">_xlfn.IFS(X69="",0,X69="na","na",X69&gt;0,100*(X69-(_xlfn.MINIFS(X$2:X$1000,X$2:X$1000,"&gt;0")-1))/(_xlfn.MAXIFS(X$2:X$1000,X$2:X$1000,"&gt;0")-(_xlfn.MINIFS(X$2:X$1000,X$2:X$1000,"&gt;0")-1)))</f>
        <v>33.588244114559906</v>
      </c>
      <c r="H69" s="90" t="str" cm="1">
        <f t="array" ref="H69">_xlfn.IFS(Y69="",0,Y69="na","na",Y69&gt;0,100*(Y69-(_xlfn.MINIFS(Y$2:Y$1000,Y$2:Y$1000,"&gt;0")-1))/(_xlfn.MAXIFS(Y$2:Y$1000,Y$2:Y$1000,"&gt;0")-(_xlfn.MINIFS(Y$2:Y$1000,Y$2:Y$1000,"&gt;0")-1)))</f>
        <v>na</v>
      </c>
      <c r="I69" s="90" cm="1">
        <f t="array" ref="I69">_xlfn.IFS(Z69="",0,Z69="na","na",Z69&gt;0,100*(Z69-(_xlfn.MINIFS(Z$2:Z$1000,Z$2:Z$1000,"&gt;0")-1))/(_xlfn.MAXIFS(Z$2:Z$1000,Z$2:Z$1000,"&gt;0")-(_xlfn.MINIFS(Z$2:Z$1000,Z$2:Z$1000,"&gt;0")-1)))</f>
        <v>39.896723948192665</v>
      </c>
      <c r="J69" s="90" cm="1">
        <f t="array" ref="J69">_xlfn.IFS(AA69="",0,AA69="na","na",AA69&gt;0,100*(AA69-(_xlfn.MINIFS(AA$2:AA$1000,AA$2:AA$1000,"&gt;0")-1))/(_xlfn.MAXIFS(AA$2:AA$1000,AA$2:AA$1000,"&gt;0")-(_xlfn.MINIFS(AA$2:AA$1000,AA$2:AA$1000,"&gt;0")-1)))</f>
        <v>44.460788434059005</v>
      </c>
      <c r="K69" s="90" cm="1">
        <f t="array" ref="K69">_xlfn.IFS(AB69="",0,AB69="na","na",AB69&gt;0,100*(AB69-(_xlfn.MINIFS(AB$2:AB$1000,AB$2:AB$1000,"&gt;0")-1))/(_xlfn.MAXIFS(AB$2:AB$1000,AB$2:AB$1000,"&gt;0")-(_xlfn.MINIFS(AB$2:AB$1000,AB$2:AB$1000,"&gt;0")-1)))</f>
        <v>28.339271204450277</v>
      </c>
      <c r="L69" s="90" cm="1">
        <f t="array" ref="L69">_xlfn.IFS(AC69="",0,AC69="na","na",AC69&gt;0,100*(AC69-(_xlfn.MINIFS(AC$2:AC$1000,AC$2:AC$1000,"&gt;0")-1))/(_xlfn.MAXIFS(AC$2:AC$1000,AC$2:AC$1000,"&gt;0")-(_xlfn.MINIFS(AC$2:AC$1000,AC$2:AC$1000,"&gt;0")-1)))</f>
        <v>18.843917803277325</v>
      </c>
      <c r="M69" s="90" cm="1">
        <f t="array" ref="M69">_xlfn.IFS(AD69="",0,AD69="na","na",AD69&gt;0,100*(AD69-(_xlfn.MINIFS(AD$2:AD$1000,AD$2:AD$1000,"&gt;0")-1))/(_xlfn.MAXIFS(AD$2:AD$1000,AD$2:AD$1000,"&gt;0")-(_xlfn.MINIFS(AD$2:AD$1000,AD$2:AD$1000,"&gt;0")-1)))</f>
        <v>28.614757479436101</v>
      </c>
      <c r="N69" s="90" cm="1">
        <f t="array" ref="N69">_xlfn.IFS(AE69="",0,AE69="na","na",AE69&gt;0,100*(AE69-(_xlfn.MINIFS(AE$2:AE$1000,AE$2:AE$1000,"&gt;0")-1))/(_xlfn.MAXIFS(AE$2:AE$1000,AE$2:AE$1000,"&gt;0")-(_xlfn.MINIFS(AE$2:AE$1000,AE$2:AE$1000,"&gt;0")-1)))</f>
        <v>24.852788939969056</v>
      </c>
      <c r="O69" s="90" cm="1">
        <f t="array" ref="O69">_xlfn.IFS(AF69="",0,AF69="na","na",AF69&gt;0,100*(AF69-(_xlfn.MINIFS(AF$2:AF$1000,AF$2:AF$1000,"&gt;0")-1))/(_xlfn.MAXIFS(AF$2:AF$1000,AF$2:AF$1000,"&gt;0")-(_xlfn.MINIFS(AF$2:AF$1000,AF$2:AF$1000,"&gt;0")-1)))</f>
        <v>45.421681016030057</v>
      </c>
      <c r="P69" s="90" cm="1">
        <f t="array" ref="P69">_xlfn.IFS(AG69="",0,AG69="na","na",AG69&gt;0,100*(AG69-(_xlfn.MINIFS(AG$2:AG$1000,AG$2:AG$1000,"&gt;0")-1))/(_xlfn.MAXIFS(AG$2:AG$1000,AG$2:AG$1000,"&gt;0")-(_xlfn.MINIFS(AG$2:AG$1000,AG$2:AG$1000,"&gt;0")-1)))</f>
        <v>0</v>
      </c>
      <c r="Q69" s="90" cm="1">
        <f t="array" ref="Q69">_xlfn.IFS(AH69="",0,AH69="na","na",AH69&gt;0,100*(AH69-(_xlfn.MINIFS(AH$2:AH$1000,AH$2:AH$1000,"&gt;0")-1))/(_xlfn.MAXIFS(AH$2:AH$1000,AH$2:AH$1000,"&gt;0")-(_xlfn.MINIFS(AH$2:AH$1000,AH$2:AH$1000,"&gt;0")-1)))</f>
        <v>0</v>
      </c>
      <c r="R69" s="90" cm="1">
        <f t="array" ref="R69">_xlfn.IFS(AI69="",0,AI69="na","na",AI69&gt;0,100*(AI69-(_xlfn.MINIFS(AI$2:AI$1000,AI$2:AI$1000,"&gt;0")-1))/(_xlfn.MAXIFS(AI$2:AI$1000,AI$2:AI$1000,"&gt;0")-(_xlfn.MINIFS(AI$2:AI$1000,AI$2:AI$1000,"&gt;0")-1)))</f>
        <v>0</v>
      </c>
      <c r="S69" s="90" cm="1">
        <f t="array" ref="S69">_xlfn.IFS(AJ69="",0,AJ69="na","na",AJ69&gt;0,100*(AJ69-(_xlfn.MINIFS(AJ$2:AJ$1000,AJ$2:AJ$1000,"&gt;0")-1))/(_xlfn.MAXIFS(AJ$2:AJ$1000,AJ$2:AJ$1000,"&gt;0")-(_xlfn.MINIFS(AJ$2:AJ$1000,AJ$2:AJ$1000,"&gt;0")-1)))</f>
        <v>0</v>
      </c>
      <c r="T69" s="90" cm="1">
        <f t="array" ref="T69">_xlfn.IFS(AK69="",0,AK69="na","na",AK69&gt;0,100*(AK69-(_xlfn.MINIFS(AK$2:AK$1000,AK$2:AK$1000,"&gt;0")-1))/(_xlfn.MAXIFS(AK$2:AK$1000,AK$2:AK$1000,"&gt;0")-(_xlfn.MINIFS(AK$2:AK$1000,AK$2:AK$1000,"&gt;0")-1)))</f>
        <v>0</v>
      </c>
      <c r="U69" s="19"/>
      <c r="V69" s="84" t="s">
        <v>1255</v>
      </c>
      <c r="W69" s="20">
        <v>492.1</v>
      </c>
      <c r="X69" s="20">
        <v>241.7</v>
      </c>
      <c r="Y69" s="84" t="s">
        <v>1255</v>
      </c>
      <c r="Z69" s="20">
        <v>159</v>
      </c>
      <c r="AA69" s="20">
        <v>230.1</v>
      </c>
      <c r="AB69" s="20">
        <v>115.5</v>
      </c>
      <c r="AC69" s="20">
        <v>164</v>
      </c>
      <c r="AD69" s="20">
        <v>261</v>
      </c>
      <c r="AE69" s="20">
        <v>249</v>
      </c>
      <c r="AF69" s="20">
        <v>493.3</v>
      </c>
      <c r="AG69" s="20"/>
      <c r="AH69" s="20"/>
      <c r="AI69" s="20"/>
      <c r="AJ69" s="20"/>
      <c r="AK69" s="20"/>
      <c r="AL69" s="19"/>
      <c r="AM69" s="84" t="s">
        <v>1255</v>
      </c>
      <c r="AN69" s="20">
        <v>20.05</v>
      </c>
      <c r="AO69" s="20">
        <v>7.8959999999999999</v>
      </c>
      <c r="AP69" s="84" t="s">
        <v>1255</v>
      </c>
      <c r="AQ69" s="20">
        <v>7.3470000000000004</v>
      </c>
      <c r="AR69" s="20">
        <v>10.83</v>
      </c>
      <c r="AS69" s="20">
        <v>3.2389999999999999</v>
      </c>
      <c r="AT69" s="20">
        <v>10.17</v>
      </c>
      <c r="AU69" s="20">
        <v>9.0990000000000002</v>
      </c>
      <c r="AV69" s="20">
        <v>5.9509999999999996</v>
      </c>
      <c r="AW69" s="20">
        <v>17.96</v>
      </c>
      <c r="AX69" s="20"/>
      <c r="AY69" s="20"/>
      <c r="AZ69" s="20"/>
      <c r="BA69" s="20"/>
      <c r="BB69" s="20"/>
      <c r="BC69" s="84"/>
      <c r="BD69" s="84"/>
      <c r="BE69" s="84"/>
      <c r="BF69" s="84"/>
    </row>
    <row r="70" spans="1:58" s="25" customFormat="1" x14ac:dyDescent="0.2">
      <c r="A70" s="69" t="s">
        <v>533</v>
      </c>
      <c r="B70" s="70" t="str">
        <f>VLOOKUP(A70,RecNames!B:G,6,FALSE)</f>
        <v>GRM6</v>
      </c>
      <c r="C70" s="70"/>
      <c r="D70" s="90" cm="1">
        <f t="array" ref="D70">_xlfn.IFS(U70="",0,U70="na","na",U70&gt;0,100*(U70-(_xlfn.MINIFS(U$2:U$1000,U$2:U$1000,"&gt;0")-1))/(_xlfn.MAXIFS(U$2:U$1000,U$2:U$1000,"&gt;0")-(_xlfn.MINIFS(U$2:U$1000,U$2:U$1000,"&gt;0")-1)))</f>
        <v>0</v>
      </c>
      <c r="E70" s="90" t="str" cm="1">
        <f t="array" ref="E70">_xlfn.IFS(V70="",0,V70="na","na",V70&gt;0,100*(V70-(_xlfn.MINIFS(V$2:V$1000,V$2:V$1000,"&gt;0")-1))/(_xlfn.MAXIFS(V$2:V$1000,V$2:V$1000,"&gt;0")-(_xlfn.MINIFS(V$2:V$1000,V$2:V$1000,"&gt;0")-1)))</f>
        <v>na</v>
      </c>
      <c r="F70" s="90" cm="1">
        <f t="array" ref="F70">_xlfn.IFS(W70="",0,W70="na","na",W70&gt;0,100*(W70-(_xlfn.MINIFS(W$2:W$1000,W$2:W$1000,"&gt;0")-1))/(_xlfn.MAXIFS(W$2:W$1000,W$2:W$1000,"&gt;0")-(_xlfn.MINIFS(W$2:W$1000,W$2:W$1000,"&gt;0")-1)))</f>
        <v>35.893468891590231</v>
      </c>
      <c r="G70" s="90" cm="1">
        <f t="array" ref="G70">_xlfn.IFS(X70="",0,X70="na","na",X70&gt;0,100*(X70-(_xlfn.MINIFS(X$2:X$1000,X$2:X$1000,"&gt;0")-1))/(_xlfn.MAXIFS(X$2:X$1000,X$2:X$1000,"&gt;0")-(_xlfn.MINIFS(X$2:X$1000,X$2:X$1000,"&gt;0")-1)))</f>
        <v>30.679262258209633</v>
      </c>
      <c r="H70" s="90" t="str" cm="1">
        <f t="array" ref="H70">_xlfn.IFS(Y70="",0,Y70="na","na",Y70&gt;0,100*(Y70-(_xlfn.MINIFS(Y$2:Y$1000,Y$2:Y$1000,"&gt;0")-1))/(_xlfn.MAXIFS(Y$2:Y$1000,Y$2:Y$1000,"&gt;0")-(_xlfn.MINIFS(Y$2:Y$1000,Y$2:Y$1000,"&gt;0")-1)))</f>
        <v>na</v>
      </c>
      <c r="I70" s="90" cm="1">
        <f t="array" ref="I70">_xlfn.IFS(Z70="",0,Z70="na","na",Z70&gt;0,100*(Z70-(_xlfn.MINIFS(Z$2:Z$1000,Z$2:Z$1000,"&gt;0")-1))/(_xlfn.MAXIFS(Z$2:Z$1000,Z$2:Z$1000,"&gt;0")-(_xlfn.MINIFS(Z$2:Z$1000,Z$2:Z$1000,"&gt;0")-1)))</f>
        <v>24.094923671661164</v>
      </c>
      <c r="J70" s="90" cm="1">
        <f t="array" ref="J70">_xlfn.IFS(AA70="",0,AA70="na","na",AA70&gt;0,100*(AA70-(_xlfn.MINIFS(AA$2:AA$1000,AA$2:AA$1000,"&gt;0")-1))/(_xlfn.MAXIFS(AA$2:AA$1000,AA$2:AA$1000,"&gt;0")-(_xlfn.MINIFS(AA$2:AA$1000,AA$2:AA$1000,"&gt;0")-1)))</f>
        <v>28.574430528704713</v>
      </c>
      <c r="K70" s="90" cm="1">
        <f t="array" ref="K70">_xlfn.IFS(AB70="",0,AB70="na","na",AB70&gt;0,100*(AB70-(_xlfn.MINIFS(AB$2:AB$1000,AB$2:AB$1000,"&gt;0")-1))/(_xlfn.MAXIFS(AB$2:AB$1000,AB$2:AB$1000,"&gt;0")-(_xlfn.MINIFS(AB$2:AB$1000,AB$2:AB$1000,"&gt;0")-1)))</f>
        <v>25.151571973248323</v>
      </c>
      <c r="L70" s="90" cm="1">
        <f t="array" ref="L70">_xlfn.IFS(AC70="",0,AC70="na","na",AC70&gt;0,100*(AC70-(_xlfn.MINIFS(AC$2:AC$1000,AC$2:AC$1000,"&gt;0")-1))/(_xlfn.MAXIFS(AC$2:AC$1000,AC$2:AC$1000,"&gt;0")-(_xlfn.MINIFS(AC$2:AC$1000,AC$2:AC$1000,"&gt;0")-1)))</f>
        <v>0</v>
      </c>
      <c r="M70" s="90" cm="1">
        <f t="array" ref="M70">_xlfn.IFS(AD70="",0,AD70="na","na",AD70&gt;0,100*(AD70-(_xlfn.MINIFS(AD$2:AD$1000,AD$2:AD$1000,"&gt;0")-1))/(_xlfn.MAXIFS(AD$2:AD$1000,AD$2:AD$1000,"&gt;0")-(_xlfn.MINIFS(AD$2:AD$1000,AD$2:AD$1000,"&gt;0")-1)))</f>
        <v>0</v>
      </c>
      <c r="N70" s="90" cm="1">
        <f t="array" ref="N70">_xlfn.IFS(AE70="",0,AE70="na","na",AE70&gt;0,100*(AE70-(_xlfn.MINIFS(AE$2:AE$1000,AE$2:AE$1000,"&gt;0")-1))/(_xlfn.MAXIFS(AE$2:AE$1000,AE$2:AE$1000,"&gt;0")-(_xlfn.MINIFS(AE$2:AE$1000,AE$2:AE$1000,"&gt;0")-1)))</f>
        <v>0</v>
      </c>
      <c r="O70" s="90" cm="1">
        <f t="array" ref="O70">_xlfn.IFS(AF70="",0,AF70="na","na",AF70&gt;0,100*(AF70-(_xlfn.MINIFS(AF$2:AF$1000,AF$2:AF$1000,"&gt;0")-1))/(_xlfn.MAXIFS(AF$2:AF$1000,AF$2:AF$1000,"&gt;0")-(_xlfn.MINIFS(AF$2:AF$1000,AF$2:AF$1000,"&gt;0")-1)))</f>
        <v>0</v>
      </c>
      <c r="P70" s="90" cm="1">
        <f t="array" ref="P70">_xlfn.IFS(AG70="",0,AG70="na","na",AG70&gt;0,100*(AG70-(_xlfn.MINIFS(AG$2:AG$1000,AG$2:AG$1000,"&gt;0")-1))/(_xlfn.MAXIFS(AG$2:AG$1000,AG$2:AG$1000,"&gt;0")-(_xlfn.MINIFS(AG$2:AG$1000,AG$2:AG$1000,"&gt;0")-1)))</f>
        <v>0</v>
      </c>
      <c r="Q70" s="90" cm="1">
        <f t="array" ref="Q70">_xlfn.IFS(AH70="",0,AH70="na","na",AH70&gt;0,100*(AH70-(_xlfn.MINIFS(AH$2:AH$1000,AH$2:AH$1000,"&gt;0")-1))/(_xlfn.MAXIFS(AH$2:AH$1000,AH$2:AH$1000,"&gt;0")-(_xlfn.MINIFS(AH$2:AH$1000,AH$2:AH$1000,"&gt;0")-1)))</f>
        <v>0</v>
      </c>
      <c r="R70" s="90" cm="1">
        <f t="array" ref="R70">_xlfn.IFS(AI70="",0,AI70="na","na",AI70&gt;0,100*(AI70-(_xlfn.MINIFS(AI$2:AI$1000,AI$2:AI$1000,"&gt;0")-1))/(_xlfn.MAXIFS(AI$2:AI$1000,AI$2:AI$1000,"&gt;0")-(_xlfn.MINIFS(AI$2:AI$1000,AI$2:AI$1000,"&gt;0")-1)))</f>
        <v>0</v>
      </c>
      <c r="S70" s="90" cm="1">
        <f t="array" ref="S70">_xlfn.IFS(AJ70="",0,AJ70="na","na",AJ70&gt;0,100*(AJ70-(_xlfn.MINIFS(AJ$2:AJ$1000,AJ$2:AJ$1000,"&gt;0")-1))/(_xlfn.MAXIFS(AJ$2:AJ$1000,AJ$2:AJ$1000,"&gt;0")-(_xlfn.MINIFS(AJ$2:AJ$1000,AJ$2:AJ$1000,"&gt;0")-1)))</f>
        <v>0</v>
      </c>
      <c r="T70" s="90" cm="1">
        <f t="array" ref="T70">_xlfn.IFS(AK70="",0,AK70="na","na",AK70&gt;0,100*(AK70-(_xlfn.MINIFS(AK$2:AK$1000,AK$2:AK$1000,"&gt;0")-1))/(_xlfn.MAXIFS(AK$2:AK$1000,AK$2:AK$1000,"&gt;0")-(_xlfn.MINIFS(AK$2:AK$1000,AK$2:AK$1000,"&gt;0")-1)))</f>
        <v>0</v>
      </c>
      <c r="U70" s="19"/>
      <c r="V70" s="84" t="s">
        <v>1255</v>
      </c>
      <c r="W70" s="20">
        <v>342.9</v>
      </c>
      <c r="X70" s="20">
        <v>222.3</v>
      </c>
      <c r="Y70" s="84" t="s">
        <v>1255</v>
      </c>
      <c r="Z70" s="20">
        <v>103</v>
      </c>
      <c r="AA70" s="20">
        <v>154.5</v>
      </c>
      <c r="AB70" s="20">
        <v>105.3</v>
      </c>
      <c r="AC70" s="20"/>
      <c r="AD70" s="20"/>
      <c r="AE70" s="20"/>
      <c r="AF70" s="20"/>
      <c r="AG70" s="20"/>
      <c r="AH70" s="20"/>
      <c r="AI70" s="20"/>
      <c r="AJ70" s="20"/>
      <c r="AK70" s="20"/>
      <c r="AL70" s="19"/>
      <c r="AM70" s="84" t="s">
        <v>1255</v>
      </c>
      <c r="AN70" s="20">
        <v>8.9480000000000004</v>
      </c>
      <c r="AO70" s="20">
        <v>27.9</v>
      </c>
      <c r="AP70" s="84" t="s">
        <v>1255</v>
      </c>
      <c r="AQ70" s="20">
        <v>6.7130000000000001</v>
      </c>
      <c r="AR70" s="20">
        <v>7.56</v>
      </c>
      <c r="AS70" s="20">
        <v>10.42</v>
      </c>
      <c r="AT70" s="20"/>
      <c r="AU70" s="20"/>
      <c r="AV70" s="20"/>
      <c r="AW70" s="20"/>
      <c r="AX70" s="20"/>
      <c r="AY70" s="20"/>
      <c r="AZ70" s="20"/>
      <c r="BA70" s="20"/>
      <c r="BB70" s="20"/>
      <c r="BC70" s="84"/>
      <c r="BD70" s="84"/>
      <c r="BE70" s="84"/>
      <c r="BF70" s="84"/>
    </row>
    <row r="71" spans="1:58" s="25" customFormat="1" x14ac:dyDescent="0.2">
      <c r="A71" s="69" t="s">
        <v>536</v>
      </c>
      <c r="B71" s="70" t="str">
        <f>VLOOKUP(A71,RecNames!B:G,6,FALSE)</f>
        <v>GRM8</v>
      </c>
      <c r="C71" s="70"/>
      <c r="D71" s="90" cm="1">
        <f t="array" ref="D71">_xlfn.IFS(U71="",0,U71="na","na",U71&gt;0,100*(U71-(_xlfn.MINIFS(U$2:U$1000,U$2:U$1000,"&gt;0")-1))/(_xlfn.MAXIFS(U$2:U$1000,U$2:U$1000,"&gt;0")-(_xlfn.MINIFS(U$2:U$1000,U$2:U$1000,"&gt;0")-1)))</f>
        <v>0</v>
      </c>
      <c r="E71" s="90" t="str" cm="1">
        <f t="array" ref="E71">_xlfn.IFS(V71="",0,V71="na","na",V71&gt;0,100*(V71-(_xlfn.MINIFS(V$2:V$1000,V$2:V$1000,"&gt;0")-1))/(_xlfn.MAXIFS(V$2:V$1000,V$2:V$1000,"&gt;0")-(_xlfn.MINIFS(V$2:V$1000,V$2:V$1000,"&gt;0")-1)))</f>
        <v>na</v>
      </c>
      <c r="F71" s="90" cm="1">
        <f t="array" ref="F71">_xlfn.IFS(W71="",0,W71="na","na",W71&gt;0,100*(W71-(_xlfn.MINIFS(W$2:W$1000,W$2:W$1000,"&gt;0")-1))/(_xlfn.MAXIFS(W$2:W$1000,W$2:W$1000,"&gt;0")-(_xlfn.MINIFS(W$2:W$1000,W$2:W$1000,"&gt;0")-1)))</f>
        <v>45.132058791026637</v>
      </c>
      <c r="G71" s="90" cm="1">
        <f t="array" ref="G71">_xlfn.IFS(X71="",0,X71="na","na",X71&gt;0,100*(X71-(_xlfn.MINIFS(X$2:X$1000,X$2:X$1000,"&gt;0")-1))/(_xlfn.MAXIFS(X$2:X$1000,X$2:X$1000,"&gt;0")-(_xlfn.MINIFS(X$2:X$1000,X$2:X$1000,"&gt;0")-1)))</f>
        <v>26.690658269605638</v>
      </c>
      <c r="H71" s="90" t="str" cm="1">
        <f t="array" ref="H71">_xlfn.IFS(Y71="",0,Y71="na","na",Y71&gt;0,100*(Y71-(_xlfn.MINIFS(Y$2:Y$1000,Y$2:Y$1000,"&gt;0")-1))/(_xlfn.MAXIFS(Y$2:Y$1000,Y$2:Y$1000,"&gt;0")-(_xlfn.MINIFS(Y$2:Y$1000,Y$2:Y$1000,"&gt;0")-1)))</f>
        <v>na</v>
      </c>
      <c r="I71" s="90" cm="1">
        <f t="array" ref="I71">_xlfn.IFS(Z71="",0,Z71="na","na",Z71&gt;0,100*(Z71-(_xlfn.MINIFS(Z$2:Z$1000,Z$2:Z$1000,"&gt;0")-1))/(_xlfn.MAXIFS(Z$2:Z$1000,Z$2:Z$1000,"&gt;0")-(_xlfn.MINIFS(Z$2:Z$1000,Z$2:Z$1000,"&gt;0")-1)))</f>
        <v>15.028640763001217</v>
      </c>
      <c r="J71" s="90" cm="1">
        <f t="array" ref="J71">_xlfn.IFS(AA71="",0,AA71="na","na",AA71&gt;0,100*(AA71-(_xlfn.MINIFS(AA$2:AA$1000,AA$2:AA$1000,"&gt;0")-1))/(_xlfn.MAXIFS(AA$2:AA$1000,AA$2:AA$1000,"&gt;0")-(_xlfn.MINIFS(AA$2:AA$1000,AA$2:AA$1000,"&gt;0")-1)))</f>
        <v>13.911070017651509</v>
      </c>
      <c r="K71" s="90" cm="1">
        <f t="array" ref="K71">_xlfn.IFS(AB71="",0,AB71="na","na",AB71&gt;0,100*(AB71-(_xlfn.MINIFS(AB$2:AB$1000,AB$2:AB$1000,"&gt;0")-1))/(_xlfn.MAXIFS(AB$2:AB$1000,AB$2:AB$1000,"&gt;0")-(_xlfn.MINIFS(AB$2:AB$1000,AB$2:AB$1000,"&gt;0")-1)))</f>
        <v>32.370773173323336</v>
      </c>
      <c r="L71" s="90" cm="1">
        <f t="array" ref="L71">_xlfn.IFS(AC71="",0,AC71="na","na",AC71&gt;0,100*(AC71-(_xlfn.MINIFS(AC$2:AC$1000,AC$2:AC$1000,"&gt;0")-1))/(_xlfn.MAXIFS(AC$2:AC$1000,AC$2:AC$1000,"&gt;0")-(_xlfn.MINIFS(AC$2:AC$1000,AC$2:AC$1000,"&gt;0")-1)))</f>
        <v>0</v>
      </c>
      <c r="M71" s="90" cm="1">
        <f t="array" ref="M71">_xlfn.IFS(AD71="",0,AD71="na","na",AD71&gt;0,100*(AD71-(_xlfn.MINIFS(AD$2:AD$1000,AD$2:AD$1000,"&gt;0")-1))/(_xlfn.MAXIFS(AD$2:AD$1000,AD$2:AD$1000,"&gt;0")-(_xlfn.MINIFS(AD$2:AD$1000,AD$2:AD$1000,"&gt;0")-1)))</f>
        <v>0</v>
      </c>
      <c r="N71" s="90" cm="1">
        <f t="array" ref="N71">_xlfn.IFS(AE71="",0,AE71="na","na",AE71&gt;0,100*(AE71-(_xlfn.MINIFS(AE$2:AE$1000,AE$2:AE$1000,"&gt;0")-1))/(_xlfn.MAXIFS(AE$2:AE$1000,AE$2:AE$1000,"&gt;0")-(_xlfn.MINIFS(AE$2:AE$1000,AE$2:AE$1000,"&gt;0")-1)))</f>
        <v>0</v>
      </c>
      <c r="O71" s="90" cm="1">
        <f t="array" ref="O71">_xlfn.IFS(AF71="",0,AF71="na","na",AF71&gt;0,100*(AF71-(_xlfn.MINIFS(AF$2:AF$1000,AF$2:AF$1000,"&gt;0")-1))/(_xlfn.MAXIFS(AF$2:AF$1000,AF$2:AF$1000,"&gt;0")-(_xlfn.MINIFS(AF$2:AF$1000,AF$2:AF$1000,"&gt;0")-1)))</f>
        <v>0</v>
      </c>
      <c r="P71" s="90" cm="1">
        <f t="array" ref="P71">_xlfn.IFS(AG71="",0,AG71="na","na",AG71&gt;0,100*(AG71-(_xlfn.MINIFS(AG$2:AG$1000,AG$2:AG$1000,"&gt;0")-1))/(_xlfn.MAXIFS(AG$2:AG$1000,AG$2:AG$1000,"&gt;0")-(_xlfn.MINIFS(AG$2:AG$1000,AG$2:AG$1000,"&gt;0")-1)))</f>
        <v>0</v>
      </c>
      <c r="Q71" s="90" cm="1">
        <f t="array" ref="Q71">_xlfn.IFS(AH71="",0,AH71="na","na",AH71&gt;0,100*(AH71-(_xlfn.MINIFS(AH$2:AH$1000,AH$2:AH$1000,"&gt;0")-1))/(_xlfn.MAXIFS(AH$2:AH$1000,AH$2:AH$1000,"&gt;0")-(_xlfn.MINIFS(AH$2:AH$1000,AH$2:AH$1000,"&gt;0")-1)))</f>
        <v>0</v>
      </c>
      <c r="R71" s="90" cm="1">
        <f t="array" ref="R71">_xlfn.IFS(AI71="",0,AI71="na","na",AI71&gt;0,100*(AI71-(_xlfn.MINIFS(AI$2:AI$1000,AI$2:AI$1000,"&gt;0")-1))/(_xlfn.MAXIFS(AI$2:AI$1000,AI$2:AI$1000,"&gt;0")-(_xlfn.MINIFS(AI$2:AI$1000,AI$2:AI$1000,"&gt;0")-1)))</f>
        <v>0</v>
      </c>
      <c r="S71" s="90" cm="1">
        <f t="array" ref="S71">_xlfn.IFS(AJ71="",0,AJ71="na","na",AJ71&gt;0,100*(AJ71-(_xlfn.MINIFS(AJ$2:AJ$1000,AJ$2:AJ$1000,"&gt;0")-1))/(_xlfn.MAXIFS(AJ$2:AJ$1000,AJ$2:AJ$1000,"&gt;0")-(_xlfn.MINIFS(AJ$2:AJ$1000,AJ$2:AJ$1000,"&gt;0")-1)))</f>
        <v>0</v>
      </c>
      <c r="T71" s="90" cm="1">
        <f t="array" ref="T71">_xlfn.IFS(AK71="",0,AK71="na","na",AK71&gt;0,100*(AK71-(_xlfn.MINIFS(AK$2:AK$1000,AK$2:AK$1000,"&gt;0")-1))/(_xlfn.MAXIFS(AK$2:AK$1000,AK$2:AK$1000,"&gt;0")-(_xlfn.MINIFS(AK$2:AK$1000,AK$2:AK$1000,"&gt;0")-1)))</f>
        <v>0</v>
      </c>
      <c r="U71" s="19"/>
      <c r="V71" s="84" t="s">
        <v>1255</v>
      </c>
      <c r="W71" s="20">
        <v>426.5</v>
      </c>
      <c r="X71" s="20">
        <v>195.7</v>
      </c>
      <c r="Y71" s="84" t="s">
        <v>1255</v>
      </c>
      <c r="Z71" s="20">
        <v>70.87</v>
      </c>
      <c r="AA71" s="20">
        <v>84.72</v>
      </c>
      <c r="AB71" s="20">
        <v>128.4</v>
      </c>
      <c r="AC71" s="20"/>
      <c r="AD71" s="20"/>
      <c r="AE71" s="20"/>
      <c r="AF71" s="20"/>
      <c r="AG71" s="20"/>
      <c r="AH71" s="20"/>
      <c r="AI71" s="20"/>
      <c r="AJ71" s="20"/>
      <c r="AK71" s="20"/>
      <c r="AL71" s="19"/>
      <c r="AM71" s="84" t="s">
        <v>1255</v>
      </c>
      <c r="AN71" s="20">
        <v>12.9</v>
      </c>
      <c r="AO71" s="20">
        <v>11.19</v>
      </c>
      <c r="AP71" s="84" t="s">
        <v>1255</v>
      </c>
      <c r="AQ71" s="20">
        <v>4.7290000000000001</v>
      </c>
      <c r="AR71" s="20">
        <v>2.1739999999999999</v>
      </c>
      <c r="AS71" s="20">
        <v>7.782</v>
      </c>
      <c r="AT71" s="20"/>
      <c r="AU71" s="20"/>
      <c r="AV71" s="20"/>
      <c r="AW71" s="20"/>
      <c r="AX71" s="20"/>
      <c r="AY71" s="20"/>
      <c r="AZ71" s="20"/>
      <c r="BA71" s="20"/>
      <c r="BB71" s="20"/>
      <c r="BC71" s="84"/>
      <c r="BD71" s="84"/>
      <c r="BE71" s="84"/>
      <c r="BF71" s="84"/>
    </row>
    <row r="72" spans="1:58" s="25" customFormat="1" x14ac:dyDescent="0.2">
      <c r="A72" s="69" t="s">
        <v>466</v>
      </c>
      <c r="B72" s="70" t="str">
        <f>VLOOKUP(A72,RecNames!B:G,6,FALSE)</f>
        <v>HRH1</v>
      </c>
      <c r="C72" s="70"/>
      <c r="D72" s="90" cm="1">
        <f t="array" ref="D72">_xlfn.IFS(U72="",0,U72="na","na",U72&gt;0,100*(U72-(_xlfn.MINIFS(U$2:U$1000,U$2:U$1000,"&gt;0")-1))/(_xlfn.MAXIFS(U$2:U$1000,U$2:U$1000,"&gt;0")-(_xlfn.MINIFS(U$2:U$1000,U$2:U$1000,"&gt;0")-1)))</f>
        <v>31.59420289855073</v>
      </c>
      <c r="E72" s="90" t="str" cm="1">
        <f t="array" ref="E72">_xlfn.IFS(V72="",0,V72="na","na",V72&gt;0,100*(V72-(_xlfn.MINIFS(V$2:V$1000,V$2:V$1000,"&gt;0")-1))/(_xlfn.MAXIFS(V$2:V$1000,V$2:V$1000,"&gt;0")-(_xlfn.MINIFS(V$2:V$1000,V$2:V$1000,"&gt;0")-1)))</f>
        <v>na</v>
      </c>
      <c r="F72" s="90" cm="1">
        <f t="array" ref="F72">_xlfn.IFS(W72="",0,W72="na","na",W72&gt;0,100*(W72-(_xlfn.MINIFS(W$2:W$1000,W$2:W$1000,"&gt;0")-1))/(_xlfn.MAXIFS(W$2:W$1000,W$2:W$1000,"&gt;0")-(_xlfn.MINIFS(W$2:W$1000,W$2:W$1000,"&gt;0")-1)))</f>
        <v>100</v>
      </c>
      <c r="G72" s="90" cm="1">
        <f t="array" ref="G72">_xlfn.IFS(X72="",0,X72="na","na",X72&gt;0,100*(X72-(_xlfn.MINIFS(X$2:X$1000,X$2:X$1000,"&gt;0")-1))/(_xlfn.MAXIFS(X$2:X$1000,X$2:X$1000,"&gt;0")-(_xlfn.MINIFS(X$2:X$1000,X$2:X$1000,"&gt;0")-1)))</f>
        <v>66.006897585844953</v>
      </c>
      <c r="H72" s="90" t="str" cm="1">
        <f t="array" ref="H72">_xlfn.IFS(Y72="",0,Y72="na","na",Y72&gt;0,100*(Y72-(_xlfn.MINIFS(Y$2:Y$1000,Y$2:Y$1000,"&gt;0")-1))/(_xlfn.MAXIFS(Y$2:Y$1000,Y$2:Y$1000,"&gt;0")-(_xlfn.MINIFS(Y$2:Y$1000,Y$2:Y$1000,"&gt;0")-1)))</f>
        <v>na</v>
      </c>
      <c r="I72" s="90" cm="1">
        <f t="array" ref="I72">_xlfn.IFS(Z72="",0,Z72="na","na",Z72&gt;0,100*(Z72-(_xlfn.MINIFS(Z$2:Z$1000,Z$2:Z$1000,"&gt;0")-1))/(_xlfn.MAXIFS(Z$2:Z$1000,Z$2:Z$1000,"&gt;0")-(_xlfn.MINIFS(Z$2:Z$1000,Z$2:Z$1000,"&gt;0")-1)))</f>
        <v>86.258077259516355</v>
      </c>
      <c r="J72" s="90" cm="1">
        <f t="array" ref="J72">_xlfn.IFS(AA72="",0,AA72="na","na",AA72&gt;0,100*(AA72-(_xlfn.MINIFS(AA$2:AA$1000,AA$2:AA$1000,"&gt;0")-1))/(_xlfn.MAXIFS(AA$2:AA$1000,AA$2:AA$1000,"&gt;0")-(_xlfn.MINIFS(AA$2:AA$1000,AA$2:AA$1000,"&gt;0")-1)))</f>
        <v>98.508027233756408</v>
      </c>
      <c r="K72" s="90" cm="1">
        <f t="array" ref="K72">_xlfn.IFS(AB72="",0,AB72="na","na",AB72&gt;0,100*(AB72-(_xlfn.MINIFS(AB$2:AB$1000,AB$2:AB$1000,"&gt;0")-1))/(_xlfn.MAXIFS(AB$2:AB$1000,AB$2:AB$1000,"&gt;0")-(_xlfn.MINIFS(AB$2:AB$1000,AB$2:AB$1000,"&gt;0")-1)))</f>
        <v>100</v>
      </c>
      <c r="L72" s="90" cm="1">
        <f t="array" ref="L72">_xlfn.IFS(AC72="",0,AC72="na","na",AC72&gt;0,100*(AC72-(_xlfn.MINIFS(AC$2:AC$1000,AC$2:AC$1000,"&gt;0")-1))/(_xlfn.MAXIFS(AC$2:AC$1000,AC$2:AC$1000,"&gt;0")-(_xlfn.MINIFS(AC$2:AC$1000,AC$2:AC$1000,"&gt;0")-1)))</f>
        <v>61.635054321433039</v>
      </c>
      <c r="M72" s="90" cm="1">
        <f t="array" ref="M72">_xlfn.IFS(AD72="",0,AD72="na","na",AD72&gt;0,100*(AD72-(_xlfn.MINIFS(AD$2:AD$1000,AD$2:AD$1000,"&gt;0")-1))/(_xlfn.MAXIFS(AD$2:AD$1000,AD$2:AD$1000,"&gt;0")-(_xlfn.MINIFS(AD$2:AD$1000,AD$2:AD$1000,"&gt;0")-1)))</f>
        <v>61.662582194938494</v>
      </c>
      <c r="N72" s="90" cm="1">
        <f t="array" ref="N72">_xlfn.IFS(AE72="",0,AE72="na","na",AE72&gt;0,100*(AE72-(_xlfn.MINIFS(AE$2:AE$1000,AE$2:AE$1000,"&gt;0")-1))/(_xlfn.MAXIFS(AE$2:AE$1000,AE$2:AE$1000,"&gt;0")-(_xlfn.MINIFS(AE$2:AE$1000,AE$2:AE$1000,"&gt;0")-1)))</f>
        <v>44.577401293453697</v>
      </c>
      <c r="O72" s="90" cm="1">
        <f t="array" ref="O72">_xlfn.IFS(AF72="",0,AF72="na","na",AF72&gt;0,100*(AF72-(_xlfn.MINIFS(AF$2:AF$1000,AF$2:AF$1000,"&gt;0")-1))/(_xlfn.MAXIFS(AF$2:AF$1000,AF$2:AF$1000,"&gt;0")-(_xlfn.MINIFS(AF$2:AF$1000,AF$2:AF$1000,"&gt;0")-1)))</f>
        <v>33.61556390619797</v>
      </c>
      <c r="P72" s="90" cm="1">
        <f t="array" ref="P72">_xlfn.IFS(AG72="",0,AG72="na","na",AG72&gt;0,100*(AG72-(_xlfn.MINIFS(AG$2:AG$1000,AG$2:AG$1000,"&gt;0")-1))/(_xlfn.MAXIFS(AG$2:AG$1000,AG$2:AG$1000,"&gt;0")-(_xlfn.MINIFS(AG$2:AG$1000,AG$2:AG$1000,"&gt;0")-1)))</f>
        <v>76.410539384742719</v>
      </c>
      <c r="Q72" s="90" cm="1">
        <f t="array" ref="Q72">_xlfn.IFS(AH72="",0,AH72="na","na",AH72&gt;0,100*(AH72-(_xlfn.MINIFS(AH$2:AH$1000,AH$2:AH$1000,"&gt;0")-1))/(_xlfn.MAXIFS(AH$2:AH$1000,AH$2:AH$1000,"&gt;0")-(_xlfn.MINIFS(AH$2:AH$1000,AH$2:AH$1000,"&gt;0")-1)))</f>
        <v>5.7355713131675783</v>
      </c>
      <c r="R72" s="90" cm="1">
        <f t="array" ref="R72">_xlfn.IFS(AI72="",0,AI72="na","na",AI72&gt;0,100*(AI72-(_xlfn.MINIFS(AI$2:AI$1000,AI$2:AI$1000,"&gt;0")-1))/(_xlfn.MAXIFS(AI$2:AI$1000,AI$2:AI$1000,"&gt;0")-(_xlfn.MINIFS(AI$2:AI$1000,AI$2:AI$1000,"&gt;0")-1)))</f>
        <v>67.199596215228667</v>
      </c>
      <c r="S72" s="90" cm="1">
        <f t="array" ref="S72">_xlfn.IFS(AJ72="",0,AJ72="na","na",AJ72&gt;0,100*(AJ72-(_xlfn.MINIFS(AJ$2:AJ$1000,AJ$2:AJ$1000,"&gt;0")-1))/(_xlfn.MAXIFS(AJ$2:AJ$1000,AJ$2:AJ$1000,"&gt;0")-(_xlfn.MINIFS(AJ$2:AJ$1000,AJ$2:AJ$1000,"&gt;0")-1)))</f>
        <v>12.137337310195228</v>
      </c>
      <c r="T72" s="90" cm="1">
        <f t="array" ref="T72">_xlfn.IFS(AK72="",0,AK72="na","na",AK72&gt;0,100*(AK72-(_xlfn.MINIFS(AK$2:AK$1000,AK$2:AK$1000,"&gt;0")-1))/(_xlfn.MAXIFS(AK$2:AK$1000,AK$2:AK$1000,"&gt;0")-(_xlfn.MINIFS(AK$2:AK$1000,AK$2:AK$1000,"&gt;0")-1)))</f>
        <v>43.635071511059785</v>
      </c>
      <c r="U72" s="19">
        <v>32.28</v>
      </c>
      <c r="V72" s="84" t="s">
        <v>1255</v>
      </c>
      <c r="W72" s="20">
        <v>923</v>
      </c>
      <c r="X72" s="20">
        <v>457.9</v>
      </c>
      <c r="Y72" s="84" t="s">
        <v>1255</v>
      </c>
      <c r="Z72" s="20">
        <v>323.3</v>
      </c>
      <c r="AA72" s="20">
        <v>487.3</v>
      </c>
      <c r="AB72" s="20">
        <v>344.8</v>
      </c>
      <c r="AC72" s="20">
        <v>472.4</v>
      </c>
      <c r="AD72" s="20">
        <v>533.4</v>
      </c>
      <c r="AE72" s="20">
        <v>426.2</v>
      </c>
      <c r="AF72" s="20">
        <v>369.2</v>
      </c>
      <c r="AG72" s="20">
        <v>148.1</v>
      </c>
      <c r="AH72" s="20">
        <v>57.02</v>
      </c>
      <c r="AI72" s="20">
        <v>969.6</v>
      </c>
      <c r="AJ72" s="20">
        <v>386.7</v>
      </c>
      <c r="AK72" s="20">
        <v>1017</v>
      </c>
      <c r="AL72" s="19">
        <v>2.456</v>
      </c>
      <c r="AM72" s="84" t="s">
        <v>1255</v>
      </c>
      <c r="AN72" s="20">
        <v>42.6</v>
      </c>
      <c r="AO72" s="20">
        <v>13.05</v>
      </c>
      <c r="AP72" s="84" t="s">
        <v>1255</v>
      </c>
      <c r="AQ72" s="20">
        <v>18.09</v>
      </c>
      <c r="AR72" s="20">
        <v>15.51</v>
      </c>
      <c r="AS72" s="20">
        <v>14.14</v>
      </c>
      <c r="AT72" s="20">
        <v>20.82</v>
      </c>
      <c r="AU72" s="20">
        <v>20.21</v>
      </c>
      <c r="AV72" s="20">
        <v>13.65</v>
      </c>
      <c r="AW72" s="20">
        <v>21.39</v>
      </c>
      <c r="AX72" s="20">
        <v>138.30000000000001</v>
      </c>
      <c r="AY72" s="20">
        <v>15.96</v>
      </c>
      <c r="AZ72" s="20">
        <v>413.4</v>
      </c>
      <c r="BA72" s="20">
        <v>213.8</v>
      </c>
      <c r="BB72" s="20">
        <v>114.2</v>
      </c>
      <c r="BC72" s="84"/>
      <c r="BD72" s="84"/>
      <c r="BE72" s="84"/>
      <c r="BF72" s="84"/>
    </row>
    <row r="73" spans="1:58" s="25" customFormat="1" x14ac:dyDescent="0.2">
      <c r="A73" s="69" t="s">
        <v>469</v>
      </c>
      <c r="B73" s="70" t="str">
        <f>VLOOKUP(A73,RecNames!B:G,6,FALSE)</f>
        <v>HRH2</v>
      </c>
      <c r="C73" s="70"/>
      <c r="D73" s="90" cm="1">
        <f t="array" ref="D73">_xlfn.IFS(U73="",0,U73="na","na",U73&gt;0,100*(U73-(_xlfn.MINIFS(U$2:U$1000,U$2:U$1000,"&gt;0")-1))/(_xlfn.MAXIFS(U$2:U$1000,U$2:U$1000,"&gt;0")-(_xlfn.MINIFS(U$2:U$1000,U$2:U$1000,"&gt;0")-1)))</f>
        <v>71.987577639751549</v>
      </c>
      <c r="E73" s="90" t="str" cm="1">
        <f t="array" ref="E73">_xlfn.IFS(V73="",0,V73="na","na",V73&gt;0,100*(V73-(_xlfn.MINIFS(V$2:V$1000,V$2:V$1000,"&gt;0")-1))/(_xlfn.MAXIFS(V$2:V$1000,V$2:V$1000,"&gt;0")-(_xlfn.MINIFS(V$2:V$1000,V$2:V$1000,"&gt;0")-1)))</f>
        <v>na</v>
      </c>
      <c r="F73" s="90" cm="1">
        <f t="array" ref="F73">_xlfn.IFS(W73="",0,W73="na","na",W73&gt;0,100*(W73-(_xlfn.MINIFS(W$2:W$1000,W$2:W$1000,"&gt;0")-1))/(_xlfn.MAXIFS(W$2:W$1000,W$2:W$1000,"&gt;0")-(_xlfn.MINIFS(W$2:W$1000,W$2:W$1000,"&gt;0")-1)))</f>
        <v>0</v>
      </c>
      <c r="G73" s="90" cm="1">
        <f t="array" ref="G73">_xlfn.IFS(X73="",0,X73="na","na",X73&gt;0,100*(X73-(_xlfn.MINIFS(X$2:X$1000,X$2:X$1000,"&gt;0")-1))/(_xlfn.MAXIFS(X$2:X$1000,X$2:X$1000,"&gt;0")-(_xlfn.MINIFS(X$2:X$1000,X$2:X$1000,"&gt;0")-1)))</f>
        <v>0</v>
      </c>
      <c r="H73" s="90" t="str" cm="1">
        <f t="array" ref="H73">_xlfn.IFS(Y73="",0,Y73="na","na",Y73&gt;0,100*(Y73-(_xlfn.MINIFS(Y$2:Y$1000,Y$2:Y$1000,"&gt;0")-1))/(_xlfn.MAXIFS(Y$2:Y$1000,Y$2:Y$1000,"&gt;0")-(_xlfn.MINIFS(Y$2:Y$1000,Y$2:Y$1000,"&gt;0")-1)))</f>
        <v>na</v>
      </c>
      <c r="I73" s="90" cm="1">
        <f t="array" ref="I73">_xlfn.IFS(Z73="",0,Z73="na","na",Z73&gt;0,100*(Z73-(_xlfn.MINIFS(Z$2:Z$1000,Z$2:Z$1000,"&gt;0")-1))/(_xlfn.MAXIFS(Z$2:Z$1000,Z$2:Z$1000,"&gt;0")-(_xlfn.MINIFS(Z$2:Z$1000,Z$2:Z$1000,"&gt;0")-1)))</f>
        <v>0</v>
      </c>
      <c r="J73" s="90" cm="1">
        <f t="array" ref="J73">_xlfn.IFS(AA73="",0,AA73="na","na",AA73&gt;0,100*(AA73-(_xlfn.MINIFS(AA$2:AA$1000,AA$2:AA$1000,"&gt;0")-1))/(_xlfn.MAXIFS(AA$2:AA$1000,AA$2:AA$1000,"&gt;0")-(_xlfn.MINIFS(AA$2:AA$1000,AA$2:AA$1000,"&gt;0")-1)))</f>
        <v>5.8502143397495168</v>
      </c>
      <c r="K73" s="90" cm="1">
        <f t="array" ref="K73">_xlfn.IFS(AB73="",0,AB73="na","na",AB73&gt;0,100*(AB73-(_xlfn.MINIFS(AB$2:AB$1000,AB$2:AB$1000,"&gt;0")-1))/(_xlfn.MAXIFS(AB$2:AB$1000,AB$2:AB$1000,"&gt;0")-(_xlfn.MINIFS(AB$2:AB$1000,AB$2:AB$1000,"&gt;0")-1)))</f>
        <v>17.269829364335269</v>
      </c>
      <c r="L73" s="90" cm="1">
        <f t="array" ref="L73">_xlfn.IFS(AC73="",0,AC73="na","na",AC73&gt;0,100*(AC73-(_xlfn.MINIFS(AC$2:AC$1000,AC$2:AC$1000,"&gt;0")-1))/(_xlfn.MAXIFS(AC$2:AC$1000,AC$2:AC$1000,"&gt;0")-(_xlfn.MINIFS(AC$2:AC$1000,AC$2:AC$1000,"&gt;0")-1)))</f>
        <v>0</v>
      </c>
      <c r="M73" s="90" cm="1">
        <f t="array" ref="M73">_xlfn.IFS(AD73="",0,AD73="na","na",AD73&gt;0,100*(AD73-(_xlfn.MINIFS(AD$2:AD$1000,AD$2:AD$1000,"&gt;0")-1))/(_xlfn.MAXIFS(AD$2:AD$1000,AD$2:AD$1000,"&gt;0")-(_xlfn.MINIFS(AD$2:AD$1000,AD$2:AD$1000,"&gt;0")-1)))</f>
        <v>0</v>
      </c>
      <c r="N73" s="90" cm="1">
        <f t="array" ref="N73">_xlfn.IFS(AE73="",0,AE73="na","na",AE73&gt;0,100*(AE73-(_xlfn.MINIFS(AE$2:AE$1000,AE$2:AE$1000,"&gt;0")-1))/(_xlfn.MAXIFS(AE$2:AE$1000,AE$2:AE$1000,"&gt;0")-(_xlfn.MINIFS(AE$2:AE$1000,AE$2:AE$1000,"&gt;0")-1)))</f>
        <v>0</v>
      </c>
      <c r="O73" s="90" cm="1">
        <f t="array" ref="O73">_xlfn.IFS(AF73="",0,AF73="na","na",AF73&gt;0,100*(AF73-(_xlfn.MINIFS(AF$2:AF$1000,AF$2:AF$1000,"&gt;0")-1))/(_xlfn.MAXIFS(AF$2:AF$1000,AF$2:AF$1000,"&gt;0")-(_xlfn.MINIFS(AF$2:AF$1000,AF$2:AF$1000,"&gt;0")-1)))</f>
        <v>64.067925605289446</v>
      </c>
      <c r="P73" s="90" cm="1">
        <f t="array" ref="P73">_xlfn.IFS(AG73="",0,AG73="na","na",AG73&gt;0,100*(AG73-(_xlfn.MINIFS(AG$2:AG$1000,AG$2:AG$1000,"&gt;0")-1))/(_xlfn.MAXIFS(AG$2:AG$1000,AG$2:AG$1000,"&gt;0")-(_xlfn.MINIFS(AG$2:AG$1000,AG$2:AG$1000,"&gt;0")-1)))</f>
        <v>0</v>
      </c>
      <c r="Q73" s="90" cm="1">
        <f t="array" ref="Q73">_xlfn.IFS(AH73="",0,AH73="na","na",AH73&gt;0,100*(AH73-(_xlfn.MINIFS(AH$2:AH$1000,AH$2:AH$1000,"&gt;0")-1))/(_xlfn.MAXIFS(AH$2:AH$1000,AH$2:AH$1000,"&gt;0")-(_xlfn.MINIFS(AH$2:AH$1000,AH$2:AH$1000,"&gt;0")-1)))</f>
        <v>0</v>
      </c>
      <c r="R73" s="90" cm="1">
        <f t="array" ref="R73">_xlfn.IFS(AI73="",0,AI73="na","na",AI73&gt;0,100*(AI73-(_xlfn.MINIFS(AI$2:AI$1000,AI$2:AI$1000,"&gt;0")-1))/(_xlfn.MAXIFS(AI$2:AI$1000,AI$2:AI$1000,"&gt;0")-(_xlfn.MINIFS(AI$2:AI$1000,AI$2:AI$1000,"&gt;0")-1)))</f>
        <v>0</v>
      </c>
      <c r="S73" s="90" cm="1">
        <f t="array" ref="S73">_xlfn.IFS(AJ73="",0,AJ73="na","na",AJ73&gt;0,100*(AJ73-(_xlfn.MINIFS(AJ$2:AJ$1000,AJ$2:AJ$1000,"&gt;0")-1))/(_xlfn.MAXIFS(AJ$2:AJ$1000,AJ$2:AJ$1000,"&gt;0")-(_xlfn.MINIFS(AJ$2:AJ$1000,AJ$2:AJ$1000,"&gt;0")-1)))</f>
        <v>14.567516268980475</v>
      </c>
      <c r="T73" s="90" cm="1">
        <f t="array" ref="T73">_xlfn.IFS(AK73="",0,AK73="na","na",AK73&gt;0,100*(AK73-(_xlfn.MINIFS(AK$2:AK$1000,AK$2:AK$1000,"&gt;0")-1))/(_xlfn.MAXIFS(AK$2:AK$1000,AK$2:AK$1000,"&gt;0")-(_xlfn.MINIFS(AK$2:AK$1000,AK$2:AK$1000,"&gt;0")-1)))</f>
        <v>17.215954517189303</v>
      </c>
      <c r="U73" s="19">
        <v>51.79</v>
      </c>
      <c r="V73" s="84" t="s">
        <v>1255</v>
      </c>
      <c r="W73" s="20"/>
      <c r="X73" s="20"/>
      <c r="Y73" s="84" t="s">
        <v>1255</v>
      </c>
      <c r="Z73" s="20"/>
      <c r="AA73" s="20">
        <v>46.36</v>
      </c>
      <c r="AB73" s="20">
        <v>80.08</v>
      </c>
      <c r="AC73" s="20"/>
      <c r="AD73" s="20"/>
      <c r="AE73" s="20"/>
      <c r="AF73" s="20">
        <v>689.3</v>
      </c>
      <c r="AG73" s="20"/>
      <c r="AH73" s="20"/>
      <c r="AI73" s="20"/>
      <c r="AJ73" s="20">
        <v>458.4</v>
      </c>
      <c r="AK73" s="20">
        <v>422.2</v>
      </c>
      <c r="AL73" s="19">
        <v>1.8979999999999999</v>
      </c>
      <c r="AM73" s="84" t="s">
        <v>1255</v>
      </c>
      <c r="AN73" s="20"/>
      <c r="AO73" s="20"/>
      <c r="AP73" s="84" t="s">
        <v>1255</v>
      </c>
      <c r="AQ73" s="20"/>
      <c r="AR73" s="20">
        <v>10.56</v>
      </c>
      <c r="AS73" s="20">
        <v>60.13</v>
      </c>
      <c r="AT73" s="20"/>
      <c r="AU73" s="20"/>
      <c r="AV73" s="20"/>
      <c r="AW73" s="20">
        <v>13.43</v>
      </c>
      <c r="AX73" s="20"/>
      <c r="AY73" s="20"/>
      <c r="AZ73" s="20"/>
      <c r="BA73" s="20">
        <v>202.1</v>
      </c>
      <c r="BB73" s="20">
        <v>33.85</v>
      </c>
      <c r="BC73" s="84"/>
      <c r="BD73" s="84"/>
      <c r="BE73" s="84"/>
      <c r="BF73" s="84"/>
    </row>
    <row r="74" spans="1:58" s="25" customFormat="1" x14ac:dyDescent="0.2">
      <c r="A74" s="69" t="s">
        <v>476</v>
      </c>
      <c r="B74" s="70" t="str">
        <f>VLOOKUP(A74,RecNames!B:G,6,FALSE)</f>
        <v>HCAR2</v>
      </c>
      <c r="C74" s="70"/>
      <c r="D74" s="90" cm="1">
        <f t="array" ref="D74">_xlfn.IFS(U74="",0,U74="na","na",U74&gt;0,100*(U74-(_xlfn.MINIFS(U$2:U$1000,U$2:U$1000,"&gt;0")-1))/(_xlfn.MAXIFS(U$2:U$1000,U$2:U$1000,"&gt;0")-(_xlfn.MINIFS(U$2:U$1000,U$2:U$1000,"&gt;0")-1)))</f>
        <v>0</v>
      </c>
      <c r="E74" s="90" t="str" cm="1">
        <f t="array" ref="E74">_xlfn.IFS(V74="",0,V74="na","na",V74&gt;0,100*(V74-(_xlfn.MINIFS(V$2:V$1000,V$2:V$1000,"&gt;0")-1))/(_xlfn.MAXIFS(V$2:V$1000,V$2:V$1000,"&gt;0")-(_xlfn.MINIFS(V$2:V$1000,V$2:V$1000,"&gt;0")-1)))</f>
        <v>na</v>
      </c>
      <c r="F74" s="90" cm="1">
        <f t="array" ref="F74">_xlfn.IFS(W74="",0,W74="na","na",W74&gt;0,100*(W74-(_xlfn.MINIFS(W$2:W$1000,W$2:W$1000,"&gt;0")-1))/(_xlfn.MAXIFS(W$2:W$1000,W$2:W$1000,"&gt;0")-(_xlfn.MINIFS(W$2:W$1000,W$2:W$1000,"&gt;0")-1)))</f>
        <v>14.333075477953367</v>
      </c>
      <c r="G74" s="90" cm="1">
        <f t="array" ref="G74">_xlfn.IFS(X74="",0,X74="na","na",X74&gt;0,100*(X74-(_xlfn.MINIFS(X$2:X$1000,X$2:X$1000,"&gt;0")-1))/(_xlfn.MAXIFS(X$2:X$1000,X$2:X$1000,"&gt;0")-(_xlfn.MINIFS(X$2:X$1000,X$2:X$1000,"&gt;0")-1)))</f>
        <v>16.134352976458239</v>
      </c>
      <c r="H74" s="90" t="str" cm="1">
        <f t="array" ref="H74">_xlfn.IFS(Y74="",0,Y74="na","na",Y74&gt;0,100*(Y74-(_xlfn.MINIFS(Y$2:Y$1000,Y$2:Y$1000,"&gt;0")-1))/(_xlfn.MAXIFS(Y$2:Y$1000,Y$2:Y$1000,"&gt;0")-(_xlfn.MINIFS(Y$2:Y$1000,Y$2:Y$1000,"&gt;0")-1)))</f>
        <v>na</v>
      </c>
      <c r="I74" s="90" cm="1">
        <f t="array" ref="I74">_xlfn.IFS(Z74="",0,Z74="na","na",Z74&gt;0,100*(Z74-(_xlfn.MINIFS(Z$2:Z$1000,Z$2:Z$1000,"&gt;0")-1))/(_xlfn.MAXIFS(Z$2:Z$1000,Z$2:Z$1000,"&gt;0")-(_xlfn.MINIFS(Z$2:Z$1000,Z$2:Z$1000,"&gt;0")-1)))</f>
        <v>34.422528852394258</v>
      </c>
      <c r="J74" s="90" cm="1">
        <f t="array" ref="J74">_xlfn.IFS(AA74="",0,AA74="na","na",AA74&gt;0,100*(AA74-(_xlfn.MINIFS(AA$2:AA$1000,AA$2:AA$1000,"&gt;0")-1))/(_xlfn.MAXIFS(AA$2:AA$1000,AA$2:AA$1000,"&gt;0")-(_xlfn.MINIFS(AA$2:AA$1000,AA$2:AA$1000,"&gt;0")-1)))</f>
        <v>32.482978902244263</v>
      </c>
      <c r="K74" s="90" cm="1">
        <f t="array" ref="K74">_xlfn.IFS(AB74="",0,AB74="na","na",AB74&gt;0,100*(AB74-(_xlfn.MINIFS(AB$2:AB$1000,AB$2:AB$1000,"&gt;0")-1))/(_xlfn.MAXIFS(AB$2:AB$1000,AB$2:AB$1000,"&gt;0")-(_xlfn.MINIFS(AB$2:AB$1000,AB$2:AB$1000,"&gt;0")-1)))</f>
        <v>36.746046627914247</v>
      </c>
      <c r="L74" s="90" cm="1">
        <f t="array" ref="L74">_xlfn.IFS(AC74="",0,AC74="na","na",AC74&gt;0,100*(AC74-(_xlfn.MINIFS(AC$2:AC$1000,AC$2:AC$1000,"&gt;0")-1))/(_xlfn.MAXIFS(AC$2:AC$1000,AC$2:AC$1000,"&gt;0")-(_xlfn.MINIFS(AC$2:AC$1000,AC$2:AC$1000,"&gt;0")-1)))</f>
        <v>0</v>
      </c>
      <c r="M74" s="90" cm="1">
        <f t="array" ref="M74">_xlfn.IFS(AD74="",0,AD74="na","na",AD74&gt;0,100*(AD74-(_xlfn.MINIFS(AD$2:AD$1000,AD$2:AD$1000,"&gt;0")-1))/(_xlfn.MAXIFS(AD$2:AD$1000,AD$2:AD$1000,"&gt;0")-(_xlfn.MINIFS(AD$2:AD$1000,AD$2:AD$1000,"&gt;0")-1)))</f>
        <v>0</v>
      </c>
      <c r="N74" s="90" cm="1">
        <f t="array" ref="N74">_xlfn.IFS(AE74="",0,AE74="na","na",AE74&gt;0,100*(AE74-(_xlfn.MINIFS(AE$2:AE$1000,AE$2:AE$1000,"&gt;0")-1))/(_xlfn.MAXIFS(AE$2:AE$1000,AE$2:AE$1000,"&gt;0")-(_xlfn.MINIFS(AE$2:AE$1000,AE$2:AE$1000,"&gt;0")-1)))</f>
        <v>0</v>
      </c>
      <c r="O74" s="90" cm="1">
        <f t="array" ref="O74">_xlfn.IFS(AF74="",0,AF74="na","na",AF74&gt;0,100*(AF74-(_xlfn.MINIFS(AF$2:AF$1000,AF$2:AF$1000,"&gt;0")-1))/(_xlfn.MAXIFS(AF$2:AF$1000,AF$2:AF$1000,"&gt;0")-(_xlfn.MINIFS(AF$2:AF$1000,AF$2:AF$1000,"&gt;0")-1)))</f>
        <v>0</v>
      </c>
      <c r="P74" s="90" cm="1">
        <f t="array" ref="P74">_xlfn.IFS(AG74="",0,AG74="na","na",AG74&gt;0,100*(AG74-(_xlfn.MINIFS(AG$2:AG$1000,AG$2:AG$1000,"&gt;0")-1))/(_xlfn.MAXIFS(AG$2:AG$1000,AG$2:AG$1000,"&gt;0")-(_xlfn.MINIFS(AG$2:AG$1000,AG$2:AG$1000,"&gt;0")-1)))</f>
        <v>0</v>
      </c>
      <c r="Q74" s="90" cm="1">
        <f t="array" ref="Q74">_xlfn.IFS(AH74="",0,AH74="na","na",AH74&gt;0,100*(AH74-(_xlfn.MINIFS(AH$2:AH$1000,AH$2:AH$1000,"&gt;0")-1))/(_xlfn.MAXIFS(AH$2:AH$1000,AH$2:AH$1000,"&gt;0")-(_xlfn.MINIFS(AH$2:AH$1000,AH$2:AH$1000,"&gt;0")-1)))</f>
        <v>0</v>
      </c>
      <c r="R74" s="90" cm="1">
        <f t="array" ref="R74">_xlfn.IFS(AI74="",0,AI74="na","na",AI74&gt;0,100*(AI74-(_xlfn.MINIFS(AI$2:AI$1000,AI$2:AI$1000,"&gt;0")-1))/(_xlfn.MAXIFS(AI$2:AI$1000,AI$2:AI$1000,"&gt;0")-(_xlfn.MINIFS(AI$2:AI$1000,AI$2:AI$1000,"&gt;0")-1)))</f>
        <v>10.186323923536813</v>
      </c>
      <c r="S74" s="90" cm="1">
        <f t="array" ref="S74">_xlfn.IFS(AJ74="",0,AJ74="na","na",AJ74&gt;0,100*(AJ74-(_xlfn.MINIFS(AJ$2:AJ$1000,AJ$2:AJ$1000,"&gt;0")-1))/(_xlfn.MAXIFS(AJ$2:AJ$1000,AJ$2:AJ$1000,"&gt;0")-(_xlfn.MINIFS(AJ$2:AJ$1000,AJ$2:AJ$1000,"&gt;0")-1)))</f>
        <v>2.4054365509761388</v>
      </c>
      <c r="T74" s="90" cm="1">
        <f t="array" ref="T74">_xlfn.IFS(AK74="",0,AK74="na","na",AK74&gt;0,100*(AK74-(_xlfn.MINIFS(AK$2:AK$1000,AK$2:AK$1000,"&gt;0")-1))/(_xlfn.MAXIFS(AK$2:AK$1000,AK$2:AK$1000,"&gt;0")-(_xlfn.MINIFS(AK$2:AK$1000,AK$2:AK$1000,"&gt;0")-1)))</f>
        <v>12.76539042373634</v>
      </c>
      <c r="U74" s="19"/>
      <c r="V74" s="84" t="s">
        <v>1255</v>
      </c>
      <c r="W74" s="20">
        <v>147.80000000000001</v>
      </c>
      <c r="X74" s="20">
        <v>125.3</v>
      </c>
      <c r="Y74" s="84" t="s">
        <v>1255</v>
      </c>
      <c r="Z74" s="20">
        <v>139.6</v>
      </c>
      <c r="AA74" s="20">
        <v>173.1</v>
      </c>
      <c r="AB74" s="20">
        <v>142.4</v>
      </c>
      <c r="AC74" s="20"/>
      <c r="AD74" s="20"/>
      <c r="AE74" s="20"/>
      <c r="AF74" s="20"/>
      <c r="AG74" s="20"/>
      <c r="AH74" s="20"/>
      <c r="AI74" s="20">
        <v>167.6</v>
      </c>
      <c r="AJ74" s="20">
        <v>99.57</v>
      </c>
      <c r="AK74" s="20">
        <v>322</v>
      </c>
      <c r="AL74" s="19"/>
      <c r="AM74" s="84" t="s">
        <v>1255</v>
      </c>
      <c r="AN74" s="20">
        <v>7.9790000000000001</v>
      </c>
      <c r="AO74" s="20">
        <v>6.8970000000000002</v>
      </c>
      <c r="AP74" s="84" t="s">
        <v>1255</v>
      </c>
      <c r="AQ74" s="20">
        <v>8.782</v>
      </c>
      <c r="AR74" s="20">
        <v>10.74</v>
      </c>
      <c r="AS74" s="20">
        <v>17.32</v>
      </c>
      <c r="AT74" s="20"/>
      <c r="AU74" s="20"/>
      <c r="AV74" s="20"/>
      <c r="AW74" s="20"/>
      <c r="AX74" s="20"/>
      <c r="AY74" s="20"/>
      <c r="AZ74" s="20">
        <v>7.2530000000000001</v>
      </c>
      <c r="BA74" s="20">
        <v>12.6</v>
      </c>
      <c r="BB74" s="20">
        <v>33.5</v>
      </c>
      <c r="BC74" s="84"/>
      <c r="BD74" s="84"/>
      <c r="BE74" s="84"/>
      <c r="BF74" s="84"/>
    </row>
    <row r="75" spans="1:58" s="25" customFormat="1" x14ac:dyDescent="0.2">
      <c r="A75" s="69" t="s">
        <v>477</v>
      </c>
      <c r="B75" s="70" t="str">
        <f>VLOOKUP(A75,RecNames!B:G,6,FALSE)</f>
        <v>HCAR3</v>
      </c>
      <c r="C75" s="70"/>
      <c r="D75" s="90" cm="1">
        <f t="array" ref="D75">_xlfn.IFS(U75="",0,U75="na","na",U75&gt;0,100*(U75-(_xlfn.MINIFS(U$2:U$1000,U$2:U$1000,"&gt;0")-1))/(_xlfn.MAXIFS(U$2:U$1000,U$2:U$1000,"&gt;0")-(_xlfn.MINIFS(U$2:U$1000,U$2:U$1000,"&gt;0")-1)))</f>
        <v>0</v>
      </c>
      <c r="E75" s="90" t="str" cm="1">
        <f t="array" ref="E75">_xlfn.IFS(V75="",0,V75="na","na",V75&gt;0,100*(V75-(_xlfn.MINIFS(V$2:V$1000,V$2:V$1000,"&gt;0")-1))/(_xlfn.MAXIFS(V$2:V$1000,V$2:V$1000,"&gt;0")-(_xlfn.MINIFS(V$2:V$1000,V$2:V$1000,"&gt;0")-1)))</f>
        <v>na</v>
      </c>
      <c r="F75" s="90" cm="1">
        <f t="array" ref="F75">_xlfn.IFS(W75="",0,W75="na","na",W75&gt;0,100*(W75-(_xlfn.MINIFS(W$2:W$1000,W$2:W$1000,"&gt;0")-1))/(_xlfn.MAXIFS(W$2:W$1000,W$2:W$1000,"&gt;0")-(_xlfn.MINIFS(W$2:W$1000,W$2:W$1000,"&gt;0")-1)))</f>
        <v>43.894352967178698</v>
      </c>
      <c r="G75" s="90" cm="1">
        <f t="array" ref="G75">_xlfn.IFS(X75="",0,X75="na","na",X75&gt;0,100*(X75-(_xlfn.MINIFS(X$2:X$1000,X$2:X$1000,"&gt;0")-1))/(_xlfn.MAXIFS(X$2:X$1000,X$2:X$1000,"&gt;0")-(_xlfn.MINIFS(X$2:X$1000,X$2:X$1000,"&gt;0")-1)))</f>
        <v>25.880941670415361</v>
      </c>
      <c r="H75" s="90" t="str" cm="1">
        <f t="array" ref="H75">_xlfn.IFS(Y75="",0,Y75="na","na",Y75&gt;0,100*(Y75-(_xlfn.MINIFS(Y$2:Y$1000,Y$2:Y$1000,"&gt;0")-1))/(_xlfn.MAXIFS(Y$2:Y$1000,Y$2:Y$1000,"&gt;0")-(_xlfn.MINIFS(Y$2:Y$1000,Y$2:Y$1000,"&gt;0")-1)))</f>
        <v>na</v>
      </c>
      <c r="I75" s="90" cm="1">
        <f t="array" ref="I75">_xlfn.IFS(Z75="",0,Z75="na","na",Z75&gt;0,100*(Z75-(_xlfn.MINIFS(Z$2:Z$1000,Z$2:Z$1000,"&gt;0")-1))/(_xlfn.MAXIFS(Z$2:Z$1000,Z$2:Z$1000,"&gt;0")-(_xlfn.MINIFS(Z$2:Z$1000,Z$2:Z$1000,"&gt;0")-1)))</f>
        <v>47.910494088433659</v>
      </c>
      <c r="J75" s="90" cm="1">
        <f t="array" ref="J75">_xlfn.IFS(AA75="",0,AA75="na","na",AA75&gt;0,100*(AA75-(_xlfn.MINIFS(AA$2:AA$1000,AA$2:AA$1000,"&gt;0")-1))/(_xlfn.MAXIFS(AA$2:AA$1000,AA$2:AA$1000,"&gt;0")-(_xlfn.MINIFS(AA$2:AA$1000,AA$2:AA$1000,"&gt;0")-1)))</f>
        <v>62.742708245776257</v>
      </c>
      <c r="K75" s="90" cm="1">
        <f t="array" ref="K75">_xlfn.IFS(AB75="",0,AB75="na","na",AB75&gt;0,100*(AB75-(_xlfn.MINIFS(AB$2:AB$1000,AB$2:AB$1000,"&gt;0")-1))/(_xlfn.MAXIFS(AB$2:AB$1000,AB$2:AB$1000,"&gt;0")-(_xlfn.MINIFS(AB$2:AB$1000,AB$2:AB$1000,"&gt;0")-1)))</f>
        <v>47.777986124132752</v>
      </c>
      <c r="L75" s="90" cm="1">
        <f t="array" ref="L75">_xlfn.IFS(AC75="",0,AC75="na","na",AC75&gt;0,100*(AC75-(_xlfn.MINIFS(AC$2:AC$1000,AC$2:AC$1000,"&gt;0")-1))/(_xlfn.MAXIFS(AC$2:AC$1000,AC$2:AC$1000,"&gt;0")-(_xlfn.MINIFS(AC$2:AC$1000,AC$2:AC$1000,"&gt;0")-1)))</f>
        <v>0</v>
      </c>
      <c r="M75" s="90" cm="1">
        <f t="array" ref="M75">_xlfn.IFS(AD75="",0,AD75="na","na",AD75&gt;0,100*(AD75-(_xlfn.MINIFS(AD$2:AD$1000,AD$2:AD$1000,"&gt;0")-1))/(_xlfn.MAXIFS(AD$2:AD$1000,AD$2:AD$1000,"&gt;0")-(_xlfn.MINIFS(AD$2:AD$1000,AD$2:AD$1000,"&gt;0")-1)))</f>
        <v>0</v>
      </c>
      <c r="N75" s="90" cm="1">
        <f t="array" ref="N75">_xlfn.IFS(AE75="",0,AE75="na","na",AE75&gt;0,100*(AE75-(_xlfn.MINIFS(AE$2:AE$1000,AE$2:AE$1000,"&gt;0")-1))/(_xlfn.MAXIFS(AE$2:AE$1000,AE$2:AE$1000,"&gt;0")-(_xlfn.MINIFS(AE$2:AE$1000,AE$2:AE$1000,"&gt;0")-1)))</f>
        <v>0</v>
      </c>
      <c r="O75" s="90" cm="1">
        <f t="array" ref="O75">_xlfn.IFS(AF75="",0,AF75="na","na",AF75&gt;0,100*(AF75-(_xlfn.MINIFS(AF$2:AF$1000,AF$2:AF$1000,"&gt;0")-1))/(_xlfn.MAXIFS(AF$2:AF$1000,AF$2:AF$1000,"&gt;0")-(_xlfn.MINIFS(AF$2:AF$1000,AF$2:AF$1000,"&gt;0")-1)))</f>
        <v>0</v>
      </c>
      <c r="P75" s="90" cm="1">
        <f t="array" ref="P75">_xlfn.IFS(AG75="",0,AG75="na","na",AG75&gt;0,100*(AG75-(_xlfn.MINIFS(AG$2:AG$1000,AG$2:AG$1000,"&gt;0")-1))/(_xlfn.MAXIFS(AG$2:AG$1000,AG$2:AG$1000,"&gt;0")-(_xlfn.MINIFS(AG$2:AG$1000,AG$2:AG$1000,"&gt;0")-1)))</f>
        <v>0</v>
      </c>
      <c r="Q75" s="90" cm="1">
        <f t="array" ref="Q75">_xlfn.IFS(AH75="",0,AH75="na","na",AH75&gt;0,100*(AH75-(_xlfn.MINIFS(AH$2:AH$1000,AH$2:AH$1000,"&gt;0")-1))/(_xlfn.MAXIFS(AH$2:AH$1000,AH$2:AH$1000,"&gt;0")-(_xlfn.MINIFS(AH$2:AH$1000,AH$2:AH$1000,"&gt;0")-1)))</f>
        <v>0</v>
      </c>
      <c r="R75" s="90" cm="1">
        <f t="array" ref="R75">_xlfn.IFS(AI75="",0,AI75="na","na",AI75&gt;0,100*(AI75-(_xlfn.MINIFS(AI$2:AI$1000,AI$2:AI$1000,"&gt;0")-1))/(_xlfn.MAXIFS(AI$2:AI$1000,AI$2:AI$1000,"&gt;0")-(_xlfn.MINIFS(AI$2:AI$1000,AI$2:AI$1000,"&gt;0")-1)))</f>
        <v>6.4612672301644283</v>
      </c>
      <c r="S75" s="90" cm="1">
        <f t="array" ref="S75">_xlfn.IFS(AJ75="",0,AJ75="na","na",AJ75&gt;0,100*(AJ75-(_xlfn.MINIFS(AJ$2:AJ$1000,AJ$2:AJ$1000,"&gt;0")-1))/(_xlfn.MAXIFS(AJ$2:AJ$1000,AJ$2:AJ$1000,"&gt;0")-(_xlfn.MINIFS(AJ$2:AJ$1000,AJ$2:AJ$1000,"&gt;0")-1)))</f>
        <v>19.549891540130147</v>
      </c>
      <c r="T75" s="90" cm="1">
        <f t="array" ref="T75">_xlfn.IFS(AK75="",0,AK75="na","na",AK75&gt;0,100*(AK75-(_xlfn.MINIFS(AK$2:AK$1000,AK$2:AK$1000,"&gt;0")-1))/(_xlfn.MAXIFS(AK$2:AK$1000,AK$2:AK$1000,"&gt;0")-(_xlfn.MINIFS(AK$2:AK$1000,AK$2:AK$1000,"&gt;0")-1)))</f>
        <v>20.098605312250154</v>
      </c>
      <c r="U75" s="19"/>
      <c r="V75" s="84" t="s">
        <v>1255</v>
      </c>
      <c r="W75" s="20">
        <v>415.3</v>
      </c>
      <c r="X75" s="20">
        <v>190.3</v>
      </c>
      <c r="Y75" s="84" t="s">
        <v>1255</v>
      </c>
      <c r="Z75" s="20">
        <v>187.4</v>
      </c>
      <c r="AA75" s="20">
        <v>317.10000000000002</v>
      </c>
      <c r="AB75" s="20">
        <v>177.7</v>
      </c>
      <c r="AC75" s="20"/>
      <c r="AD75" s="20"/>
      <c r="AE75" s="20"/>
      <c r="AF75" s="20"/>
      <c r="AG75" s="20"/>
      <c r="AH75" s="20"/>
      <c r="AI75" s="20">
        <v>115.2</v>
      </c>
      <c r="AJ75" s="20">
        <v>605.4</v>
      </c>
      <c r="AK75" s="20">
        <v>487.1</v>
      </c>
      <c r="AL75" s="19"/>
      <c r="AM75" s="84" t="s">
        <v>1255</v>
      </c>
      <c r="AN75" s="20">
        <v>25.15</v>
      </c>
      <c r="AO75" s="20">
        <v>10.41</v>
      </c>
      <c r="AP75" s="84" t="s">
        <v>1255</v>
      </c>
      <c r="AQ75" s="20">
        <v>10.64</v>
      </c>
      <c r="AR75" s="20">
        <v>10.17</v>
      </c>
      <c r="AS75" s="20">
        <v>7.8040000000000003</v>
      </c>
      <c r="AT75" s="20"/>
      <c r="AU75" s="20"/>
      <c r="AV75" s="20"/>
      <c r="AW75" s="20"/>
      <c r="AX75" s="20"/>
      <c r="AY75" s="20"/>
      <c r="AZ75" s="20">
        <v>55.61</v>
      </c>
      <c r="BA75" s="20">
        <v>102.2</v>
      </c>
      <c r="BB75" s="20">
        <v>62.57</v>
      </c>
      <c r="BC75" s="84"/>
      <c r="BD75" s="84"/>
      <c r="BE75" s="84"/>
      <c r="BF75" s="84"/>
    </row>
    <row r="76" spans="1:58" s="25" customFormat="1" x14ac:dyDescent="0.2">
      <c r="A76" s="69" t="s">
        <v>568</v>
      </c>
      <c r="B76" s="70" t="str">
        <f>VLOOKUP(A76,RecNames!B:G,6,FALSE)</f>
        <v>OPRK</v>
      </c>
      <c r="C76" s="70"/>
      <c r="D76" s="90" cm="1">
        <f t="array" ref="D76">_xlfn.IFS(U76="",0,U76="na","na",U76&gt;0,100*(U76-(_xlfn.MINIFS(U$2:U$1000,U$2:U$1000,"&gt;0")-1))/(_xlfn.MAXIFS(U$2:U$1000,U$2:U$1000,"&gt;0")-(_xlfn.MINIFS(U$2:U$1000,U$2:U$1000,"&gt;0")-1)))</f>
        <v>0</v>
      </c>
      <c r="E76" s="90" t="str" cm="1">
        <f t="array" ref="E76">_xlfn.IFS(V76="",0,V76="na","na",V76&gt;0,100*(V76-(_xlfn.MINIFS(V$2:V$1000,V$2:V$1000,"&gt;0")-1))/(_xlfn.MAXIFS(V$2:V$1000,V$2:V$1000,"&gt;0")-(_xlfn.MINIFS(V$2:V$1000,V$2:V$1000,"&gt;0")-1)))</f>
        <v>na</v>
      </c>
      <c r="F76" s="90" cm="1">
        <f t="array" ref="F76">_xlfn.IFS(W76="",0,W76="na","na",W76&gt;0,100*(W76-(_xlfn.MINIFS(W$2:W$1000,W$2:W$1000,"&gt;0")-1))/(_xlfn.MAXIFS(W$2:W$1000,W$2:W$1000,"&gt;0")-(_xlfn.MINIFS(W$2:W$1000,W$2:W$1000,"&gt;0")-1)))</f>
        <v>74.980660846502374</v>
      </c>
      <c r="G76" s="90" cm="1">
        <f t="array" ref="G76">_xlfn.IFS(X76="",0,X76="na","na",X76&gt;0,100*(X76-(_xlfn.MINIFS(X$2:X$1000,X$2:X$1000,"&gt;0")-1))/(_xlfn.MAXIFS(X$2:X$1000,X$2:X$1000,"&gt;0")-(_xlfn.MINIFS(X$2:X$1000,X$2:X$1000,"&gt;0")-1)))</f>
        <v>42.25521067626331</v>
      </c>
      <c r="H76" s="90" t="str" cm="1">
        <f t="array" ref="H76">_xlfn.IFS(Y76="",0,Y76="na","na",Y76&gt;0,100*(Y76-(_xlfn.MINIFS(Y$2:Y$1000,Y$2:Y$1000,"&gt;0")-1))/(_xlfn.MAXIFS(Y$2:Y$1000,Y$2:Y$1000,"&gt;0")-(_xlfn.MINIFS(Y$2:Y$1000,Y$2:Y$1000,"&gt;0")-1)))</f>
        <v>na</v>
      </c>
      <c r="I76" s="90" cm="1">
        <f t="array" ref="I76">_xlfn.IFS(Z76="",0,Z76="na","na",Z76&gt;0,100*(Z76-(_xlfn.MINIFS(Z$2:Z$1000,Z$2:Z$1000,"&gt;0")-1))/(_xlfn.MAXIFS(Z$2:Z$1000,Z$2:Z$1000,"&gt;0")-(_xlfn.MINIFS(Z$2:Z$1000,Z$2:Z$1000,"&gt;0")-1)))</f>
        <v>58.209881768672943</v>
      </c>
      <c r="J76" s="90" cm="1">
        <f t="array" ref="J76">_xlfn.IFS(AA76="",0,AA76="na","na",AA76&gt;0,100*(AA76-(_xlfn.MINIFS(AA$2:AA$1000,AA$2:AA$1000,"&gt;0")-1))/(_xlfn.MAXIFS(AA$2:AA$1000,AA$2:AA$1000,"&gt;0")-(_xlfn.MINIFS(AA$2:AA$1000,AA$2:AA$1000,"&gt;0")-1)))</f>
        <v>58.518954358241572</v>
      </c>
      <c r="K76" s="90" cm="1">
        <f t="array" ref="K76">_xlfn.IFS(AB76="",0,AB76="na","na",AB76&gt;0,100*(AB76-(_xlfn.MINIFS(AB$2:AB$1000,AB$2:AB$1000,"&gt;0")-1))/(_xlfn.MAXIFS(AB$2:AB$1000,AB$2:AB$1000,"&gt;0")-(_xlfn.MINIFS(AB$2:AB$1000,AB$2:AB$1000,"&gt;0")-1)))</f>
        <v>2.4689043065191569</v>
      </c>
      <c r="L76" s="90" cm="1">
        <f t="array" ref="L76">_xlfn.IFS(AC76="",0,AC76="na","na",AC76&gt;0,100*(AC76-(_xlfn.MINIFS(AC$2:AC$1000,AC$2:AC$1000,"&gt;0")-1))/(_xlfn.MAXIFS(AC$2:AC$1000,AC$2:AC$1000,"&gt;0")-(_xlfn.MINIFS(AC$2:AC$1000,AC$2:AC$1000,"&gt;0")-1)))</f>
        <v>0</v>
      </c>
      <c r="M76" s="90" cm="1">
        <f t="array" ref="M76">_xlfn.IFS(AD76="",0,AD76="na","na",AD76&gt;0,100*(AD76-(_xlfn.MINIFS(AD$2:AD$1000,AD$2:AD$1000,"&gt;0")-1))/(_xlfn.MAXIFS(AD$2:AD$1000,AD$2:AD$1000,"&gt;0")-(_xlfn.MINIFS(AD$2:AD$1000,AD$2:AD$1000,"&gt;0")-1)))</f>
        <v>0</v>
      </c>
      <c r="N76" s="90" cm="1">
        <f t="array" ref="N76">_xlfn.IFS(AE76="",0,AE76="na","na",AE76&gt;0,100*(AE76-(_xlfn.MINIFS(AE$2:AE$1000,AE$2:AE$1000,"&gt;0")-1))/(_xlfn.MAXIFS(AE$2:AE$1000,AE$2:AE$1000,"&gt;0")-(_xlfn.MINIFS(AE$2:AE$1000,AE$2:AE$1000,"&gt;0")-1)))</f>
        <v>0</v>
      </c>
      <c r="O76" s="90" cm="1">
        <f t="array" ref="O76">_xlfn.IFS(AF76="",0,AF76="na","na",AF76&gt;0,100*(AF76-(_xlfn.MINIFS(AF$2:AF$1000,AF$2:AF$1000,"&gt;0")-1))/(_xlfn.MAXIFS(AF$2:AF$1000,AF$2:AF$1000,"&gt;0")-(_xlfn.MINIFS(AF$2:AF$1000,AF$2:AF$1000,"&gt;0")-1)))</f>
        <v>15.197640679256052</v>
      </c>
      <c r="P76" s="90" cm="1">
        <f t="array" ref="P76">_xlfn.IFS(AG76="",0,AG76="na","na",AG76&gt;0,100*(AG76-(_xlfn.MINIFS(AG$2:AG$1000,AG$2:AG$1000,"&gt;0")-1))/(_xlfn.MAXIFS(AG$2:AG$1000,AG$2:AG$1000,"&gt;0")-(_xlfn.MINIFS(AG$2:AG$1000,AG$2:AG$1000,"&gt;0")-1)))</f>
        <v>0</v>
      </c>
      <c r="Q76" s="90" cm="1">
        <f t="array" ref="Q76">_xlfn.IFS(AH76="",0,AH76="na","na",AH76&gt;0,100*(AH76-(_xlfn.MINIFS(AH$2:AH$1000,AH$2:AH$1000,"&gt;0")-1))/(_xlfn.MAXIFS(AH$2:AH$1000,AH$2:AH$1000,"&gt;0")-(_xlfn.MINIFS(AH$2:AH$1000,AH$2:AH$1000,"&gt;0")-1)))</f>
        <v>0</v>
      </c>
      <c r="R76" s="90" cm="1">
        <f t="array" ref="R76">_xlfn.IFS(AI76="",0,AI76="na","na",AI76&gt;0,100*(AI76-(_xlfn.MINIFS(AI$2:AI$1000,AI$2:AI$1000,"&gt;0")-1))/(_xlfn.MAXIFS(AI$2:AI$1000,AI$2:AI$1000,"&gt;0")-(_xlfn.MINIFS(AI$2:AI$1000,AI$2:AI$1000,"&gt;0")-1)))</f>
        <v>10.243195018092116</v>
      </c>
      <c r="S76" s="90" cm="1">
        <f t="array" ref="S76">_xlfn.IFS(AJ76="",0,AJ76="na","na",AJ76&gt;0,100*(AJ76-(_xlfn.MINIFS(AJ$2:AJ$1000,AJ$2:AJ$1000,"&gt;0")-1))/(_xlfn.MAXIFS(AJ$2:AJ$1000,AJ$2:AJ$1000,"&gt;0")-(_xlfn.MINIFS(AJ$2:AJ$1000,AJ$2:AJ$1000,"&gt;0")-1)))</f>
        <v>6.195770065075922</v>
      </c>
      <c r="T76" s="90" cm="1">
        <f t="array" ref="T76">_xlfn.IFS(AK76="",0,AK76="na","na",AK76&gt;0,100*(AK76-(_xlfn.MINIFS(AK$2:AK$1000,AK$2:AK$1000,"&gt;0")-1))/(_xlfn.MAXIFS(AK$2:AK$1000,AK$2:AK$1000,"&gt;0")-(_xlfn.MINIFS(AK$2:AK$1000,AK$2:AK$1000,"&gt;0")-1)))</f>
        <v>8.8034112108021674</v>
      </c>
      <c r="U76" s="19"/>
      <c r="V76" s="84" t="s">
        <v>1255</v>
      </c>
      <c r="W76" s="20">
        <v>696.6</v>
      </c>
      <c r="X76" s="20">
        <v>299.5</v>
      </c>
      <c r="Y76" s="84" t="s">
        <v>1255</v>
      </c>
      <c r="Z76" s="20">
        <v>223.9</v>
      </c>
      <c r="AA76" s="20">
        <v>297</v>
      </c>
      <c r="AB76" s="20">
        <v>32.72</v>
      </c>
      <c r="AC76" s="20"/>
      <c r="AD76" s="20"/>
      <c r="AE76" s="20"/>
      <c r="AF76" s="20">
        <v>175.6</v>
      </c>
      <c r="AG76" s="20"/>
      <c r="AH76" s="20"/>
      <c r="AI76" s="20">
        <v>168.4</v>
      </c>
      <c r="AJ76" s="20">
        <v>211.4</v>
      </c>
      <c r="AK76" s="20">
        <v>232.8</v>
      </c>
      <c r="AL76" s="19"/>
      <c r="AM76" s="84" t="s">
        <v>1255</v>
      </c>
      <c r="AN76" s="20">
        <v>41.7</v>
      </c>
      <c r="AO76" s="20">
        <v>11.71</v>
      </c>
      <c r="AP76" s="84" t="s">
        <v>1255</v>
      </c>
      <c r="AQ76" s="20">
        <v>13.33</v>
      </c>
      <c r="AR76" s="20">
        <v>10.95</v>
      </c>
      <c r="AS76" s="20">
        <v>4.97</v>
      </c>
      <c r="AT76" s="20"/>
      <c r="AU76" s="20"/>
      <c r="AV76" s="20"/>
      <c r="AW76" s="20">
        <v>14.72</v>
      </c>
      <c r="AX76" s="20"/>
      <c r="AY76" s="20"/>
      <c r="AZ76" s="20">
        <v>8.07</v>
      </c>
      <c r="BA76" s="20">
        <v>10.79</v>
      </c>
      <c r="BB76" s="20">
        <v>19.3</v>
      </c>
      <c r="BC76" s="84"/>
      <c r="BD76" s="84"/>
      <c r="BE76" s="84"/>
      <c r="BF76" s="84"/>
    </row>
    <row r="77" spans="1:58" s="25" customFormat="1" x14ac:dyDescent="0.2">
      <c r="A77" s="69" t="s">
        <v>494</v>
      </c>
      <c r="B77" s="70" t="str">
        <f>VLOOKUP(A77,RecNames!B:G,6,FALSE)</f>
        <v>LPAR1</v>
      </c>
      <c r="C77" s="70"/>
      <c r="D77" s="90" cm="1">
        <f t="array" ref="D77">_xlfn.IFS(U77="",0,U77="na","na",U77&gt;0,100*(U77-(_xlfn.MINIFS(U$2:U$1000,U$2:U$1000,"&gt;0")-1))/(_xlfn.MAXIFS(U$2:U$1000,U$2:U$1000,"&gt;0")-(_xlfn.MINIFS(U$2:U$1000,U$2:U$1000,"&gt;0")-1)))</f>
        <v>0</v>
      </c>
      <c r="E77" s="90" t="str" cm="1">
        <f t="array" ref="E77">_xlfn.IFS(V77="",0,V77="na","na",V77&gt;0,100*(V77-(_xlfn.MINIFS(V$2:V$1000,V$2:V$1000,"&gt;0")-1))/(_xlfn.MAXIFS(V$2:V$1000,V$2:V$1000,"&gt;0")-(_xlfn.MINIFS(V$2:V$1000,V$2:V$1000,"&gt;0")-1)))</f>
        <v>na</v>
      </c>
      <c r="F77" s="90" cm="1">
        <f t="array" ref="F77">_xlfn.IFS(W77="",0,W77="na","na",W77&gt;0,100*(W77-(_xlfn.MINIFS(W$2:W$1000,W$2:W$1000,"&gt;0")-1))/(_xlfn.MAXIFS(W$2:W$1000,W$2:W$1000,"&gt;0")-(_xlfn.MINIFS(W$2:W$1000,W$2:W$1000,"&gt;0")-1)))</f>
        <v>12.366007293623605</v>
      </c>
      <c r="G77" s="90" cm="1">
        <f t="array" ref="G77">_xlfn.IFS(X77="",0,X77="na","na",X77&gt;0,100*(X77-(_xlfn.MINIFS(X$2:X$1000,X$2:X$1000,"&gt;0")-1))/(_xlfn.MAXIFS(X$2:X$1000,X$2:X$1000,"&gt;0")-(_xlfn.MINIFS(X$2:X$1000,X$2:X$1000,"&gt;0")-1)))</f>
        <v>0</v>
      </c>
      <c r="H77" s="90" t="str" cm="1">
        <f t="array" ref="H77">_xlfn.IFS(Y77="",0,Y77="na","na",Y77&gt;0,100*(Y77-(_xlfn.MINIFS(Y$2:Y$1000,Y$2:Y$1000,"&gt;0")-1))/(_xlfn.MAXIFS(Y$2:Y$1000,Y$2:Y$1000,"&gt;0")-(_xlfn.MINIFS(Y$2:Y$1000,Y$2:Y$1000,"&gt;0")-1)))</f>
        <v>na</v>
      </c>
      <c r="I77" s="90" cm="1">
        <f t="array" ref="I77">_xlfn.IFS(Z77="",0,Z77="na","na",Z77&gt;0,100*(Z77-(_xlfn.MINIFS(Z$2:Z$1000,Z$2:Z$1000,"&gt;0")-1))/(_xlfn.MAXIFS(Z$2:Z$1000,Z$2:Z$1000,"&gt;0")-(_xlfn.MINIFS(Z$2:Z$1000,Z$2:Z$1000,"&gt;0")-1)))</f>
        <v>24.913231185981548</v>
      </c>
      <c r="J77" s="90" cm="1">
        <f t="array" ref="J77">_xlfn.IFS(AA77="",0,AA77="na","na",AA77&gt;0,100*(AA77-(_xlfn.MINIFS(AA$2:AA$1000,AA$2:AA$1000,"&gt;0")-1))/(_xlfn.MAXIFS(AA$2:AA$1000,AA$2:AA$1000,"&gt;0")-(_xlfn.MINIFS(AA$2:AA$1000,AA$2:AA$1000,"&gt;0")-1)))</f>
        <v>0</v>
      </c>
      <c r="K77" s="90" cm="1">
        <f t="array" ref="K77">_xlfn.IFS(AB77="",0,AB77="na","na",AB77&gt;0,100*(AB77-(_xlfn.MINIFS(AB$2:AB$1000,AB$2:AB$1000,"&gt;0")-1))/(_xlfn.MAXIFS(AB$2:AB$1000,AB$2:AB$1000,"&gt;0")-(_xlfn.MINIFS(AB$2:AB$1000,AB$2:AB$1000,"&gt;0")-1)))</f>
        <v>0</v>
      </c>
      <c r="L77" s="90" cm="1">
        <f t="array" ref="L77">_xlfn.IFS(AC77="",0,AC77="na","na",AC77&gt;0,100*(AC77-(_xlfn.MINIFS(AC$2:AC$1000,AC$2:AC$1000,"&gt;0")-1))/(_xlfn.MAXIFS(AC$2:AC$1000,AC$2:AC$1000,"&gt;0")-(_xlfn.MINIFS(AC$2:AC$1000,AC$2:AC$1000,"&gt;0")-1)))</f>
        <v>1.5998112971930456</v>
      </c>
      <c r="M77" s="90" cm="1">
        <f t="array" ref="M77">_xlfn.IFS(AD77="",0,AD77="na","na",AD77&gt;0,100*(AD77-(_xlfn.MINIFS(AD$2:AD$1000,AD$2:AD$1000,"&gt;0")-1))/(_xlfn.MAXIFS(AD$2:AD$1000,AD$2:AD$1000,"&gt;0")-(_xlfn.MINIFS(AD$2:AD$1000,AD$2:AD$1000,"&gt;0")-1)))</f>
        <v>2.2941790211826358</v>
      </c>
      <c r="N77" s="90" cm="1">
        <f t="array" ref="N77">_xlfn.IFS(AE77="",0,AE77="na","na",AE77&gt;0,100*(AE77-(_xlfn.MINIFS(AE$2:AE$1000,AE$2:AE$1000,"&gt;0")-1))/(_xlfn.MAXIFS(AE$2:AE$1000,AE$2:AE$1000,"&gt;0")-(_xlfn.MINIFS(AE$2:AE$1000,AE$2:AE$1000,"&gt;0")-1)))</f>
        <v>8.4898204525974812</v>
      </c>
      <c r="O77" s="90" cm="1">
        <f t="array" ref="O77">_xlfn.IFS(AF77="",0,AF77="na","na",AF77&gt;0,100*(AF77-(_xlfn.MINIFS(AF$2:AF$1000,AF$2:AF$1000,"&gt;0")-1))/(_xlfn.MAXIFS(AF$2:AF$1000,AF$2:AF$1000,"&gt;0")-(_xlfn.MINIFS(AF$2:AF$1000,AF$2:AF$1000,"&gt;0")-1)))</f>
        <v>27.859962897778619</v>
      </c>
      <c r="P77" s="90" cm="1">
        <f t="array" ref="P77">_xlfn.IFS(AG77="",0,AG77="na","na",AG77&gt;0,100*(AG77-(_xlfn.MINIFS(AG$2:AG$1000,AG$2:AG$1000,"&gt;0")-1))/(_xlfn.MAXIFS(AG$2:AG$1000,AG$2:AG$1000,"&gt;0")-(_xlfn.MINIFS(AG$2:AG$1000,AG$2:AG$1000,"&gt;0")-1)))</f>
        <v>0</v>
      </c>
      <c r="Q77" s="90" cm="1">
        <f t="array" ref="Q77">_xlfn.IFS(AH77="",0,AH77="na","na",AH77&gt;0,100*(AH77-(_xlfn.MINIFS(AH$2:AH$1000,AH$2:AH$1000,"&gt;0")-1))/(_xlfn.MAXIFS(AH$2:AH$1000,AH$2:AH$1000,"&gt;0")-(_xlfn.MINIFS(AH$2:AH$1000,AH$2:AH$1000,"&gt;0")-1)))</f>
        <v>17.848487568440891</v>
      </c>
      <c r="R77" s="90" cm="1">
        <f t="array" ref="R77">_xlfn.IFS(AI77="",0,AI77="na","na",AI77&gt;0,100*(AI77-(_xlfn.MINIFS(AI$2:AI$1000,AI$2:AI$1000,"&gt;0")-1))/(_xlfn.MAXIFS(AI$2:AI$1000,AI$2:AI$1000,"&gt;0")-(_xlfn.MINIFS(AI$2:AI$1000,AI$2:AI$1000,"&gt;0")-1)))</f>
        <v>26.060468191285924</v>
      </c>
      <c r="S77" s="90" cm="1">
        <f t="array" ref="S77">_xlfn.IFS(AJ77="",0,AJ77="na","na",AJ77&gt;0,100*(AJ77-(_xlfn.MINIFS(AJ$2:AJ$1000,AJ$2:AJ$1000,"&gt;0")-1))/(_xlfn.MAXIFS(AJ$2:AJ$1000,AJ$2:AJ$1000,"&gt;0")-(_xlfn.MINIFS(AJ$2:AJ$1000,AJ$2:AJ$1000,"&gt;0")-1)))</f>
        <v>8.8394793926247281</v>
      </c>
      <c r="T77" s="90" cm="1">
        <f t="array" ref="T77">_xlfn.IFS(AK77="",0,AK77="na","na",AK77&gt;0,100*(AK77-(_xlfn.MINIFS(AK$2:AK$1000,AK$2:AK$1000,"&gt;0")-1))/(_xlfn.MAXIFS(AK$2:AK$1000,AK$2:AK$1000,"&gt;0")-(_xlfn.MINIFS(AK$2:AK$1000,AK$2:AK$1000,"&gt;0")-1)))</f>
        <v>8.767877764946256</v>
      </c>
      <c r="U77" s="19"/>
      <c r="V77" s="84" t="s">
        <v>1255</v>
      </c>
      <c r="W77" s="20">
        <v>130</v>
      </c>
      <c r="X77" s="20"/>
      <c r="Y77" s="84" t="s">
        <v>1255</v>
      </c>
      <c r="Z77" s="20">
        <v>105.9</v>
      </c>
      <c r="AA77" s="20"/>
      <c r="AB77" s="20"/>
      <c r="AC77" s="20">
        <v>39.72</v>
      </c>
      <c r="AD77" s="20">
        <v>44.05</v>
      </c>
      <c r="AE77" s="20">
        <v>102</v>
      </c>
      <c r="AF77" s="20">
        <v>308.7</v>
      </c>
      <c r="AG77" s="20"/>
      <c r="AH77" s="20">
        <v>111</v>
      </c>
      <c r="AI77" s="20">
        <v>390.9</v>
      </c>
      <c r="AJ77" s="20">
        <v>289.39999999999998</v>
      </c>
      <c r="AK77" s="20">
        <v>232</v>
      </c>
      <c r="AL77" s="19"/>
      <c r="AM77" s="84" t="s">
        <v>1255</v>
      </c>
      <c r="AN77" s="20">
        <v>7.8659999999999997</v>
      </c>
      <c r="AO77" s="20"/>
      <c r="AP77" s="84" t="s">
        <v>1255</v>
      </c>
      <c r="AQ77" s="20">
        <v>6.4960000000000004</v>
      </c>
      <c r="AR77" s="20"/>
      <c r="AS77" s="20"/>
      <c r="AT77" s="20">
        <v>5.0439999999999996</v>
      </c>
      <c r="AU77" s="20">
        <v>8.8140000000000001</v>
      </c>
      <c r="AV77" s="20">
        <v>66.930000000000007</v>
      </c>
      <c r="AW77" s="20">
        <v>52.18</v>
      </c>
      <c r="AX77" s="20"/>
      <c r="AY77" s="20">
        <v>12.39</v>
      </c>
      <c r="AZ77" s="20">
        <v>44.8</v>
      </c>
      <c r="BA77" s="20">
        <v>21.15</v>
      </c>
      <c r="BB77" s="20">
        <v>19.440000000000001</v>
      </c>
      <c r="BC77" s="84"/>
      <c r="BD77" s="84"/>
      <c r="BE77" s="84"/>
      <c r="BF77" s="84"/>
    </row>
    <row r="78" spans="1:58" s="25" customFormat="1" x14ac:dyDescent="0.2">
      <c r="A78" s="69" t="s">
        <v>496</v>
      </c>
      <c r="B78" s="70" t="str">
        <f>VLOOKUP(A78,RecNames!B:G,6,FALSE)</f>
        <v>LPAR2</v>
      </c>
      <c r="C78" s="70"/>
      <c r="D78" s="90" cm="1">
        <f t="array" ref="D78">_xlfn.IFS(U78="",0,U78="na","na",U78&gt;0,100*(U78-(_xlfn.MINIFS(U$2:U$1000,U$2:U$1000,"&gt;0")-1))/(_xlfn.MAXIFS(U$2:U$1000,U$2:U$1000,"&gt;0")-(_xlfn.MINIFS(U$2:U$1000,U$2:U$1000,"&gt;0")-1)))</f>
        <v>0</v>
      </c>
      <c r="E78" s="90" t="str" cm="1">
        <f t="array" ref="E78">_xlfn.IFS(V78="",0,V78="na","na",V78&gt;0,100*(V78-(_xlfn.MINIFS(V$2:V$1000,V$2:V$1000,"&gt;0")-1))/(_xlfn.MAXIFS(V$2:V$1000,V$2:V$1000,"&gt;0")-(_xlfn.MINIFS(V$2:V$1000,V$2:V$1000,"&gt;0")-1)))</f>
        <v>na</v>
      </c>
      <c r="F78" s="90" cm="1">
        <f t="array" ref="F78">_xlfn.IFS(W78="",0,W78="na","na",W78&gt;0,100*(W78-(_xlfn.MINIFS(W$2:W$1000,W$2:W$1000,"&gt;0")-1))/(_xlfn.MAXIFS(W$2:W$1000,W$2:W$1000,"&gt;0")-(_xlfn.MINIFS(W$2:W$1000,W$2:W$1000,"&gt;0")-1)))</f>
        <v>32.600287324566253</v>
      </c>
      <c r="G78" s="90" cm="1">
        <f t="array" ref="G78">_xlfn.IFS(X78="",0,X78="na","na",X78&gt;0,100*(X78-(_xlfn.MINIFS(X$2:X$1000,X$2:X$1000,"&gt;0")-1))/(_xlfn.MAXIFS(X$2:X$1000,X$2:X$1000,"&gt;0")-(_xlfn.MINIFS(X$2:X$1000,X$2:X$1000,"&gt;0")-1)))</f>
        <v>49.01784375468587</v>
      </c>
      <c r="H78" s="90" t="str" cm="1">
        <f t="array" ref="H78">_xlfn.IFS(Y78="",0,Y78="na","na",Y78&gt;0,100*(Y78-(_xlfn.MINIFS(Y$2:Y$1000,Y$2:Y$1000,"&gt;0")-1))/(_xlfn.MAXIFS(Y$2:Y$1000,Y$2:Y$1000,"&gt;0")-(_xlfn.MINIFS(Y$2:Y$1000,Y$2:Y$1000,"&gt;0")-1)))</f>
        <v>na</v>
      </c>
      <c r="I78" s="90" cm="1">
        <f t="array" ref="I78">_xlfn.IFS(Z78="",0,Z78="na","na",Z78&gt;0,100*(Z78-(_xlfn.MINIFS(Z$2:Z$1000,Z$2:Z$1000,"&gt;0")-1))/(_xlfn.MAXIFS(Z$2:Z$1000,Z$2:Z$1000,"&gt;0")-(_xlfn.MINIFS(Z$2:Z$1000,Z$2:Z$1000,"&gt;0")-1)))</f>
        <v>52.481729168430263</v>
      </c>
      <c r="J78" s="90" cm="1">
        <f t="array" ref="J78">_xlfn.IFS(AA78="",0,AA78="na","na",AA78&gt;0,100*(AA78-(_xlfn.MINIFS(AA$2:AA$1000,AA$2:AA$1000,"&gt;0")-1))/(_xlfn.MAXIFS(AA$2:AA$1000,AA$2:AA$1000,"&gt;0")-(_xlfn.MINIFS(AA$2:AA$1000,AA$2:AA$1000,"&gt;0")-1)))</f>
        <v>47.801966882407328</v>
      </c>
      <c r="K78" s="90" cm="1">
        <f t="array" ref="K78">_xlfn.IFS(AB78="",0,AB78="na","na",AB78&gt;0,100*(AB78-(_xlfn.MINIFS(AB$2:AB$1000,AB$2:AB$1000,"&gt;0")-1))/(_xlfn.MAXIFS(AB$2:AB$1000,AB$2:AB$1000,"&gt;0")-(_xlfn.MINIFS(AB$2:AB$1000,AB$2:AB$1000,"&gt;0")-1)))</f>
        <v>0</v>
      </c>
      <c r="L78" s="90" cm="1">
        <f t="array" ref="L78">_xlfn.IFS(AC78="",0,AC78="na","na",AC78&gt;0,100*(AC78-(_xlfn.MINIFS(AC$2:AC$1000,AC$2:AC$1000,"&gt;0")-1))/(_xlfn.MAXIFS(AC$2:AC$1000,AC$2:AC$1000,"&gt;0")-(_xlfn.MINIFS(AC$2:AC$1000,AC$2:AC$1000,"&gt;0")-1)))</f>
        <v>37.672572879521589</v>
      </c>
      <c r="M78" s="90" cm="1">
        <f t="array" ref="M78">_xlfn.IFS(AD78="",0,AD78="na","na",AD78&gt;0,100*(AD78-(_xlfn.MINIFS(AD$2:AD$1000,AD$2:AD$1000,"&gt;0")-1))/(_xlfn.MAXIFS(AD$2:AD$1000,AD$2:AD$1000,"&gt;0")-(_xlfn.MINIFS(AD$2:AD$1000,AD$2:AD$1000,"&gt;0")-1)))</f>
        <v>46.084973188071729</v>
      </c>
      <c r="N78" s="90" cm="1">
        <f t="array" ref="N78">_xlfn.IFS(AE78="",0,AE78="na","na",AE78&gt;0,100*(AE78-(_xlfn.MINIFS(AE$2:AE$1000,AE$2:AE$1000,"&gt;0")-1))/(_xlfn.MAXIFS(AE$2:AE$1000,AE$2:AE$1000,"&gt;0")-(_xlfn.MINIFS(AE$2:AE$1000,AE$2:AE$1000,"&gt;0")-1)))</f>
        <v>34.392288255395883</v>
      </c>
      <c r="O78" s="90" cm="1">
        <f t="array" ref="O78">_xlfn.IFS(AF78="",0,AF78="na","na",AF78&gt;0,100*(AF78-(_xlfn.MINIFS(AF$2:AF$1000,AF$2:AF$1000,"&gt;0")-1))/(_xlfn.MAXIFS(AF$2:AF$1000,AF$2:AF$1000,"&gt;0")-(_xlfn.MINIFS(AF$2:AF$1000,AF$2:AF$1000,"&gt;0")-1)))</f>
        <v>45.174332873519475</v>
      </c>
      <c r="P78" s="90" cm="1">
        <f t="array" ref="P78">_xlfn.IFS(AG78="",0,AG78="na","na",AG78&gt;0,100*(AG78-(_xlfn.MINIFS(AG$2:AG$1000,AG$2:AG$1000,"&gt;0")-1))/(_xlfn.MAXIFS(AG$2:AG$1000,AG$2:AG$1000,"&gt;0")-(_xlfn.MINIFS(AG$2:AG$1000,AG$2:AG$1000,"&gt;0")-1)))</f>
        <v>0</v>
      </c>
      <c r="Q78" s="90" cm="1">
        <f t="array" ref="Q78">_xlfn.IFS(AH78="",0,AH78="na","na",AH78&gt;0,100*(AH78-(_xlfn.MINIFS(AH$2:AH$1000,AH$2:AH$1000,"&gt;0")-1))/(_xlfn.MAXIFS(AH$2:AH$1000,AH$2:AH$1000,"&gt;0")-(_xlfn.MINIFS(AH$2:AH$1000,AH$2:AH$1000,"&gt;0")-1)))</f>
        <v>11.623732160488286</v>
      </c>
      <c r="R78" s="90" cm="1">
        <f t="array" ref="R78">_xlfn.IFS(AI78="",0,AI78="na","na",AI78&gt;0,100*(AI78-(_xlfn.MINIFS(AI$2:AI$1000,AI$2:AI$1000,"&gt;0")-1))/(_xlfn.MAXIFS(AI$2:AI$1000,AI$2:AI$1000,"&gt;0")-(_xlfn.MINIFS(AI$2:AI$1000,AI$2:AI$1000,"&gt;0")-1)))</f>
        <v>33.716739295793673</v>
      </c>
      <c r="S78" s="90" cm="1">
        <f t="array" ref="S78">_xlfn.IFS(AJ78="",0,AJ78="na","na",AJ78&gt;0,100*(AJ78-(_xlfn.MINIFS(AJ$2:AJ$1000,AJ$2:AJ$1000,"&gt;0")-1))/(_xlfn.MAXIFS(AJ$2:AJ$1000,AJ$2:AJ$1000,"&gt;0")-(_xlfn.MINIFS(AJ$2:AJ$1000,AJ$2:AJ$1000,"&gt;0")-1)))</f>
        <v>23.27142082429501</v>
      </c>
      <c r="T78" s="90" cm="1">
        <f t="array" ref="T78">_xlfn.IFS(AK78="",0,AK78="na","na",AK78&gt;0,100*(AK78-(_xlfn.MINIFS(AK$2:AK$1000,AK$2:AK$1000,"&gt;0")-1))/(_xlfn.MAXIFS(AK$2:AK$1000,AK$2:AK$1000,"&gt;0")-(_xlfn.MINIFS(AK$2:AK$1000,AK$2:AK$1000,"&gt;0")-1)))</f>
        <v>40.16611885937639</v>
      </c>
      <c r="U78" s="19"/>
      <c r="V78" s="84" t="s">
        <v>1255</v>
      </c>
      <c r="W78" s="20">
        <v>313.10000000000002</v>
      </c>
      <c r="X78" s="20">
        <v>344.6</v>
      </c>
      <c r="Y78" s="84" t="s">
        <v>1255</v>
      </c>
      <c r="Z78" s="20">
        <v>203.6</v>
      </c>
      <c r="AA78" s="20">
        <v>246</v>
      </c>
      <c r="AB78" s="20"/>
      <c r="AC78" s="20">
        <v>299.7</v>
      </c>
      <c r="AD78" s="20">
        <v>405</v>
      </c>
      <c r="AE78" s="20">
        <v>334.7</v>
      </c>
      <c r="AF78" s="20">
        <v>490.7</v>
      </c>
      <c r="AG78" s="20"/>
      <c r="AH78" s="20">
        <v>83.26</v>
      </c>
      <c r="AI78" s="20">
        <v>498.6</v>
      </c>
      <c r="AJ78" s="20">
        <v>715.2</v>
      </c>
      <c r="AK78" s="20">
        <v>938.9</v>
      </c>
      <c r="AL78" s="19"/>
      <c r="AM78" s="84" t="s">
        <v>1255</v>
      </c>
      <c r="AN78" s="20">
        <v>20.81</v>
      </c>
      <c r="AO78" s="20">
        <v>26.72</v>
      </c>
      <c r="AP78" s="84" t="s">
        <v>1255</v>
      </c>
      <c r="AQ78" s="20">
        <v>25.69</v>
      </c>
      <c r="AR78" s="20">
        <v>27.16</v>
      </c>
      <c r="AS78" s="20"/>
      <c r="AT78" s="20">
        <v>37.04</v>
      </c>
      <c r="AU78" s="20">
        <v>88.7</v>
      </c>
      <c r="AV78" s="20">
        <v>61.18</v>
      </c>
      <c r="AW78" s="20">
        <v>136.69999999999999</v>
      </c>
      <c r="AX78" s="20"/>
      <c r="AY78" s="20">
        <v>14.12</v>
      </c>
      <c r="AZ78" s="20">
        <v>108.9</v>
      </c>
      <c r="BA78" s="20">
        <v>48.23</v>
      </c>
      <c r="BB78" s="20">
        <v>138</v>
      </c>
      <c r="BC78" s="84"/>
      <c r="BD78" s="84"/>
      <c r="BE78" s="84"/>
      <c r="BF78" s="84"/>
    </row>
    <row r="79" spans="1:58" s="25" customFormat="1" x14ac:dyDescent="0.2">
      <c r="A79" s="69" t="s">
        <v>113</v>
      </c>
      <c r="B79" s="70" t="str">
        <f>VLOOKUP(A79,RecNames!B:G,6,FALSE)</f>
        <v>ACM1</v>
      </c>
      <c r="C79" s="70"/>
      <c r="D79" s="90" cm="1">
        <f t="array" ref="D79">_xlfn.IFS(U79="",0,U79="na","na",U79&gt;0,100*(U79-(_xlfn.MINIFS(U$2:U$1000,U$2:U$1000,"&gt;0")-1))/(_xlfn.MAXIFS(U$2:U$1000,U$2:U$1000,"&gt;0")-(_xlfn.MINIFS(U$2:U$1000,U$2:U$1000,"&gt;0")-1)))</f>
        <v>35.734989648033135</v>
      </c>
      <c r="E79" s="90" t="str" cm="1">
        <f t="array" ref="E79">_xlfn.IFS(V79="",0,V79="na","na",V79&gt;0,100*(V79-(_xlfn.MINIFS(V$2:V$1000,V$2:V$1000,"&gt;0")-1))/(_xlfn.MAXIFS(V$2:V$1000,V$2:V$1000,"&gt;0")-(_xlfn.MINIFS(V$2:V$1000,V$2:V$1000,"&gt;0")-1)))</f>
        <v>na</v>
      </c>
      <c r="F79" s="90" cm="1">
        <f t="array" ref="F79">_xlfn.IFS(W79="",0,W79="na","na",W79&gt;0,100*(W79-(_xlfn.MINIFS(W$2:W$1000,W$2:W$1000,"&gt;0")-1))/(_xlfn.MAXIFS(W$2:W$1000,W$2:W$1000,"&gt;0")-(_xlfn.MINIFS(W$2:W$1000,W$2:W$1000,"&gt;0")-1)))</f>
        <v>27.439496076914576</v>
      </c>
      <c r="G79" s="90" cm="1">
        <f t="array" ref="G79">_xlfn.IFS(X79="",0,X79="na","na",X79&gt;0,100*(X79-(_xlfn.MINIFS(X$2:X$1000,X$2:X$1000,"&gt;0")-1))/(_xlfn.MAXIFS(X$2:X$1000,X$2:X$1000,"&gt;0")-(_xlfn.MINIFS(X$2:X$1000,X$2:X$1000,"&gt;0")-1)))</f>
        <v>21.562453141400514</v>
      </c>
      <c r="H79" s="90" t="str" cm="1">
        <f t="array" ref="H79">_xlfn.IFS(Y79="",0,Y79="na","na",Y79&gt;0,100*(Y79-(_xlfn.MINIFS(Y$2:Y$1000,Y$2:Y$1000,"&gt;0")-1))/(_xlfn.MAXIFS(Y$2:Y$1000,Y$2:Y$1000,"&gt;0")-(_xlfn.MINIFS(Y$2:Y$1000,Y$2:Y$1000,"&gt;0")-1)))</f>
        <v>na</v>
      </c>
      <c r="I79" s="90" cm="1">
        <f t="array" ref="I79">_xlfn.IFS(Z79="",0,Z79="na","na",Z79&gt;0,100*(Z79-(_xlfn.MINIFS(Z$2:Z$1000,Z$2:Z$1000,"&gt;0")-1))/(_xlfn.MAXIFS(Z$2:Z$1000,Z$2:Z$1000,"&gt;0")-(_xlfn.MINIFS(Z$2:Z$1000,Z$2:Z$1000,"&gt;0")-1)))</f>
        <v>29.681988769434806</v>
      </c>
      <c r="J79" s="90" cm="1">
        <f t="array" ref="J79">_xlfn.IFS(AA79="",0,AA79="na","na",AA79&gt;0,100*(AA79-(_xlfn.MINIFS(AA$2:AA$1000,AA$2:AA$1000,"&gt;0")-1))/(_xlfn.MAXIFS(AA$2:AA$1000,AA$2:AA$1000,"&gt;0")-(_xlfn.MINIFS(AA$2:AA$1000,AA$2:AA$1000,"&gt;0")-1)))</f>
        <v>42.02319912583004</v>
      </c>
      <c r="K79" s="90" cm="1">
        <f t="array" ref="K79">_xlfn.IFS(AB79="",0,AB79="na","na",AB79&gt;0,100*(AB79-(_xlfn.MINIFS(AB$2:AB$1000,AB$2:AB$1000,"&gt;0")-1))/(_xlfn.MAXIFS(AB$2:AB$1000,AB$2:AB$1000,"&gt;0")-(_xlfn.MINIFS(AB$2:AB$1000,AB$2:AB$1000,"&gt;0")-1)))</f>
        <v>57.247327957997371</v>
      </c>
      <c r="L79" s="90" cm="1">
        <f t="array" ref="L79">_xlfn.IFS(AC79="",0,AC79="na","na",AC79&gt;0,100*(AC79-(_xlfn.MINIFS(AC$2:AC$1000,AC$2:AC$1000,"&gt;0")-1))/(_xlfn.MAXIFS(AC$2:AC$1000,AC$2:AC$1000,"&gt;0")-(_xlfn.MINIFS(AC$2:AC$1000,AC$2:AC$1000,"&gt;0")-1)))</f>
        <v>71.333823590625911</v>
      </c>
      <c r="M79" s="90" cm="1">
        <f t="array" ref="M79">_xlfn.IFS(AD79="",0,AD79="na","na",AD79&gt;0,100*(AD79-(_xlfn.MINIFS(AD$2:AD$1000,AD$2:AD$1000,"&gt;0")-1))/(_xlfn.MAXIFS(AD$2:AD$1000,AD$2:AD$1000,"&gt;0")-(_xlfn.MINIFS(AD$2:AD$1000,AD$2:AD$1000,"&gt;0")-1)))</f>
        <v>70.907238007424837</v>
      </c>
      <c r="N79" s="90" cm="1">
        <f t="array" ref="N79">_xlfn.IFS(AE79="",0,AE79="na","na",AE79&gt;0,100*(AE79-(_xlfn.MINIFS(AE$2:AE$1000,AE$2:AE$1000,"&gt;0")-1))/(_xlfn.MAXIFS(AE$2:AE$1000,AE$2:AE$1000,"&gt;0")-(_xlfn.MINIFS(AE$2:AE$1000,AE$2:AE$1000,"&gt;0")-1)))</f>
        <v>82.134309916849404</v>
      </c>
      <c r="O79" s="90" cm="1">
        <f t="array" ref="O79">_xlfn.IFS(AF79="",0,AF79="na","na",AF79&gt;0,100*(AF79-(_xlfn.MINIFS(AF$2:AF$1000,AF$2:AF$1000,"&gt;0")-1))/(_xlfn.MAXIFS(AF$2:AF$1000,AF$2:AF$1000,"&gt;0")-(_xlfn.MINIFS(AF$2:AF$1000,AF$2:AF$1000,"&gt;0")-1)))</f>
        <v>83.265946820149352</v>
      </c>
      <c r="P79" s="90" cm="1">
        <f t="array" ref="P79">_xlfn.IFS(AG79="",0,AG79="na","na",AG79&gt;0,100*(AG79-(_xlfn.MINIFS(AG$2:AG$1000,AG$2:AG$1000,"&gt;0")-1))/(_xlfn.MAXIFS(AG$2:AG$1000,AG$2:AG$1000,"&gt;0")-(_xlfn.MINIFS(AG$2:AG$1000,AG$2:AG$1000,"&gt;0")-1)))</f>
        <v>0</v>
      </c>
      <c r="Q79" s="90" cm="1">
        <f t="array" ref="Q79">_xlfn.IFS(AH79="",0,AH79="na","na",AH79&gt;0,100*(AH79-(_xlfn.MINIFS(AH$2:AH$1000,AH$2:AH$1000,"&gt;0")-1))/(_xlfn.MAXIFS(AH$2:AH$1000,AH$2:AH$1000,"&gt;0")-(_xlfn.MINIFS(AH$2:AH$1000,AH$2:AH$1000,"&gt;0")-1)))</f>
        <v>0</v>
      </c>
      <c r="R79" s="90" cm="1">
        <f t="array" ref="R79">_xlfn.IFS(AI79="",0,AI79="na","na",AI79&gt;0,100*(AI79-(_xlfn.MINIFS(AI$2:AI$1000,AI$2:AI$1000,"&gt;0")-1))/(_xlfn.MAXIFS(AI$2:AI$1000,AI$2:AI$1000,"&gt;0")-(_xlfn.MINIFS(AI$2:AI$1000,AI$2:AI$1000,"&gt;0")-1)))</f>
        <v>5.6153096986542872</v>
      </c>
      <c r="S79" s="90" cm="1">
        <f t="array" ref="S79">_xlfn.IFS(AJ79="",0,AJ79="na","na",AJ79&gt;0,100*(AJ79-(_xlfn.MINIFS(AJ$2:AJ$1000,AJ$2:AJ$1000,"&gt;0")-1))/(_xlfn.MAXIFS(AJ$2:AJ$1000,AJ$2:AJ$1000,"&gt;0")-(_xlfn.MINIFS(AJ$2:AJ$1000,AJ$2:AJ$1000,"&gt;0")-1)))</f>
        <v>0</v>
      </c>
      <c r="T79" s="90" cm="1">
        <f t="array" ref="T79">_xlfn.IFS(AK79="",0,AK79="na","na",AK79&gt;0,100*(AK79-(_xlfn.MINIFS(AK$2:AK$1000,AK$2:AK$1000,"&gt;0")-1))/(_xlfn.MAXIFS(AK$2:AK$1000,AK$2:AK$1000,"&gt;0")-(_xlfn.MINIFS(AK$2:AK$1000,AK$2:AK$1000,"&gt;0")-1)))</f>
        <v>7.5242071599893396</v>
      </c>
      <c r="U79" s="19">
        <v>34.28</v>
      </c>
      <c r="V79" s="84" t="s">
        <v>1255</v>
      </c>
      <c r="W79" s="20">
        <v>266.39999999999998</v>
      </c>
      <c r="X79" s="20">
        <v>161.5</v>
      </c>
      <c r="Y79" s="84" t="s">
        <v>1255</v>
      </c>
      <c r="Z79" s="20">
        <v>122.8</v>
      </c>
      <c r="AA79" s="20">
        <v>218.5</v>
      </c>
      <c r="AB79" s="20">
        <v>208</v>
      </c>
      <c r="AC79" s="20">
        <v>542.29999999999995</v>
      </c>
      <c r="AD79" s="20">
        <v>609.6</v>
      </c>
      <c r="AE79" s="20">
        <v>763.6</v>
      </c>
      <c r="AF79" s="20">
        <v>891.1</v>
      </c>
      <c r="AG79" s="20"/>
      <c r="AH79" s="20"/>
      <c r="AI79" s="20">
        <v>103.3</v>
      </c>
      <c r="AJ79" s="20"/>
      <c r="AK79" s="20">
        <v>204</v>
      </c>
      <c r="AL79" s="19">
        <v>2.351</v>
      </c>
      <c r="AM79" s="84" t="s">
        <v>1255</v>
      </c>
      <c r="AN79" s="20">
        <v>35.97</v>
      </c>
      <c r="AO79" s="20">
        <v>20.32</v>
      </c>
      <c r="AP79" s="84" t="s">
        <v>1255</v>
      </c>
      <c r="AQ79" s="20">
        <v>14.84</v>
      </c>
      <c r="AR79" s="20">
        <v>17.32</v>
      </c>
      <c r="AS79" s="20">
        <v>15.55</v>
      </c>
      <c r="AT79" s="20">
        <v>9.8230000000000004</v>
      </c>
      <c r="AU79" s="20">
        <v>22.04</v>
      </c>
      <c r="AV79" s="20">
        <v>15.58</v>
      </c>
      <c r="AW79" s="20">
        <v>23.63</v>
      </c>
      <c r="AX79" s="20"/>
      <c r="AY79" s="20"/>
      <c r="AZ79" s="20">
        <v>8.5969999999999995</v>
      </c>
      <c r="BA79" s="20"/>
      <c r="BB79" s="20">
        <v>23.97</v>
      </c>
      <c r="BC79" s="84"/>
      <c r="BD79" s="84"/>
      <c r="BE79" s="84"/>
      <c r="BF79" s="84"/>
    </row>
    <row r="80" spans="1:58" s="25" customFormat="1" x14ac:dyDescent="0.2">
      <c r="A80" s="69" t="s">
        <v>118</v>
      </c>
      <c r="B80" s="70" t="str">
        <f>VLOOKUP(A80,RecNames!B:G,6,FALSE)</f>
        <v>ACM2</v>
      </c>
      <c r="C80" s="70"/>
      <c r="D80" s="90" cm="1">
        <f t="array" ref="D80">_xlfn.IFS(U80="",0,U80="na","na",U80&gt;0,100*(U80-(_xlfn.MINIFS(U$2:U$1000,U$2:U$1000,"&gt;0")-1))/(_xlfn.MAXIFS(U$2:U$1000,U$2:U$1000,"&gt;0")-(_xlfn.MINIFS(U$2:U$1000,U$2:U$1000,"&gt;0")-1)))</f>
        <v>10.993788819875775</v>
      </c>
      <c r="E80" s="90" t="str" cm="1">
        <f t="array" ref="E80">_xlfn.IFS(V80="",0,V80="na","na",V80&gt;0,100*(V80-(_xlfn.MINIFS(V$2:V$1000,V$2:V$1000,"&gt;0")-1))/(_xlfn.MAXIFS(V$2:V$1000,V$2:V$1000,"&gt;0")-(_xlfn.MINIFS(V$2:V$1000,V$2:V$1000,"&gt;0")-1)))</f>
        <v>na</v>
      </c>
      <c r="F80" s="90" cm="1">
        <f t="array" ref="F80">_xlfn.IFS(W80="",0,W80="na","na",W80&gt;0,100*(W80-(_xlfn.MINIFS(W$2:W$1000,W$2:W$1000,"&gt;0")-1))/(_xlfn.MAXIFS(W$2:W$1000,W$2:W$1000,"&gt;0")-(_xlfn.MINIFS(W$2:W$1000,W$2:W$1000,"&gt;0")-1)))</f>
        <v>71.687479279478396</v>
      </c>
      <c r="G80" s="90" cm="1">
        <f t="array" ref="G80">_xlfn.IFS(X80="",0,X80="na","na",X80&gt;0,100*(X80-(_xlfn.MINIFS(X$2:X$1000,X$2:X$1000,"&gt;0")-1))/(_xlfn.MAXIFS(X$2:X$1000,X$2:X$1000,"&gt;0")-(_xlfn.MINIFS(X$2:X$1000,X$2:X$1000,"&gt;0")-1)))</f>
        <v>55.885440095966416</v>
      </c>
      <c r="H80" s="90" t="str" cm="1">
        <f t="array" ref="H80">_xlfn.IFS(Y80="",0,Y80="na","na",Y80&gt;0,100*(Y80-(_xlfn.MINIFS(Y$2:Y$1000,Y$2:Y$1000,"&gt;0")-1))/(_xlfn.MAXIFS(Y$2:Y$1000,Y$2:Y$1000,"&gt;0")-(_xlfn.MINIFS(Y$2:Y$1000,Y$2:Y$1000,"&gt;0")-1)))</f>
        <v>na</v>
      </c>
      <c r="I80" s="90" cm="1">
        <f t="array" ref="I80">_xlfn.IFS(Z80="",0,Z80="na","na",Z80&gt;0,100*(Z80-(_xlfn.MINIFS(Z$2:Z$1000,Z$2:Z$1000,"&gt;0")-1))/(_xlfn.MAXIFS(Z$2:Z$1000,Z$2:Z$1000,"&gt;0")-(_xlfn.MINIFS(Z$2:Z$1000,Z$2:Z$1000,"&gt;0")-1)))</f>
        <v>63.88159936792799</v>
      </c>
      <c r="J80" s="90" cm="1">
        <f t="array" ref="J80">_xlfn.IFS(AA80="",0,AA80="na","na",AA80&gt;0,100*(AA80-(_xlfn.MINIFS(AA$2:AA$1000,AA$2:AA$1000,"&gt;0")-1))/(_xlfn.MAXIFS(AA$2:AA$1000,AA$2:AA$1000,"&gt;0")-(_xlfn.MINIFS(AA$2:AA$1000,AA$2:AA$1000,"&gt;0")-1)))</f>
        <v>66.567201815583772</v>
      </c>
      <c r="K80" s="90" cm="1">
        <f t="array" ref="K80">_xlfn.IFS(AB80="",0,AB80="na","na",AB80&gt;0,100*(AB80-(_xlfn.MINIFS(AB$2:AB$1000,AB$2:AB$1000,"&gt;0")-1))/(_xlfn.MAXIFS(AB$2:AB$1000,AB$2:AB$1000,"&gt;0")-(_xlfn.MINIFS(AB$2:AB$1000,AB$2:AB$1000,"&gt;0")-1)))</f>
        <v>73.748359272454522</v>
      </c>
      <c r="L80" s="90" cm="1">
        <f t="array" ref="L80">_xlfn.IFS(AC80="",0,AC80="na","na",AC80&gt;0,100*(AC80-(_xlfn.MINIFS(AC$2:AC$1000,AC$2:AC$1000,"&gt;0")-1))/(_xlfn.MAXIFS(AC$2:AC$1000,AC$2:AC$1000,"&gt;0")-(_xlfn.MINIFS(AC$2:AC$1000,AC$2:AC$1000,"&gt;0")-1)))</f>
        <v>0</v>
      </c>
      <c r="M80" s="90" cm="1">
        <f t="array" ref="M80">_xlfn.IFS(AD80="",0,AD80="na","na",AD80&gt;0,100*(AD80-(_xlfn.MINIFS(AD$2:AD$1000,AD$2:AD$1000,"&gt;0")-1))/(_xlfn.MAXIFS(AD$2:AD$1000,AD$2:AD$1000,"&gt;0")-(_xlfn.MINIFS(AD$2:AD$1000,AD$2:AD$1000,"&gt;0")-1)))</f>
        <v>0</v>
      </c>
      <c r="N80" s="90" cm="1">
        <f t="array" ref="N80">_xlfn.IFS(AE80="",0,AE80="na","na",AE80&gt;0,100*(AE80-(_xlfn.MINIFS(AE$2:AE$1000,AE$2:AE$1000,"&gt;0")-1))/(_xlfn.MAXIFS(AE$2:AE$1000,AE$2:AE$1000,"&gt;0")-(_xlfn.MINIFS(AE$2:AE$1000,AE$2:AE$1000,"&gt;0")-1)))</f>
        <v>10.493449246969512</v>
      </c>
      <c r="O80" s="90" cm="1">
        <f t="array" ref="O80">_xlfn.IFS(AF80="",0,AF80="na","na",AF80&gt;0,100*(AF80-(_xlfn.MINIFS(AF$2:AF$1000,AF$2:AF$1000,"&gt;0")-1))/(_xlfn.MAXIFS(AF$2:AF$1000,AF$2:AF$1000,"&gt;0")-(_xlfn.MINIFS(AF$2:AF$1000,AF$2:AF$1000,"&gt;0")-1)))</f>
        <v>89.563811064072681</v>
      </c>
      <c r="P80" s="90" cm="1">
        <f t="array" ref="P80">_xlfn.IFS(AG80="",0,AG80="na","na",AG80&gt;0,100*(AG80-(_xlfn.MINIFS(AG$2:AG$1000,AG$2:AG$1000,"&gt;0")-1))/(_xlfn.MAXIFS(AG$2:AG$1000,AG$2:AG$1000,"&gt;0")-(_xlfn.MINIFS(AG$2:AG$1000,AG$2:AG$1000,"&gt;0")-1)))</f>
        <v>0</v>
      </c>
      <c r="Q80" s="90" cm="1">
        <f t="array" ref="Q80">_xlfn.IFS(AH80="",0,AH80="na","na",AH80&gt;0,100*(AH80-(_xlfn.MINIFS(AH$2:AH$1000,AH$2:AH$1000,"&gt;0")-1))/(_xlfn.MAXIFS(AH$2:AH$1000,AH$2:AH$1000,"&gt;0")-(_xlfn.MINIFS(AH$2:AH$1000,AH$2:AH$1000,"&gt;0")-1)))</f>
        <v>0</v>
      </c>
      <c r="R80" s="90" cm="1">
        <f t="array" ref="R80">_xlfn.IFS(AI80="",0,AI80="na","na",AI80&gt;0,100*(AI80-(_xlfn.MINIFS(AI$2:AI$1000,AI$2:AI$1000,"&gt;0")-1))/(_xlfn.MAXIFS(AI$2:AI$1000,AI$2:AI$1000,"&gt;0")-(_xlfn.MINIFS(AI$2:AI$1000,AI$2:AI$1000,"&gt;0")-1)))</f>
        <v>56.706879269775143</v>
      </c>
      <c r="S80" s="90" cm="1">
        <f t="array" ref="S80">_xlfn.IFS(AJ80="",0,AJ80="na","na",AJ80&gt;0,100*(AJ80-(_xlfn.MINIFS(AJ$2:AJ$1000,AJ$2:AJ$1000,"&gt;0")-1))/(_xlfn.MAXIFS(AJ$2:AJ$1000,AJ$2:AJ$1000,"&gt;0")-(_xlfn.MINIFS(AJ$2:AJ$1000,AJ$2:AJ$1000,"&gt;0")-1)))</f>
        <v>47.803687635574839</v>
      </c>
      <c r="T80" s="90" cm="1">
        <f t="array" ref="T80">_xlfn.IFS(AK80="",0,AK80="na","na",AK80&gt;0,100*(AK80-(_xlfn.MINIFS(AK$2:AK$1000,AK$2:AK$1000,"&gt;0")-1))/(_xlfn.MAXIFS(AK$2:AK$1000,AK$2:AK$1000,"&gt;0")-(_xlfn.MINIFS(AK$2:AK$1000,AK$2:AK$1000,"&gt;0")-1)))</f>
        <v>50.208758994403489</v>
      </c>
      <c r="U80" s="19">
        <v>22.33</v>
      </c>
      <c r="V80" s="84" t="s">
        <v>1255</v>
      </c>
      <c r="W80" s="20">
        <v>666.8</v>
      </c>
      <c r="X80" s="20">
        <v>390.4</v>
      </c>
      <c r="Y80" s="84" t="s">
        <v>1255</v>
      </c>
      <c r="Z80" s="20">
        <v>244</v>
      </c>
      <c r="AA80" s="20">
        <v>335.3</v>
      </c>
      <c r="AB80" s="20">
        <v>260.8</v>
      </c>
      <c r="AC80" s="20"/>
      <c r="AD80" s="20"/>
      <c r="AE80" s="20">
        <v>120</v>
      </c>
      <c r="AF80" s="20">
        <v>957.3</v>
      </c>
      <c r="AG80" s="20"/>
      <c r="AH80" s="20"/>
      <c r="AI80" s="20">
        <v>822</v>
      </c>
      <c r="AJ80" s="20">
        <v>1439</v>
      </c>
      <c r="AK80" s="20">
        <v>1165</v>
      </c>
      <c r="AL80" s="19">
        <v>2.403</v>
      </c>
      <c r="AM80" s="84" t="s">
        <v>1255</v>
      </c>
      <c r="AN80" s="20">
        <v>21.79</v>
      </c>
      <c r="AO80" s="20">
        <v>12.72</v>
      </c>
      <c r="AP80" s="84" t="s">
        <v>1255</v>
      </c>
      <c r="AQ80" s="20">
        <v>12.92</v>
      </c>
      <c r="AR80" s="20">
        <v>14.93</v>
      </c>
      <c r="AS80" s="20">
        <v>12.87</v>
      </c>
      <c r="AT80" s="20"/>
      <c r="AU80" s="20"/>
      <c r="AV80" s="20">
        <v>7.5250000000000004</v>
      </c>
      <c r="AW80" s="20">
        <v>32.020000000000003</v>
      </c>
      <c r="AX80" s="20"/>
      <c r="AY80" s="20"/>
      <c r="AZ80" s="20">
        <v>28.34</v>
      </c>
      <c r="BA80" s="20">
        <v>50.85</v>
      </c>
      <c r="BB80" s="20">
        <v>42.82</v>
      </c>
      <c r="BC80" s="84"/>
      <c r="BD80" s="84"/>
      <c r="BE80" s="84"/>
      <c r="BF80" s="84"/>
    </row>
    <row r="81" spans="1:58" s="25" customFormat="1" x14ac:dyDescent="0.2">
      <c r="A81" s="69" t="s">
        <v>122</v>
      </c>
      <c r="B81" s="70" t="str">
        <f>VLOOKUP(A81,RecNames!B:G,6,FALSE)</f>
        <v>ACM3</v>
      </c>
      <c r="C81" s="70"/>
      <c r="D81" s="90" cm="1">
        <f t="array" ref="D81">_xlfn.IFS(U81="",0,U81="na","na",U81&gt;0,100*(U81-(_xlfn.MINIFS(U$2:U$1000,U$2:U$1000,"&gt;0")-1))/(_xlfn.MAXIFS(U$2:U$1000,U$2:U$1000,"&gt;0")-(_xlfn.MINIFS(U$2:U$1000,U$2:U$1000,"&gt;0")-1)))</f>
        <v>0</v>
      </c>
      <c r="E81" s="90" t="str" cm="1">
        <f t="array" ref="E81">_xlfn.IFS(V81="",0,V81="na","na",V81&gt;0,100*(V81-(_xlfn.MINIFS(V$2:V$1000,V$2:V$1000,"&gt;0")-1))/(_xlfn.MAXIFS(V$2:V$1000,V$2:V$1000,"&gt;0")-(_xlfn.MINIFS(V$2:V$1000,V$2:V$1000,"&gt;0")-1)))</f>
        <v>na</v>
      </c>
      <c r="F81" s="90" cm="1">
        <f t="array" ref="F81">_xlfn.IFS(W81="",0,W81="na","na",W81&gt;0,100*(W81-(_xlfn.MINIFS(W$2:W$1000,W$2:W$1000,"&gt;0")-1))/(_xlfn.MAXIFS(W$2:W$1000,W$2:W$1000,"&gt;0")-(_xlfn.MINIFS(W$2:W$1000,W$2:W$1000,"&gt;0")-1)))</f>
        <v>35.0204442479832</v>
      </c>
      <c r="G81" s="90" cm="1">
        <f t="array" ref="G81">_xlfn.IFS(X81="",0,X81="na","na",X81&gt;0,100*(X81-(_xlfn.MINIFS(X$2:X$1000,X$2:X$1000,"&gt;0")-1))/(_xlfn.MAXIFS(X$2:X$1000,X$2:X$1000,"&gt;0")-(_xlfn.MINIFS(X$2:X$1000,X$2:X$1000,"&gt;0")-1)))</f>
        <v>14.859799070325387</v>
      </c>
      <c r="H81" s="90" t="str" cm="1">
        <f t="array" ref="H81">_xlfn.IFS(Y81="",0,Y81="na","na",Y81&gt;0,100*(Y81-(_xlfn.MINIFS(Y$2:Y$1000,Y$2:Y$1000,"&gt;0")-1))/(_xlfn.MAXIFS(Y$2:Y$1000,Y$2:Y$1000,"&gt;0")-(_xlfn.MINIFS(Y$2:Y$1000,Y$2:Y$1000,"&gt;0")-1)))</f>
        <v>na</v>
      </c>
      <c r="I81" s="90" cm="1">
        <f t="array" ref="I81">_xlfn.IFS(Z81="",0,Z81="na","na",Z81&gt;0,100*(Z81-(_xlfn.MINIFS(Z$2:Z$1000,Z$2:Z$1000,"&gt;0")-1))/(_xlfn.MAXIFS(Z$2:Z$1000,Z$2:Z$1000,"&gt;0")-(_xlfn.MINIFS(Z$2:Z$1000,Z$2:Z$1000,"&gt;0")-1)))</f>
        <v>26.295888710178055</v>
      </c>
      <c r="J81" s="90" cm="1">
        <f t="array" ref="J81">_xlfn.IFS(AA81="",0,AA81="na","na",AA81&gt;0,100*(AA81-(_xlfn.MINIFS(AA$2:AA$1000,AA$2:AA$1000,"&gt;0")-1))/(_xlfn.MAXIFS(AA$2:AA$1000,AA$2:AA$1000,"&gt;0")-(_xlfn.MINIFS(AA$2:AA$1000,AA$2:AA$1000,"&gt;0")-1)))</f>
        <v>30.948978734134656</v>
      </c>
      <c r="K81" s="90" cm="1">
        <f t="array" ref="K81">_xlfn.IFS(AB81="",0,AB81="na","na",AB81&gt;0,100*(AB81-(_xlfn.MINIFS(AB$2:AB$1000,AB$2:AB$1000,"&gt;0")-1))/(_xlfn.MAXIFS(AB$2:AB$1000,AB$2:AB$1000,"&gt;0")-(_xlfn.MINIFS(AB$2:AB$1000,AB$2:AB$1000,"&gt;0")-1)))</f>
        <v>29.339333708356772</v>
      </c>
      <c r="L81" s="90" cm="1">
        <f t="array" ref="L81">_xlfn.IFS(AC81="",0,AC81="na","na",AC81&gt;0,100*(AC81-(_xlfn.MINIFS(AC$2:AC$1000,AC$2:AC$1000,"&gt;0")-1))/(_xlfn.MAXIFS(AC$2:AC$1000,AC$2:AC$1000,"&gt;0")-(_xlfn.MINIFS(AC$2:AC$1000,AC$2:AC$1000,"&gt;0")-1)))</f>
        <v>81.643101941141381</v>
      </c>
      <c r="M81" s="90" cm="1">
        <f t="array" ref="M81">_xlfn.IFS(AD81="",0,AD81="na","na",AD81&gt;0,100*(AD81-(_xlfn.MINIFS(AD$2:AD$1000,AD$2:AD$1000,"&gt;0")-1))/(_xlfn.MAXIFS(AD$2:AD$1000,AD$2:AD$1000,"&gt;0")-(_xlfn.MINIFS(AD$2:AD$1000,AD$2:AD$1000,"&gt;0")-1)))</f>
        <v>90.270060417829328</v>
      </c>
      <c r="N81" s="90" cm="1">
        <f t="array" ref="N81">_xlfn.IFS(AE81="",0,AE81="na","na",AE81&gt;0,100*(AE81-(_xlfn.MINIFS(AE$2:AE$1000,AE$2:AE$1000,"&gt;0")-1))/(_xlfn.MAXIFS(AE$2:AE$1000,AE$2:AE$1000,"&gt;0")-(_xlfn.MINIFS(AE$2:AE$1000,AE$2:AE$1000,"&gt;0")-1)))</f>
        <v>100</v>
      </c>
      <c r="O81" s="90" cm="1">
        <f t="array" ref="O81">_xlfn.IFS(AF81="",0,AF81="na","na",AF81&gt;0,100*(AF81-(_xlfn.MINIFS(AF$2:AF$1000,AF$2:AF$1000,"&gt;0")-1))/(_xlfn.MAXIFS(AF$2:AF$1000,AF$2:AF$1000,"&gt;0")-(_xlfn.MINIFS(AF$2:AF$1000,AF$2:AF$1000,"&gt;0")-1)))</f>
        <v>100</v>
      </c>
      <c r="P81" s="90" cm="1">
        <f t="array" ref="P81">_xlfn.IFS(AG81="",0,AG81="na","na",AG81&gt;0,100*(AG81-(_xlfn.MINIFS(AG$2:AG$1000,AG$2:AG$1000,"&gt;0")-1))/(_xlfn.MAXIFS(AG$2:AG$1000,AG$2:AG$1000,"&gt;0")-(_xlfn.MINIFS(AG$2:AG$1000,AG$2:AG$1000,"&gt;0")-1)))</f>
        <v>0</v>
      </c>
      <c r="Q81" s="90" cm="1">
        <f t="array" ref="Q81">_xlfn.IFS(AH81="",0,AH81="na","na",AH81&gt;0,100*(AH81-(_xlfn.MINIFS(AH$2:AH$1000,AH$2:AH$1000,"&gt;0")-1))/(_xlfn.MAXIFS(AH$2:AH$1000,AH$2:AH$1000,"&gt;0")-(_xlfn.MINIFS(AH$2:AH$1000,AH$2:AH$1000,"&gt;0")-1)))</f>
        <v>0</v>
      </c>
      <c r="R81" s="90" cm="1">
        <f t="array" ref="R81">_xlfn.IFS(AI81="",0,AI81="na","na",AI81&gt;0,100*(AI81-(_xlfn.MINIFS(AI$2:AI$1000,AI$2:AI$1000,"&gt;0")-1))/(_xlfn.MAXIFS(AI$2:AI$1000,AI$2:AI$1000,"&gt;0")-(_xlfn.MINIFS(AI$2:AI$1000,AI$2:AI$1000,"&gt;0")-1)))</f>
        <v>2.8364458409457654</v>
      </c>
      <c r="S81" s="90" cm="1">
        <f t="array" ref="S81">_xlfn.IFS(AJ81="",0,AJ81="na","na",AJ81&gt;0,100*(AJ81-(_xlfn.MINIFS(AJ$2:AJ$1000,AJ$2:AJ$1000,"&gt;0")-1))/(_xlfn.MAXIFS(AJ$2:AJ$1000,AJ$2:AJ$1000,"&gt;0")-(_xlfn.MINIFS(AJ$2:AJ$1000,AJ$2:AJ$1000,"&gt;0")-1)))</f>
        <v>0.24708514099783074</v>
      </c>
      <c r="T81" s="90" cm="1">
        <f t="array" ref="T81">_xlfn.IFS(AK81="",0,AK81="na","na",AK81&gt;0,100*(AK81-(_xlfn.MINIFS(AK$2:AK$1000,AK$2:AK$1000,"&gt;0")-1))/(_xlfn.MAXIFS(AK$2:AK$1000,AK$2:AK$1000,"&gt;0")-(_xlfn.MINIFS(AK$2:AK$1000,AK$2:AK$1000,"&gt;0")-1)))</f>
        <v>8.1105090166118856</v>
      </c>
      <c r="U81" s="19"/>
      <c r="V81" s="84" t="s">
        <v>1255</v>
      </c>
      <c r="W81" s="20">
        <v>335</v>
      </c>
      <c r="X81" s="20">
        <v>116.8</v>
      </c>
      <c r="Y81" s="84" t="s">
        <v>1255</v>
      </c>
      <c r="Z81" s="20">
        <v>110.8</v>
      </c>
      <c r="AA81" s="20">
        <v>165.8</v>
      </c>
      <c r="AB81" s="20">
        <v>118.7</v>
      </c>
      <c r="AC81" s="20">
        <v>616.6</v>
      </c>
      <c r="AD81" s="20">
        <v>769.2</v>
      </c>
      <c r="AE81" s="20">
        <v>924.1</v>
      </c>
      <c r="AF81" s="20">
        <v>1067</v>
      </c>
      <c r="AG81" s="20"/>
      <c r="AH81" s="20"/>
      <c r="AI81" s="20">
        <v>64.209999999999994</v>
      </c>
      <c r="AJ81" s="20">
        <v>35.89</v>
      </c>
      <c r="AK81" s="20">
        <v>217.2</v>
      </c>
      <c r="AL81" s="19"/>
      <c r="AM81" s="84" t="s">
        <v>1255</v>
      </c>
      <c r="AN81" s="20">
        <v>20.49</v>
      </c>
      <c r="AO81" s="20">
        <v>8.8490000000000002</v>
      </c>
      <c r="AP81" s="84" t="s">
        <v>1255</v>
      </c>
      <c r="AQ81" s="20">
        <v>8.67</v>
      </c>
      <c r="AR81" s="20">
        <v>11.42</v>
      </c>
      <c r="AS81" s="20">
        <v>16.899999999999999</v>
      </c>
      <c r="AT81" s="20">
        <v>20.12</v>
      </c>
      <c r="AU81" s="20">
        <v>35.700000000000003</v>
      </c>
      <c r="AV81" s="20">
        <v>26.31</v>
      </c>
      <c r="AW81" s="20">
        <v>46.95</v>
      </c>
      <c r="AX81" s="20"/>
      <c r="AY81" s="20"/>
      <c r="AZ81" s="20">
        <v>6.0209999999999999</v>
      </c>
      <c r="BA81" s="20">
        <v>8.532</v>
      </c>
      <c r="BB81" s="20">
        <v>19.829999999999998</v>
      </c>
      <c r="BC81" s="84"/>
      <c r="BD81" s="84"/>
      <c r="BE81" s="84"/>
      <c r="BF81" s="84"/>
    </row>
    <row r="82" spans="1:58" s="25" customFormat="1" x14ac:dyDescent="0.2">
      <c r="A82" s="69" t="s">
        <v>126</v>
      </c>
      <c r="B82" s="70" t="str">
        <f>VLOOKUP(A82,RecNames!B:G,6,FALSE)</f>
        <v>ACM4</v>
      </c>
      <c r="C82" s="70"/>
      <c r="D82" s="90" cm="1">
        <f t="array" ref="D82">_xlfn.IFS(U82="",0,U82="na","na",U82&gt;0,100*(U82-(_xlfn.MINIFS(U$2:U$1000,U$2:U$1000,"&gt;0")-1))/(_xlfn.MAXIFS(U$2:U$1000,U$2:U$1000,"&gt;0")-(_xlfn.MINIFS(U$2:U$1000,U$2:U$1000,"&gt;0")-1)))</f>
        <v>0</v>
      </c>
      <c r="E82" s="90" t="str" cm="1">
        <f t="array" ref="E82">_xlfn.IFS(V82="",0,V82="na","na",V82&gt;0,100*(V82-(_xlfn.MINIFS(V$2:V$1000,V$2:V$1000,"&gt;0")-1))/(_xlfn.MAXIFS(V$2:V$1000,V$2:V$1000,"&gt;0")-(_xlfn.MINIFS(V$2:V$1000,V$2:V$1000,"&gt;0")-1)))</f>
        <v>na</v>
      </c>
      <c r="F82" s="90" cm="1">
        <f t="array" ref="F82">_xlfn.IFS(W82="",0,W82="na","na",W82&gt;0,100*(W82-(_xlfn.MINIFS(W$2:W$1000,W$2:W$1000,"&gt;0")-1))/(_xlfn.MAXIFS(W$2:W$1000,W$2:W$1000,"&gt;0")-(_xlfn.MINIFS(W$2:W$1000,W$2:W$1000,"&gt;0")-1)))</f>
        <v>75.135374074483366</v>
      </c>
      <c r="G82" s="90" cm="1">
        <f t="array" ref="G82">_xlfn.IFS(X82="",0,X82="na","na",X82&gt;0,100*(X82-(_xlfn.MINIFS(X$2:X$1000,X$2:X$1000,"&gt;0")-1))/(_xlfn.MAXIFS(X$2:X$1000,X$2:X$1000,"&gt;0")-(_xlfn.MINIFS(X$2:X$1000,X$2:X$1000,"&gt;0")-1)))</f>
        <v>87.959214275003745</v>
      </c>
      <c r="H82" s="90" t="str" cm="1">
        <f t="array" ref="H82">_xlfn.IFS(Y82="",0,Y82="na","na",Y82&gt;0,100*(Y82-(_xlfn.MINIFS(Y$2:Y$1000,Y$2:Y$1000,"&gt;0")-1))/(_xlfn.MAXIFS(Y$2:Y$1000,Y$2:Y$1000,"&gt;0")-(_xlfn.MINIFS(Y$2:Y$1000,Y$2:Y$1000,"&gt;0")-1)))</f>
        <v>na</v>
      </c>
      <c r="I82" s="90" cm="1">
        <f t="array" ref="I82">_xlfn.IFS(Z82="",0,Z82="na","na",Z82&gt;0,100*(Z82-(_xlfn.MINIFS(Z$2:Z$1000,Z$2:Z$1000,"&gt;0")-1))/(_xlfn.MAXIFS(Z$2:Z$1000,Z$2:Z$1000,"&gt;0")-(_xlfn.MINIFS(Z$2:Z$1000,Z$2:Z$1000,"&gt;0")-1)))</f>
        <v>73.080504528908833</v>
      </c>
      <c r="J82" s="90" cm="1">
        <f t="array" ref="J82">_xlfn.IFS(AA82="",0,AA82="na","na",AA82&gt;0,100*(AA82-(_xlfn.MINIFS(AA$2:AA$1000,AA$2:AA$1000,"&gt;0")-1))/(_xlfn.MAXIFS(AA$2:AA$1000,AA$2:AA$1000,"&gt;0")-(_xlfn.MINIFS(AA$2:AA$1000,AA$2:AA$1000,"&gt;0")-1)))</f>
        <v>68.080188282760361</v>
      </c>
      <c r="K82" s="90" cm="1">
        <f t="array" ref="K82">_xlfn.IFS(AB82="",0,AB82="na","na",AB82&gt;0,100*(AB82-(_xlfn.MINIFS(AB$2:AB$1000,AB$2:AB$1000,"&gt;0")-1))/(_xlfn.MAXIFS(AB$2:AB$1000,AB$2:AB$1000,"&gt;0")-(_xlfn.MINIFS(AB$2:AB$1000,AB$2:AB$1000,"&gt;0")-1)))</f>
        <v>40.121257578598659</v>
      </c>
      <c r="L82" s="90" cm="1">
        <f t="array" ref="L82">_xlfn.IFS(AC82="",0,AC82="na","na",AC82&gt;0,100*(AC82-(_xlfn.MINIFS(AC$2:AC$1000,AC$2:AC$1000,"&gt;0")-1))/(_xlfn.MAXIFS(AC$2:AC$1000,AC$2:AC$1000,"&gt;0")-(_xlfn.MINIFS(AC$2:AC$1000,AC$2:AC$1000,"&gt;0")-1)))</f>
        <v>6.2480054390809068</v>
      </c>
      <c r="M82" s="90" cm="1">
        <f t="array" ref="M82">_xlfn.IFS(AD82="",0,AD82="na","na",AD82&gt;0,100*(AD82-(_xlfn.MINIFS(AD$2:AD$1000,AD$2:AD$1000,"&gt;0")-1))/(_xlfn.MAXIFS(AD$2:AD$1000,AD$2:AD$1000,"&gt;0")-(_xlfn.MINIFS(AD$2:AD$1000,AD$2:AD$1000,"&gt;0")-1)))</f>
        <v>0</v>
      </c>
      <c r="N82" s="90" cm="1">
        <f t="array" ref="N82">_xlfn.IFS(AE82="",0,AE82="na","na",AE82&gt;0,100*(AE82-(_xlfn.MINIFS(AE$2:AE$1000,AE$2:AE$1000,"&gt;0")-1))/(_xlfn.MAXIFS(AE$2:AE$1000,AE$2:AE$1000,"&gt;0")-(_xlfn.MINIFS(AE$2:AE$1000,AE$2:AE$1000,"&gt;0")-1)))</f>
        <v>13.231741932611282</v>
      </c>
      <c r="O82" s="90" cm="1">
        <f t="array" ref="O82">_xlfn.IFS(AF82="",0,AF82="na","na",AF82&gt;0,100*(AF82-(_xlfn.MINIFS(AF$2:AF$1000,AF$2:AF$1000,"&gt;0")-1))/(_xlfn.MAXIFS(AF$2:AF$1000,AF$2:AF$1000,"&gt;0")-(_xlfn.MINIFS(AF$2:AF$1000,AF$2:AF$1000,"&gt;0")-1)))</f>
        <v>81.192027779099078</v>
      </c>
      <c r="P82" s="90" cm="1">
        <f t="array" ref="P82">_xlfn.IFS(AG82="",0,AG82="na","na",AG82&gt;0,100*(AG82-(_xlfn.MINIFS(AG$2:AG$1000,AG$2:AG$1000,"&gt;0")-1))/(_xlfn.MAXIFS(AG$2:AG$1000,AG$2:AG$1000,"&gt;0")-(_xlfn.MINIFS(AG$2:AG$1000,AG$2:AG$1000,"&gt;0")-1)))</f>
        <v>0</v>
      </c>
      <c r="Q82" s="90" cm="1">
        <f t="array" ref="Q82">_xlfn.IFS(AH82="",0,AH82="na","na",AH82&gt;0,100*(AH82-(_xlfn.MINIFS(AH$2:AH$1000,AH$2:AH$1000,"&gt;0")-1))/(_xlfn.MAXIFS(AH$2:AH$1000,AH$2:AH$1000,"&gt;0")-(_xlfn.MINIFS(AH$2:AH$1000,AH$2:AH$1000,"&gt;0")-1)))</f>
        <v>0</v>
      </c>
      <c r="R82" s="90" cm="1">
        <f t="array" ref="R82">_xlfn.IFS(AI82="",0,AI82="na","na",AI82&gt;0,100*(AI82-(_xlfn.MINIFS(AI$2:AI$1000,AI$2:AI$1000,"&gt;0")-1))/(_xlfn.MAXIFS(AI$2:AI$1000,AI$2:AI$1000,"&gt;0")-(_xlfn.MINIFS(AI$2:AI$1000,AI$2:AI$1000,"&gt;0")-1)))</f>
        <v>14.217062750143954</v>
      </c>
      <c r="S82" s="90" cm="1">
        <f t="array" ref="S82">_xlfn.IFS(AJ82="",0,AJ82="na","na",AJ82&gt;0,100*(AJ82-(_xlfn.MINIFS(AJ$2:AJ$1000,AJ$2:AJ$1000,"&gt;0")-1))/(_xlfn.MAXIFS(AJ$2:AJ$1000,AJ$2:AJ$1000,"&gt;0")-(_xlfn.MINIFS(AJ$2:AJ$1000,AJ$2:AJ$1000,"&gt;0")-1)))</f>
        <v>21.512337310195225</v>
      </c>
      <c r="T82" s="90" cm="1">
        <f t="array" ref="T82">_xlfn.IFS(AK82="",0,AK82="na","na",AK82&gt;0,100*(AK82-(_xlfn.MINIFS(AK$2:AK$1000,AK$2:AK$1000,"&gt;0")-1))/(_xlfn.MAXIFS(AK$2:AK$1000,AK$2:AK$1000,"&gt;0")-(_xlfn.MINIFS(AK$2:AK$1000,AK$2:AK$1000,"&gt;0")-1)))</f>
        <v>30.087945278493379</v>
      </c>
      <c r="U82" s="19"/>
      <c r="V82" s="84" t="s">
        <v>1255</v>
      </c>
      <c r="W82" s="20">
        <v>698</v>
      </c>
      <c r="X82" s="20">
        <v>604.29999999999995</v>
      </c>
      <c r="Y82" s="84" t="s">
        <v>1255</v>
      </c>
      <c r="Z82" s="20">
        <v>276.60000000000002</v>
      </c>
      <c r="AA82" s="20">
        <v>342.5</v>
      </c>
      <c r="AB82" s="20">
        <v>153.19999999999999</v>
      </c>
      <c r="AC82" s="20">
        <v>73.22</v>
      </c>
      <c r="AD82" s="20"/>
      <c r="AE82" s="20">
        <v>144.6</v>
      </c>
      <c r="AF82" s="20">
        <v>869.3</v>
      </c>
      <c r="AG82" s="20"/>
      <c r="AH82" s="20"/>
      <c r="AI82" s="20">
        <v>224.3</v>
      </c>
      <c r="AJ82" s="20">
        <v>663.3</v>
      </c>
      <c r="AK82" s="20">
        <v>712</v>
      </c>
      <c r="AL82" s="19"/>
      <c r="AM82" s="84" t="s">
        <v>1255</v>
      </c>
      <c r="AN82" s="20">
        <v>37.159999999999997</v>
      </c>
      <c r="AO82" s="20">
        <v>11.98</v>
      </c>
      <c r="AP82" s="84" t="s">
        <v>1255</v>
      </c>
      <c r="AQ82" s="20">
        <v>11.95</v>
      </c>
      <c r="AR82" s="20">
        <v>9.4700000000000006</v>
      </c>
      <c r="AS82" s="20">
        <v>10.07</v>
      </c>
      <c r="AT82" s="20">
        <v>8.452</v>
      </c>
      <c r="AU82" s="20"/>
      <c r="AV82" s="20">
        <v>9.7110000000000003</v>
      </c>
      <c r="AW82" s="20">
        <v>28.23</v>
      </c>
      <c r="AX82" s="20"/>
      <c r="AY82" s="20"/>
      <c r="AZ82" s="20">
        <v>18.18</v>
      </c>
      <c r="BA82" s="20">
        <v>37.85</v>
      </c>
      <c r="BB82" s="20">
        <v>27.26</v>
      </c>
      <c r="BC82" s="84"/>
      <c r="BD82" s="84"/>
      <c r="BE82" s="84"/>
      <c r="BF82" s="84"/>
    </row>
    <row r="83" spans="1:58" s="25" customFormat="1" x14ac:dyDescent="0.2">
      <c r="A83" s="69" t="s">
        <v>512</v>
      </c>
      <c r="B83" s="70" t="str">
        <f>VLOOKUP(A83,RecNames!B:G,6,FALSE)</f>
        <v>MC3R</v>
      </c>
      <c r="C83" s="70"/>
      <c r="D83" s="90" cm="1">
        <f t="array" ref="D83">_xlfn.IFS(U83="",0,U83="na","na",U83&gt;0,100*(U83-(_xlfn.MINIFS(U$2:U$1000,U$2:U$1000,"&gt;0")-1))/(_xlfn.MAXIFS(U$2:U$1000,U$2:U$1000,"&gt;0")-(_xlfn.MINIFS(U$2:U$1000,U$2:U$1000,"&gt;0")-1)))</f>
        <v>85.051759834368539</v>
      </c>
      <c r="E83" s="90" t="str" cm="1">
        <f t="array" ref="E83">_xlfn.IFS(V83="",0,V83="na","na",V83&gt;0,100*(V83-(_xlfn.MINIFS(V$2:V$1000,V$2:V$1000,"&gt;0")-1))/(_xlfn.MAXIFS(V$2:V$1000,V$2:V$1000,"&gt;0")-(_xlfn.MINIFS(V$2:V$1000,V$2:V$1000,"&gt;0")-1)))</f>
        <v>na</v>
      </c>
      <c r="F83" s="90" cm="1">
        <f t="array" ref="F83">_xlfn.IFS(W83="",0,W83="na","na",W83&gt;0,100*(W83-(_xlfn.MINIFS(W$2:W$1000,W$2:W$1000,"&gt;0")-1))/(_xlfn.MAXIFS(W$2:W$1000,W$2:W$1000,"&gt;0")-(_xlfn.MINIFS(W$2:W$1000,W$2:W$1000,"&gt;0")-1)))</f>
        <v>0</v>
      </c>
      <c r="G83" s="90" cm="1">
        <f t="array" ref="G83">_xlfn.IFS(X83="",0,X83="na","na",X83&gt;0,100*(X83-(_xlfn.MINIFS(X$2:X$1000,X$2:X$1000,"&gt;0")-1))/(_xlfn.MAXIFS(X$2:X$1000,X$2:X$1000,"&gt;0")-(_xlfn.MINIFS(X$2:X$1000,X$2:X$1000,"&gt;0")-1)))</f>
        <v>0</v>
      </c>
      <c r="H83" s="90" t="str" cm="1">
        <f t="array" ref="H83">_xlfn.IFS(Y83="",0,Y83="na","na",Y83&gt;0,100*(Y83-(_xlfn.MINIFS(Y$2:Y$1000,Y$2:Y$1000,"&gt;0")-1))/(_xlfn.MAXIFS(Y$2:Y$1000,Y$2:Y$1000,"&gt;0")-(_xlfn.MINIFS(Y$2:Y$1000,Y$2:Y$1000,"&gt;0")-1)))</f>
        <v>na</v>
      </c>
      <c r="I83" s="90" cm="1">
        <f t="array" ref="I83">_xlfn.IFS(Z83="",0,Z83="na","na",Z83&gt;0,100*(Z83-(_xlfn.MINIFS(Z$2:Z$1000,Z$2:Z$1000,"&gt;0")-1))/(_xlfn.MAXIFS(Z$2:Z$1000,Z$2:Z$1000,"&gt;0")-(_xlfn.MINIFS(Z$2:Z$1000,Z$2:Z$1000,"&gt;0")-1)))</f>
        <v>0</v>
      </c>
      <c r="J83" s="90" cm="1">
        <f t="array" ref="J83">_xlfn.IFS(AA83="",0,AA83="na","na",AA83&gt;0,100*(AA83-(_xlfn.MINIFS(AA$2:AA$1000,AA$2:AA$1000,"&gt;0")-1))/(_xlfn.MAXIFS(AA$2:AA$1000,AA$2:AA$1000,"&gt;0")-(_xlfn.MINIFS(AA$2:AA$1000,AA$2:AA$1000,"&gt;0")-1)))</f>
        <v>3.4525510632932677</v>
      </c>
      <c r="K83" s="90" cm="1">
        <f t="array" ref="K83">_xlfn.IFS(AB83="",0,AB83="na","na",AB83&gt;0,100*(AB83-(_xlfn.MINIFS(AB$2:AB$1000,AB$2:AB$1000,"&gt;0")-1))/(_xlfn.MAXIFS(AB$2:AB$1000,AB$2:AB$1000,"&gt;0")-(_xlfn.MINIFS(AB$2:AB$1000,AB$2:AB$1000,"&gt;0")-1)))</f>
        <v>31.276954809675608</v>
      </c>
      <c r="L83" s="90" cm="1">
        <f t="array" ref="L83">_xlfn.IFS(AC83="",0,AC83="na","na",AC83&gt;0,100*(AC83-(_xlfn.MINIFS(AC$2:AC$1000,AC$2:AC$1000,"&gt;0")-1))/(_xlfn.MAXIFS(AC$2:AC$1000,AC$2:AC$1000,"&gt;0")-(_xlfn.MINIFS(AC$2:AC$1000,AC$2:AC$1000,"&gt;0")-1)))</f>
        <v>0</v>
      </c>
      <c r="M83" s="90" cm="1">
        <f t="array" ref="M83">_xlfn.IFS(AD83="",0,AD83="na","na",AD83&gt;0,100*(AD83-(_xlfn.MINIFS(AD$2:AD$1000,AD$2:AD$1000,"&gt;0")-1))/(_xlfn.MAXIFS(AD$2:AD$1000,AD$2:AD$1000,"&gt;0")-(_xlfn.MINIFS(AD$2:AD$1000,AD$2:AD$1000,"&gt;0")-1)))</f>
        <v>0</v>
      </c>
      <c r="N83" s="90" cm="1">
        <f t="array" ref="N83">_xlfn.IFS(AE83="",0,AE83="na","na",AE83&gt;0,100*(AE83-(_xlfn.MINIFS(AE$2:AE$1000,AE$2:AE$1000,"&gt;0")-1))/(_xlfn.MAXIFS(AE$2:AE$1000,AE$2:AE$1000,"&gt;0")-(_xlfn.MINIFS(AE$2:AE$1000,AE$2:AE$1000,"&gt;0")-1)))</f>
        <v>0</v>
      </c>
      <c r="O83" s="90" cm="1">
        <f t="array" ref="O83">_xlfn.IFS(AF83="",0,AF83="na","na",AF83&gt;0,100*(AF83-(_xlfn.MINIFS(AF$2:AF$1000,AF$2:AF$1000,"&gt;0")-1))/(_xlfn.MAXIFS(AF$2:AF$1000,AF$2:AF$1000,"&gt;0")-(_xlfn.MINIFS(AF$2:AF$1000,AF$2:AF$1000,"&gt;0")-1)))</f>
        <v>54.288160586024823</v>
      </c>
      <c r="P83" s="90" cm="1">
        <f t="array" ref="P83">_xlfn.IFS(AG83="",0,AG83="na","na",AG83&gt;0,100*(AG83-(_xlfn.MINIFS(AG$2:AG$1000,AG$2:AG$1000,"&gt;0")-1))/(_xlfn.MAXIFS(AG$2:AG$1000,AG$2:AG$1000,"&gt;0")-(_xlfn.MINIFS(AG$2:AG$1000,AG$2:AG$1000,"&gt;0")-1)))</f>
        <v>0</v>
      </c>
      <c r="Q83" s="90" cm="1">
        <f t="array" ref="Q83">_xlfn.IFS(AH83="",0,AH83="na","na",AH83&gt;0,100*(AH83-(_xlfn.MINIFS(AH$2:AH$1000,AH$2:AH$1000,"&gt;0")-1))/(_xlfn.MAXIFS(AH$2:AH$1000,AH$2:AH$1000,"&gt;0")-(_xlfn.MINIFS(AH$2:AH$1000,AH$2:AH$1000,"&gt;0")-1)))</f>
        <v>0</v>
      </c>
      <c r="R83" s="90" cm="1">
        <f t="array" ref="R83">_xlfn.IFS(AI83="",0,AI83="na","na",AI83&gt;0,100*(AI83-(_xlfn.MINIFS(AI$2:AI$1000,AI$2:AI$1000,"&gt;0")-1))/(_xlfn.MAXIFS(AI$2:AI$1000,AI$2:AI$1000,"&gt;0")-(_xlfn.MINIFS(AI$2:AI$1000,AI$2:AI$1000,"&gt;0")-1)))</f>
        <v>27.055712346003737</v>
      </c>
      <c r="S83" s="90" cm="1">
        <f t="array" ref="S83">_xlfn.IFS(AJ83="",0,AJ83="na","na",AJ83&gt;0,100*(AJ83-(_xlfn.MINIFS(AJ$2:AJ$1000,AJ$2:AJ$1000,"&gt;0")-1))/(_xlfn.MAXIFS(AJ$2:AJ$1000,AJ$2:AJ$1000,"&gt;0")-(_xlfn.MINIFS(AJ$2:AJ$1000,AJ$2:AJ$1000,"&gt;0")-1)))</f>
        <v>0.98020607375271152</v>
      </c>
      <c r="T83" s="90" cm="1">
        <f t="array" ref="T83">_xlfn.IFS(AK83="",0,AK83="na","na",AK83&gt;0,100*(AK83-(_xlfn.MINIFS(AK$2:AK$1000,AK$2:AK$1000,"&gt;0")-1))/(_xlfn.MAXIFS(AK$2:AK$1000,AK$2:AK$1000,"&gt;0")-(_xlfn.MINIFS(AK$2:AK$1000,AK$2:AK$1000,"&gt;0")-1)))</f>
        <v>26.205916318735007</v>
      </c>
      <c r="U83" s="19">
        <v>58.1</v>
      </c>
      <c r="V83" s="84" t="s">
        <v>1255</v>
      </c>
      <c r="W83" s="20"/>
      <c r="X83" s="20"/>
      <c r="Y83" s="84" t="s">
        <v>1255</v>
      </c>
      <c r="Z83" s="20"/>
      <c r="AA83" s="20">
        <v>34.950000000000003</v>
      </c>
      <c r="AB83" s="20">
        <v>124.9</v>
      </c>
      <c r="AC83" s="20"/>
      <c r="AD83" s="20"/>
      <c r="AE83" s="20"/>
      <c r="AF83" s="20">
        <v>586.5</v>
      </c>
      <c r="AG83" s="20"/>
      <c r="AH83" s="20"/>
      <c r="AI83" s="20">
        <v>404.9</v>
      </c>
      <c r="AJ83" s="20">
        <v>57.52</v>
      </c>
      <c r="AK83" s="20">
        <v>624.6</v>
      </c>
      <c r="AL83" s="19">
        <v>1.786</v>
      </c>
      <c r="AM83" s="84" t="s">
        <v>1255</v>
      </c>
      <c r="AN83" s="20"/>
      <c r="AO83" s="20"/>
      <c r="AP83" s="84" t="s">
        <v>1255</v>
      </c>
      <c r="AQ83" s="20"/>
      <c r="AR83" s="20">
        <v>3.52</v>
      </c>
      <c r="AS83" s="20">
        <v>6.3710000000000004</v>
      </c>
      <c r="AT83" s="20"/>
      <c r="AU83" s="20"/>
      <c r="AV83" s="20"/>
      <c r="AW83" s="20">
        <v>20.04</v>
      </c>
      <c r="AX83" s="20"/>
      <c r="AY83" s="20"/>
      <c r="AZ83" s="20">
        <v>17.649999999999999</v>
      </c>
      <c r="BA83" s="20">
        <v>7.5960000000000001</v>
      </c>
      <c r="BB83" s="20">
        <v>25.91</v>
      </c>
      <c r="BC83" s="84"/>
      <c r="BD83" s="84"/>
      <c r="BE83" s="84"/>
      <c r="BF83" s="84"/>
    </row>
    <row r="84" spans="1:58" s="25" customFormat="1" x14ac:dyDescent="0.2">
      <c r="A84" s="69" t="s">
        <v>513</v>
      </c>
      <c r="B84" s="70" t="str">
        <f>VLOOKUP(A84,RecNames!B:G,6,FALSE)</f>
        <v>MC4R</v>
      </c>
      <c r="C84" s="70"/>
      <c r="D84" s="90" cm="1">
        <f t="array" ref="D84">_xlfn.IFS(U84="",0,U84="na","na",U84&gt;0,100*(U84-(_xlfn.MINIFS(U$2:U$1000,U$2:U$1000,"&gt;0")-1))/(_xlfn.MAXIFS(U$2:U$1000,U$2:U$1000,"&gt;0")-(_xlfn.MINIFS(U$2:U$1000,U$2:U$1000,"&gt;0")-1)))</f>
        <v>39.689440993788814</v>
      </c>
      <c r="E84" s="90" t="str" cm="1">
        <f t="array" ref="E84">_xlfn.IFS(V84="",0,V84="na","na",V84&gt;0,100*(V84-(_xlfn.MINIFS(V$2:V$1000,V$2:V$1000,"&gt;0")-1))/(_xlfn.MAXIFS(V$2:V$1000,V$2:V$1000,"&gt;0")-(_xlfn.MINIFS(V$2:V$1000,V$2:V$1000,"&gt;0")-1)))</f>
        <v>na</v>
      </c>
      <c r="F84" s="90" cm="1">
        <f t="array" ref="F84">_xlfn.IFS(W84="",0,W84="na","na",W84&gt;0,100*(W84-(_xlfn.MINIFS(W$2:W$1000,W$2:W$1000,"&gt;0")-1))/(_xlfn.MAXIFS(W$2:W$1000,W$2:W$1000,"&gt;0")-(_xlfn.MINIFS(W$2:W$1000,W$2:W$1000,"&gt;0")-1)))</f>
        <v>0</v>
      </c>
      <c r="G84" s="90" cm="1">
        <f t="array" ref="G84">_xlfn.IFS(X84="",0,X84="na","na",X84&gt;0,100*(X84-(_xlfn.MINIFS(X$2:X$1000,X$2:X$1000,"&gt;0")-1))/(_xlfn.MAXIFS(X$2:X$1000,X$2:X$1000,"&gt;0")-(_xlfn.MINIFS(X$2:X$1000,X$2:X$1000,"&gt;0")-1)))</f>
        <v>0</v>
      </c>
      <c r="H84" s="90" t="str" cm="1">
        <f t="array" ref="H84">_xlfn.IFS(Y84="",0,Y84="na","na",Y84&gt;0,100*(Y84-(_xlfn.MINIFS(Y$2:Y$1000,Y$2:Y$1000,"&gt;0")-1))/(_xlfn.MAXIFS(Y$2:Y$1000,Y$2:Y$1000,"&gt;0")-(_xlfn.MINIFS(Y$2:Y$1000,Y$2:Y$1000,"&gt;0")-1)))</f>
        <v>na</v>
      </c>
      <c r="I84" s="90" cm="1">
        <f t="array" ref="I84">_xlfn.IFS(Z84="",0,Z84="na","na",Z84&gt;0,100*(Z84-(_xlfn.MINIFS(Z$2:Z$1000,Z$2:Z$1000,"&gt;0")-1))/(_xlfn.MAXIFS(Z$2:Z$1000,Z$2:Z$1000,"&gt;0")-(_xlfn.MINIFS(Z$2:Z$1000,Z$2:Z$1000,"&gt;0")-1)))</f>
        <v>0</v>
      </c>
      <c r="J84" s="90" cm="1">
        <f t="array" ref="J84">_xlfn.IFS(AA84="",0,AA84="na","na",AA84&gt;0,100*(AA84-(_xlfn.MINIFS(AA$2:AA$1000,AA$2:AA$1000,"&gt;0")-1))/(_xlfn.MAXIFS(AA$2:AA$1000,AA$2:AA$1000,"&gt;0")-(_xlfn.MINIFS(AA$2:AA$1000,AA$2:AA$1000,"&gt;0")-1)))</f>
        <v>0</v>
      </c>
      <c r="K84" s="90" cm="1">
        <f t="array" ref="K84">_xlfn.IFS(AB84="",0,AB84="na","na",AB84&gt;0,100*(AB84-(_xlfn.MINIFS(AB$2:AB$1000,AB$2:AB$1000,"&gt;0")-1))/(_xlfn.MAXIFS(AB$2:AB$1000,AB$2:AB$1000,"&gt;0")-(_xlfn.MINIFS(AB$2:AB$1000,AB$2:AB$1000,"&gt;0")-1)))</f>
        <v>0</v>
      </c>
      <c r="L84" s="90" cm="1">
        <f t="array" ref="L84">_xlfn.IFS(AC84="",0,AC84="na","na",AC84&gt;0,100*(AC84-(_xlfn.MINIFS(AC$2:AC$1000,AC$2:AC$1000,"&gt;0")-1))/(_xlfn.MAXIFS(AC$2:AC$1000,AC$2:AC$1000,"&gt;0")-(_xlfn.MINIFS(AC$2:AC$1000,AC$2:AC$1000,"&gt;0")-1)))</f>
        <v>0</v>
      </c>
      <c r="M84" s="90" cm="1">
        <f t="array" ref="M84">_xlfn.IFS(AD84="",0,AD84="na","na",AD84&gt;0,100*(AD84-(_xlfn.MINIFS(AD$2:AD$1000,AD$2:AD$1000,"&gt;0")-1))/(_xlfn.MAXIFS(AD$2:AD$1000,AD$2:AD$1000,"&gt;0")-(_xlfn.MINIFS(AD$2:AD$1000,AD$2:AD$1000,"&gt;0")-1)))</f>
        <v>0</v>
      </c>
      <c r="N84" s="90" cm="1">
        <f t="array" ref="N84">_xlfn.IFS(AE84="",0,AE84="na","na",AE84&gt;0,100*(AE84-(_xlfn.MINIFS(AE$2:AE$1000,AE$2:AE$1000,"&gt;0")-1))/(_xlfn.MAXIFS(AE$2:AE$1000,AE$2:AE$1000,"&gt;0")-(_xlfn.MINIFS(AE$2:AE$1000,AE$2:AE$1000,"&gt;0")-1)))</f>
        <v>0</v>
      </c>
      <c r="O84" s="90" cm="1">
        <f t="array" ref="O84">_xlfn.IFS(AF84="",0,AF84="na","na",AF84&gt;0,100*(AF84-(_xlfn.MINIFS(AF$2:AF$1000,AF$2:AF$1000,"&gt;0")-1))/(_xlfn.MAXIFS(AF$2:AF$1000,AF$2:AF$1000,"&gt;0")-(_xlfn.MINIFS(AF$2:AF$1000,AF$2:AF$1000,"&gt;0")-1)))</f>
        <v>63.544689149978588</v>
      </c>
      <c r="P84" s="90" cm="1">
        <f t="array" ref="P84">_xlfn.IFS(AG84="",0,AG84="na","na",AG84&gt;0,100*(AG84-(_xlfn.MINIFS(AG$2:AG$1000,AG$2:AG$1000,"&gt;0")-1))/(_xlfn.MAXIFS(AG$2:AG$1000,AG$2:AG$1000,"&gt;0")-(_xlfn.MINIFS(AG$2:AG$1000,AG$2:AG$1000,"&gt;0")-1)))</f>
        <v>0</v>
      </c>
      <c r="Q84" s="90" cm="1">
        <f t="array" ref="Q84">_xlfn.IFS(AH84="",0,AH84="na","na",AH84&gt;0,100*(AH84-(_xlfn.MINIFS(AH$2:AH$1000,AH$2:AH$1000,"&gt;0")-1))/(_xlfn.MAXIFS(AH$2:AH$1000,AH$2:AH$1000,"&gt;0")-(_xlfn.MINIFS(AH$2:AH$1000,AH$2:AH$1000,"&gt;0")-1)))</f>
        <v>0</v>
      </c>
      <c r="R84" s="90" cm="1">
        <f t="array" ref="R84">_xlfn.IFS(AI84="",0,AI84="na","na",AI84&gt;0,100*(AI84-(_xlfn.MINIFS(AI$2:AI$1000,AI$2:AI$1000,"&gt;0")-1))/(_xlfn.MAXIFS(AI$2:AI$1000,AI$2:AI$1000,"&gt;0")-(_xlfn.MINIFS(AI$2:AI$1000,AI$2:AI$1000,"&gt;0")-1)))</f>
        <v>1.5113493378071927</v>
      </c>
      <c r="S84" s="90" cm="1">
        <f t="array" ref="S84">_xlfn.IFS(AJ84="",0,AJ84="na","na",AJ84&gt;0,100*(AJ84-(_xlfn.MINIFS(AJ$2:AJ$1000,AJ$2:AJ$1000,"&gt;0")-1))/(_xlfn.MAXIFS(AJ$2:AJ$1000,AJ$2:AJ$1000,"&gt;0")-(_xlfn.MINIFS(AJ$2:AJ$1000,AJ$2:AJ$1000,"&gt;0")-1)))</f>
        <v>0</v>
      </c>
      <c r="T84" s="90" cm="1">
        <f t="array" ref="T84">_xlfn.IFS(AK84="",0,AK84="na","na",AK84&gt;0,100*(AK84-(_xlfn.MINIFS(AK$2:AK$1000,AK$2:AK$1000,"&gt;0")-1))/(_xlfn.MAXIFS(AK$2:AK$1000,AK$2:AK$1000,"&gt;0")-(_xlfn.MINIFS(AK$2:AK$1000,AK$2:AK$1000,"&gt;0")-1)))</f>
        <v>1.8583992182641911</v>
      </c>
      <c r="U84" s="19">
        <v>36.19</v>
      </c>
      <c r="V84" s="84" t="s">
        <v>1255</v>
      </c>
      <c r="W84" s="20"/>
      <c r="X84" s="20"/>
      <c r="Y84" s="84" t="s">
        <v>1255</v>
      </c>
      <c r="Z84" s="20"/>
      <c r="AA84" s="20"/>
      <c r="AB84" s="20"/>
      <c r="AC84" s="20"/>
      <c r="AD84" s="20"/>
      <c r="AE84" s="20"/>
      <c r="AF84" s="20">
        <v>683.8</v>
      </c>
      <c r="AG84" s="20"/>
      <c r="AH84" s="20"/>
      <c r="AI84" s="20">
        <v>45.57</v>
      </c>
      <c r="AJ84" s="20"/>
      <c r="AK84" s="20">
        <v>76.44</v>
      </c>
      <c r="AL84" s="19">
        <v>2.1680000000000001</v>
      </c>
      <c r="AM84" s="84" t="s">
        <v>1255</v>
      </c>
      <c r="AN84" s="20"/>
      <c r="AO84" s="20"/>
      <c r="AP84" s="84" t="s">
        <v>1255</v>
      </c>
      <c r="AQ84" s="20"/>
      <c r="AR84" s="20"/>
      <c r="AS84" s="20"/>
      <c r="AT84" s="20"/>
      <c r="AU84" s="20"/>
      <c r="AV84" s="20"/>
      <c r="AW84" s="20">
        <v>11.33</v>
      </c>
      <c r="AX84" s="20"/>
      <c r="AY84" s="20"/>
      <c r="AZ84" s="20">
        <v>5.56</v>
      </c>
      <c r="BA84" s="20"/>
      <c r="BB84" s="20">
        <v>5.6150000000000002</v>
      </c>
      <c r="BC84" s="84"/>
      <c r="BD84" s="84"/>
      <c r="BE84" s="84"/>
      <c r="BF84" s="84"/>
    </row>
    <row r="85" spans="1:58" s="25" customFormat="1" x14ac:dyDescent="0.2">
      <c r="A85" s="69" t="s">
        <v>571</v>
      </c>
      <c r="B85" s="70" t="str">
        <f>VLOOKUP(A85,RecNames!B:G,6,FALSE)</f>
        <v>OPRM</v>
      </c>
      <c r="C85" s="70"/>
      <c r="D85" s="90" cm="1">
        <f t="array" ref="D85">_xlfn.IFS(U85="",0,U85="na","na",U85&gt;0,100*(U85-(_xlfn.MINIFS(U$2:U$1000,U$2:U$1000,"&gt;0")-1))/(_xlfn.MAXIFS(U$2:U$1000,U$2:U$1000,"&gt;0")-(_xlfn.MINIFS(U$2:U$1000,U$2:U$1000,"&gt;0")-1)))</f>
        <v>0</v>
      </c>
      <c r="E85" s="90" t="str" cm="1">
        <f t="array" ref="E85">_xlfn.IFS(V85="",0,V85="na","na",V85&gt;0,100*(V85-(_xlfn.MINIFS(V$2:V$1000,V$2:V$1000,"&gt;0")-1))/(_xlfn.MAXIFS(V$2:V$1000,V$2:V$1000,"&gt;0")-(_xlfn.MINIFS(V$2:V$1000,V$2:V$1000,"&gt;0")-1)))</f>
        <v>na</v>
      </c>
      <c r="F85" s="90" cm="1">
        <f t="array" ref="F85">_xlfn.IFS(W85="",0,W85="na","na",W85&gt;0,100*(W85-(_xlfn.MINIFS(W$2:W$1000,W$2:W$1000,"&gt;0")-1))/(_xlfn.MAXIFS(W$2:W$1000,W$2:W$1000,"&gt;0")-(_xlfn.MINIFS(W$2:W$1000,W$2:W$1000,"&gt;0")-1)))</f>
        <v>72.306332191402362</v>
      </c>
      <c r="G85" s="90" cm="1">
        <f t="array" ref="G85">_xlfn.IFS(X85="",0,X85="na","na",X85&gt;0,100*(X85-(_xlfn.MINIFS(X$2:X$1000,X$2:X$1000,"&gt;0")-1))/(_xlfn.MAXIFS(X$2:X$1000,X$2:X$1000,"&gt;0")-(_xlfn.MINIFS(X$2:X$1000,X$2:X$1000,"&gt;0")-1)))</f>
        <v>54.161043634727847</v>
      </c>
      <c r="H85" s="90" t="str" cm="1">
        <f t="array" ref="H85">_xlfn.IFS(Y85="",0,Y85="na","na",Y85&gt;0,100*(Y85-(_xlfn.MINIFS(Y$2:Y$1000,Y$2:Y$1000,"&gt;0")-1))/(_xlfn.MAXIFS(Y$2:Y$1000,Y$2:Y$1000,"&gt;0")-(_xlfn.MINIFS(Y$2:Y$1000,Y$2:Y$1000,"&gt;0")-1)))</f>
        <v>na</v>
      </c>
      <c r="I85" s="90" cm="1">
        <f t="array" ref="I85">_xlfn.IFS(Z85="",0,Z85="na","na",Z85&gt;0,100*(Z85-(_xlfn.MINIFS(Z$2:Z$1000,Z$2:Z$1000,"&gt;0")-1))/(_xlfn.MAXIFS(Z$2:Z$1000,Z$2:Z$1000,"&gt;0")-(_xlfn.MINIFS(Z$2:Z$1000,Z$2:Z$1000,"&gt;0")-1)))</f>
        <v>58.746014278055249</v>
      </c>
      <c r="J85" s="90" cm="1">
        <f t="array" ref="J85">_xlfn.IFS(AA85="",0,AA85="na","na",AA85&gt;0,100*(AA85-(_xlfn.MINIFS(AA$2:AA$1000,AA$2:AA$1000,"&gt;0")-1))/(_xlfn.MAXIFS(AA$2:AA$1000,AA$2:AA$1000,"&gt;0")-(_xlfn.MINIFS(AA$2:AA$1000,AA$2:AA$1000,"&gt;0")-1)))</f>
        <v>65.936790787593523</v>
      </c>
      <c r="K85" s="90" cm="1">
        <f t="array" ref="K85">_xlfn.IFS(AB85="",0,AB85="na","na",AB85&gt;0,100*(AB85-(_xlfn.MINIFS(AB$2:AB$1000,AB$2:AB$1000,"&gt;0")-1))/(_xlfn.MAXIFS(AB$2:AB$1000,AB$2:AB$1000,"&gt;0")-(_xlfn.MINIFS(AB$2:AB$1000,AB$2:AB$1000,"&gt;0")-1)))</f>
        <v>16.235389711856989</v>
      </c>
      <c r="L85" s="90" cm="1">
        <f t="array" ref="L85">_xlfn.IFS(AC85="",0,AC85="na","na",AC85&gt;0,100*(AC85-(_xlfn.MINIFS(AC$2:AC$1000,AC$2:AC$1000,"&gt;0")-1))/(_xlfn.MAXIFS(AC$2:AC$1000,AC$2:AC$1000,"&gt;0")-(_xlfn.MINIFS(AC$2:AC$1000,AC$2:AC$1000,"&gt;0")-1)))</f>
        <v>0</v>
      </c>
      <c r="M85" s="90" cm="1">
        <f t="array" ref="M85">_xlfn.IFS(AD85="",0,AD85="na","na",AD85&gt;0,100*(AD85-(_xlfn.MINIFS(AD$2:AD$1000,AD$2:AD$1000,"&gt;0")-1))/(_xlfn.MAXIFS(AD$2:AD$1000,AD$2:AD$1000,"&gt;0")-(_xlfn.MINIFS(AD$2:AD$1000,AD$2:AD$1000,"&gt;0")-1)))</f>
        <v>0</v>
      </c>
      <c r="N85" s="90" cm="1">
        <f t="array" ref="N85">_xlfn.IFS(AE85="",0,AE85="na","na",AE85&gt;0,100*(AE85-(_xlfn.MINIFS(AE$2:AE$1000,AE$2:AE$1000,"&gt;0")-1))/(_xlfn.MAXIFS(AE$2:AE$1000,AE$2:AE$1000,"&gt;0")-(_xlfn.MINIFS(AE$2:AE$1000,AE$2:AE$1000,"&gt;0")-1)))</f>
        <v>0</v>
      </c>
      <c r="O85" s="90" cm="1">
        <f t="array" ref="O85">_xlfn.IFS(AF85="",0,AF85="na","na",AF85&gt;0,100*(AF85-(_xlfn.MINIFS(AF$2:AF$1000,AF$2:AF$1000,"&gt;0")-1))/(_xlfn.MAXIFS(AF$2:AF$1000,AF$2:AF$1000,"&gt;0")-(_xlfn.MINIFS(AF$2:AF$1000,AF$2:AF$1000,"&gt;0")-1)))</f>
        <v>20.858107786709791</v>
      </c>
      <c r="P85" s="90" cm="1">
        <f t="array" ref="P85">_xlfn.IFS(AG85="",0,AG85="na","na",AG85&gt;0,100*(AG85-(_xlfn.MINIFS(AG$2:AG$1000,AG$2:AG$1000,"&gt;0")-1))/(_xlfn.MAXIFS(AG$2:AG$1000,AG$2:AG$1000,"&gt;0")-(_xlfn.MINIFS(AG$2:AG$1000,AG$2:AG$1000,"&gt;0")-1)))</f>
        <v>0</v>
      </c>
      <c r="Q85" s="90" cm="1">
        <f t="array" ref="Q85">_xlfn.IFS(AH85="",0,AH85="na","na",AH85&gt;0,100*(AH85-(_xlfn.MINIFS(AH$2:AH$1000,AH$2:AH$1000,"&gt;0")-1))/(_xlfn.MAXIFS(AH$2:AH$1000,AH$2:AH$1000,"&gt;0")-(_xlfn.MINIFS(AH$2:AH$1000,AH$2:AH$1000,"&gt;0")-1)))</f>
        <v>0</v>
      </c>
      <c r="R85" s="90" cm="1">
        <f t="array" ref="R85">_xlfn.IFS(AI85="",0,AI85="na","na",AI85&gt;0,100*(AI85-(_xlfn.MINIFS(AI$2:AI$1000,AI$2:AI$1000,"&gt;0")-1))/(_xlfn.MAXIFS(AI$2:AI$1000,AI$2:AI$1000,"&gt;0")-(_xlfn.MINIFS(AI$2:AI$1000,AI$2:AI$1000,"&gt;0")-1)))</f>
        <v>24.773759676972183</v>
      </c>
      <c r="S85" s="90" cm="1">
        <f t="array" ref="S85">_xlfn.IFS(AJ85="",0,AJ85="na","na",AJ85&gt;0,100*(AJ85-(_xlfn.MINIFS(AJ$2:AJ$1000,AJ$2:AJ$1000,"&gt;0")-1))/(_xlfn.MAXIFS(AJ$2:AJ$1000,AJ$2:AJ$1000,"&gt;0")-(_xlfn.MINIFS(AJ$2:AJ$1000,AJ$2:AJ$1000,"&gt;0")-1)))</f>
        <v>33.195498915401302</v>
      </c>
      <c r="T85" s="90" cm="1">
        <f t="array" ref="T85">_xlfn.IFS(AK85="",0,AK85="na","na",AK85&gt;0,100*(AK85-(_xlfn.MINIFS(AK$2:AK$1000,AK$2:AK$1000,"&gt;0")-1))/(_xlfn.MAXIFS(AK$2:AK$1000,AK$2:AK$1000,"&gt;0")-(_xlfn.MINIFS(AK$2:AK$1000,AK$2:AK$1000,"&gt;0")-1)))</f>
        <v>51.674513635959855</v>
      </c>
      <c r="U85" s="19"/>
      <c r="V85" s="84" t="s">
        <v>1255</v>
      </c>
      <c r="W85" s="20">
        <v>672.4</v>
      </c>
      <c r="X85" s="20">
        <v>378.9</v>
      </c>
      <c r="Y85" s="84" t="s">
        <v>1255</v>
      </c>
      <c r="Z85" s="20">
        <v>225.8</v>
      </c>
      <c r="AA85" s="20">
        <v>332.3</v>
      </c>
      <c r="AB85" s="20">
        <v>76.77</v>
      </c>
      <c r="AC85" s="20"/>
      <c r="AD85" s="20"/>
      <c r="AE85" s="20"/>
      <c r="AF85" s="20">
        <v>235.1</v>
      </c>
      <c r="AG85" s="20"/>
      <c r="AH85" s="20"/>
      <c r="AI85" s="20">
        <v>372.8</v>
      </c>
      <c r="AJ85" s="20">
        <v>1008</v>
      </c>
      <c r="AK85" s="20">
        <v>1198</v>
      </c>
      <c r="AL85" s="19"/>
      <c r="AM85" s="84" t="s">
        <v>1255</v>
      </c>
      <c r="AN85" s="20">
        <v>20.77</v>
      </c>
      <c r="AO85" s="20">
        <v>14.36</v>
      </c>
      <c r="AP85" s="84" t="s">
        <v>1255</v>
      </c>
      <c r="AQ85" s="20">
        <v>6.2320000000000002</v>
      </c>
      <c r="AR85" s="20">
        <v>13.97</v>
      </c>
      <c r="AS85" s="20">
        <v>9.0920000000000005</v>
      </c>
      <c r="AT85" s="20"/>
      <c r="AU85" s="20"/>
      <c r="AV85" s="20"/>
      <c r="AW85" s="20">
        <v>26.08</v>
      </c>
      <c r="AX85" s="20"/>
      <c r="AY85" s="20"/>
      <c r="AZ85" s="20">
        <v>40.98</v>
      </c>
      <c r="BA85" s="20">
        <v>52.17</v>
      </c>
      <c r="BB85" s="20">
        <v>54.35</v>
      </c>
      <c r="BC85" s="84"/>
      <c r="BD85" s="84"/>
      <c r="BE85" s="84"/>
      <c r="BF85" s="84"/>
    </row>
    <row r="86" spans="1:58" s="25" customFormat="1" x14ac:dyDescent="0.2">
      <c r="A86" s="69" t="s">
        <v>518</v>
      </c>
      <c r="B86" s="70" t="str">
        <f>VLOOKUP(A86,RecNames!B:G,6,FALSE)</f>
        <v>MTR1A</v>
      </c>
      <c r="C86" s="70"/>
      <c r="D86" s="90" cm="1">
        <f t="array" ref="D86">_xlfn.IFS(U86="",0,U86="na","na",U86&gt;0,100*(U86-(_xlfn.MINIFS(U$2:U$1000,U$2:U$1000,"&gt;0")-1))/(_xlfn.MAXIFS(U$2:U$1000,U$2:U$1000,"&gt;0")-(_xlfn.MINIFS(U$2:U$1000,U$2:U$1000,"&gt;0")-1)))</f>
        <v>0</v>
      </c>
      <c r="E86" s="90" t="str" cm="1">
        <f t="array" ref="E86">_xlfn.IFS(V86="",0,V86="na","na",V86&gt;0,100*(V86-(_xlfn.MINIFS(V$2:V$1000,V$2:V$1000,"&gt;0")-1))/(_xlfn.MAXIFS(V$2:V$1000,V$2:V$1000,"&gt;0")-(_xlfn.MINIFS(V$2:V$1000,V$2:V$1000,"&gt;0")-1)))</f>
        <v>na</v>
      </c>
      <c r="F86" s="90" cm="1">
        <f t="array" ref="F86">_xlfn.IFS(W86="",0,W86="na","na",W86&gt;0,100*(W86-(_xlfn.MINIFS(W$2:W$1000,W$2:W$1000,"&gt;0")-1))/(_xlfn.MAXIFS(W$2:W$1000,W$2:W$1000,"&gt;0")-(_xlfn.MINIFS(W$2:W$1000,W$2:W$1000,"&gt;0")-1)))</f>
        <v>22.974914355177368</v>
      </c>
      <c r="G86" s="90" cm="1">
        <f t="array" ref="G86">_xlfn.IFS(X86="",0,X86="na","na",X86&gt;0,100*(X86-(_xlfn.MINIFS(X$2:X$1000,X$2:X$1000,"&gt;0")-1))/(_xlfn.MAXIFS(X$2:X$1000,X$2:X$1000,"&gt;0")-(_xlfn.MINIFS(X$2:X$1000,X$2:X$1000,"&gt;0")-1)))</f>
        <v>15.324636377267957</v>
      </c>
      <c r="H86" s="90" t="str" cm="1">
        <f t="array" ref="H86">_xlfn.IFS(Y86="",0,Y86="na","na",Y86&gt;0,100*(Y86-(_xlfn.MINIFS(Y$2:Y$1000,Y$2:Y$1000,"&gt;0")-1))/(_xlfn.MAXIFS(Y$2:Y$1000,Y$2:Y$1000,"&gt;0")-(_xlfn.MINIFS(Y$2:Y$1000,Y$2:Y$1000,"&gt;0")-1)))</f>
        <v>na</v>
      </c>
      <c r="I86" s="90" cm="1">
        <f t="array" ref="I86">_xlfn.IFS(Z86="",0,Z86="na","na",Z86&gt;0,100*(Z86-(_xlfn.MINIFS(Z$2:Z$1000,Z$2:Z$1000,"&gt;0")-1))/(_xlfn.MAXIFS(Z$2:Z$1000,Z$2:Z$1000,"&gt;0")-(_xlfn.MINIFS(Z$2:Z$1000,Z$2:Z$1000,"&gt;0")-1)))</f>
        <v>20.974068117046194</v>
      </c>
      <c r="J86" s="90" cm="1">
        <f t="array" ref="J86">_xlfn.IFS(AA86="",0,AA86="na","na",AA86&gt;0,100*(AA86-(_xlfn.MINIFS(AA$2:AA$1000,AA$2:AA$1000,"&gt;0")-1))/(_xlfn.MAXIFS(AA$2:AA$1000,AA$2:AA$1000,"&gt;0")-(_xlfn.MINIFS(AA$2:AA$1000,AA$2:AA$1000,"&gt;0")-1)))</f>
        <v>17.836429351937468</v>
      </c>
      <c r="K86" s="90" cm="1">
        <f t="array" ref="K86">_xlfn.IFS(AB86="",0,AB86="na","na",AB86&gt;0,100*(AB86-(_xlfn.MINIFS(AB$2:AB$1000,AB$2:AB$1000,"&gt;0")-1))/(_xlfn.MAXIFS(AB$2:AB$1000,AB$2:AB$1000,"&gt;0")-(_xlfn.MINIFS(AB$2:AB$1000,AB$2:AB$1000,"&gt;0")-1)))</f>
        <v>0</v>
      </c>
      <c r="L86" s="90" cm="1">
        <f t="array" ref="L86">_xlfn.IFS(AC86="",0,AC86="na","na",AC86&gt;0,100*(AC86-(_xlfn.MINIFS(AC$2:AC$1000,AC$2:AC$1000,"&gt;0")-1))/(_xlfn.MAXIFS(AC$2:AC$1000,AC$2:AC$1000,"&gt;0")-(_xlfn.MINIFS(AC$2:AC$1000,AC$2:AC$1000,"&gt;0")-1)))</f>
        <v>0</v>
      </c>
      <c r="M86" s="90" cm="1">
        <f t="array" ref="M86">_xlfn.IFS(AD86="",0,AD86="na","na",AD86&gt;0,100*(AD86-(_xlfn.MINIFS(AD$2:AD$1000,AD$2:AD$1000,"&gt;0")-1))/(_xlfn.MAXIFS(AD$2:AD$1000,AD$2:AD$1000,"&gt;0")-(_xlfn.MINIFS(AD$2:AD$1000,AD$2:AD$1000,"&gt;0")-1)))</f>
        <v>0</v>
      </c>
      <c r="N86" s="90" cm="1">
        <f t="array" ref="N86">_xlfn.IFS(AE86="",0,AE86="na","na",AE86&gt;0,100*(AE86-(_xlfn.MINIFS(AE$2:AE$1000,AE$2:AE$1000,"&gt;0")-1))/(_xlfn.MAXIFS(AE$2:AE$1000,AE$2:AE$1000,"&gt;0")-(_xlfn.MINIFS(AE$2:AE$1000,AE$2:AE$1000,"&gt;0")-1)))</f>
        <v>0</v>
      </c>
      <c r="O86" s="90" cm="1">
        <f t="array" ref="O86">_xlfn.IFS(AF86="",0,AF86="na","na",AF86&gt;0,100*(AF86-(_xlfn.MINIFS(AF$2:AF$1000,AF$2:AF$1000,"&gt;0")-1))/(_xlfn.MAXIFS(AF$2:AF$1000,AF$2:AF$1000,"&gt;0")-(_xlfn.MINIFS(AF$2:AF$1000,AF$2:AF$1000,"&gt;0")-1)))</f>
        <v>65.647148361318557</v>
      </c>
      <c r="P86" s="90" cm="1">
        <f t="array" ref="P86">_xlfn.IFS(AG86="",0,AG86="na","na",AG86&gt;0,100*(AG86-(_xlfn.MINIFS(AG$2:AG$1000,AG$2:AG$1000,"&gt;0")-1))/(_xlfn.MAXIFS(AG$2:AG$1000,AG$2:AG$1000,"&gt;0")-(_xlfn.MINIFS(AG$2:AG$1000,AG$2:AG$1000,"&gt;0")-1)))</f>
        <v>0</v>
      </c>
      <c r="Q86" s="90" cm="1">
        <f t="array" ref="Q86">_xlfn.IFS(AH86="",0,AH86="na","na",AH86&gt;0,100*(AH86-(_xlfn.MINIFS(AH$2:AH$1000,AH$2:AH$1000,"&gt;0")-1))/(_xlfn.MAXIFS(AH$2:AH$1000,AH$2:AH$1000,"&gt;0")-(_xlfn.MINIFS(AH$2:AH$1000,AH$2:AH$1000,"&gt;0")-1)))</f>
        <v>0</v>
      </c>
      <c r="R86" s="90" cm="1">
        <f t="array" ref="R86">_xlfn.IFS(AI86="",0,AI86="na","na",AI86&gt;0,100*(AI86-(_xlfn.MINIFS(AI$2:AI$1000,AI$2:AI$1000,"&gt;0")-1))/(_xlfn.MAXIFS(AI$2:AI$1000,AI$2:AI$1000,"&gt;0")-(_xlfn.MINIFS(AI$2:AI$1000,AI$2:AI$1000,"&gt;0")-1)))</f>
        <v>11.295310267365231</v>
      </c>
      <c r="S86" s="90" cm="1">
        <f t="array" ref="S86">_xlfn.IFS(AJ86="",0,AJ86="na","na",AJ86&gt;0,100*(AJ86-(_xlfn.MINIFS(AJ$2:AJ$1000,AJ$2:AJ$1000,"&gt;0")-1))/(_xlfn.MAXIFS(AJ$2:AJ$1000,AJ$2:AJ$1000,"&gt;0")-(_xlfn.MINIFS(AJ$2:AJ$1000,AJ$2:AJ$1000,"&gt;0")-1)))</f>
        <v>1.6960412147505421</v>
      </c>
      <c r="T86" s="90" cm="1">
        <f t="array" ref="T86">_xlfn.IFS(AK86="",0,AK86="na","na",AK86&gt;0,100*(AK86-(_xlfn.MINIFS(AK$2:AK$1000,AK$2:AK$1000,"&gt;0")-1))/(_xlfn.MAXIFS(AK$2:AK$1000,AK$2:AK$1000,"&gt;0")-(_xlfn.MINIFS(AK$2:AK$1000,AK$2:AK$1000,"&gt;0")-1)))</f>
        <v>5.458825619614462</v>
      </c>
      <c r="U86" s="19"/>
      <c r="V86" s="84" t="s">
        <v>1255</v>
      </c>
      <c r="W86" s="20">
        <v>226</v>
      </c>
      <c r="X86" s="20">
        <v>119.9</v>
      </c>
      <c r="Y86" s="84" t="s">
        <v>1255</v>
      </c>
      <c r="Z86" s="20">
        <v>91.94</v>
      </c>
      <c r="AA86" s="20">
        <v>103.4</v>
      </c>
      <c r="AB86" s="20"/>
      <c r="AC86" s="20"/>
      <c r="AD86" s="20"/>
      <c r="AE86" s="20"/>
      <c r="AF86" s="20">
        <v>705.9</v>
      </c>
      <c r="AG86" s="20"/>
      <c r="AH86" s="20"/>
      <c r="AI86" s="20">
        <v>183.2</v>
      </c>
      <c r="AJ86" s="20">
        <v>78.64</v>
      </c>
      <c r="AK86" s="20">
        <v>157.5</v>
      </c>
      <c r="AL86" s="19"/>
      <c r="AM86" s="84" t="s">
        <v>1255</v>
      </c>
      <c r="AN86" s="20">
        <v>19.86</v>
      </c>
      <c r="AO86" s="20">
        <v>8.6809999999999992</v>
      </c>
      <c r="AP86" s="84" t="s">
        <v>1255</v>
      </c>
      <c r="AQ86" s="20">
        <v>10.78</v>
      </c>
      <c r="AR86" s="20">
        <v>12.85</v>
      </c>
      <c r="AS86" s="20"/>
      <c r="AT86" s="20"/>
      <c r="AU86" s="20"/>
      <c r="AV86" s="20"/>
      <c r="AW86" s="20">
        <v>24.47</v>
      </c>
      <c r="AX86" s="20"/>
      <c r="AY86" s="20"/>
      <c r="AZ86" s="20">
        <v>13.71</v>
      </c>
      <c r="BA86" s="20">
        <v>8.2710000000000008</v>
      </c>
      <c r="BB86" s="20">
        <v>9.8409999999999993</v>
      </c>
      <c r="BC86" s="84"/>
      <c r="BD86" s="84"/>
      <c r="BE86" s="84"/>
      <c r="BF86" s="84"/>
    </row>
    <row r="87" spans="1:58" s="25" customFormat="1" x14ac:dyDescent="0.2">
      <c r="A87" s="69" t="s">
        <v>522</v>
      </c>
      <c r="B87" s="70" t="str">
        <f>VLOOKUP(A87,RecNames!B:G,6,FALSE)</f>
        <v>MTR1B</v>
      </c>
      <c r="C87" s="70"/>
      <c r="D87" s="90" cm="1">
        <f t="array" ref="D87">_xlfn.IFS(U87="",0,U87="na","na",U87&gt;0,100*(U87-(_xlfn.MINIFS(U$2:U$1000,U$2:U$1000,"&gt;0")-1))/(_xlfn.MAXIFS(U$2:U$1000,U$2:U$1000,"&gt;0")-(_xlfn.MINIFS(U$2:U$1000,U$2:U$1000,"&gt;0")-1)))</f>
        <v>0</v>
      </c>
      <c r="E87" s="90" t="str" cm="1">
        <f t="array" ref="E87">_xlfn.IFS(V87="",0,V87="na","na",V87&gt;0,100*(V87-(_xlfn.MINIFS(V$2:V$1000,V$2:V$1000,"&gt;0")-1))/(_xlfn.MAXIFS(V$2:V$1000,V$2:V$1000,"&gt;0")-(_xlfn.MINIFS(V$2:V$1000,V$2:V$1000,"&gt;0")-1)))</f>
        <v>na</v>
      </c>
      <c r="F87" s="90" cm="1">
        <f t="array" ref="F87">_xlfn.IFS(W87="",0,W87="na","na",W87&gt;0,100*(W87-(_xlfn.MINIFS(W$2:W$1000,W$2:W$1000,"&gt;0")-1))/(_xlfn.MAXIFS(W$2:W$1000,W$2:W$1000,"&gt;0")-(_xlfn.MINIFS(W$2:W$1000,W$2:W$1000,"&gt;0")-1)))</f>
        <v>24.013703171621174</v>
      </c>
      <c r="G87" s="90" cm="1">
        <f t="array" ref="G87">_xlfn.IFS(X87="",0,X87="na","na",X87&gt;0,100*(X87-(_xlfn.MINIFS(X$2:X$1000,X$2:X$1000,"&gt;0")-1))/(_xlfn.MAXIFS(X$2:X$1000,X$2:X$1000,"&gt;0")-(_xlfn.MINIFS(X$2:X$1000,X$2:X$1000,"&gt;0")-1)))</f>
        <v>20.722747038536514</v>
      </c>
      <c r="H87" s="90" t="str" cm="1">
        <f t="array" ref="H87">_xlfn.IFS(Y87="",0,Y87="na","na",Y87&gt;0,100*(Y87-(_xlfn.MINIFS(Y$2:Y$1000,Y$2:Y$1000,"&gt;0")-1))/(_xlfn.MAXIFS(Y$2:Y$1000,Y$2:Y$1000,"&gt;0")-(_xlfn.MINIFS(Y$2:Y$1000,Y$2:Y$1000,"&gt;0")-1)))</f>
        <v>na</v>
      </c>
      <c r="I87" s="90" cm="1">
        <f t="array" ref="I87">_xlfn.IFS(Z87="",0,Z87="na","na",Z87&gt;0,100*(Z87-(_xlfn.MINIFS(Z$2:Z$1000,Z$2:Z$1000,"&gt;0")-1))/(_xlfn.MAXIFS(Z$2:Z$1000,Z$2:Z$1000,"&gt;0")-(_xlfn.MINIFS(Z$2:Z$1000,Z$2:Z$1000,"&gt;0")-1)))</f>
        <v>21.194164620897883</v>
      </c>
      <c r="J87" s="90" cm="1">
        <f t="array" ref="J87">_xlfn.IFS(AA87="",0,AA87="na","na",AA87&gt;0,100*(AA87-(_xlfn.MINIFS(AA$2:AA$1000,AA$2:AA$1000,"&gt;0")-1))/(_xlfn.MAXIFS(AA$2:AA$1000,AA$2:AA$1000,"&gt;0")-(_xlfn.MINIFS(AA$2:AA$1000,AA$2:AA$1000,"&gt;0")-1)))</f>
        <v>28.007060603513491</v>
      </c>
      <c r="K87" s="90" cm="1">
        <f t="array" ref="K87">_xlfn.IFS(AB87="",0,AB87="na","na",AB87&gt;0,100*(AB87-(_xlfn.MINIFS(AB$2:AB$1000,AB$2:AB$1000,"&gt;0")-1))/(_xlfn.MAXIFS(AB$2:AB$1000,AB$2:AB$1000,"&gt;0")-(_xlfn.MINIFS(AB$2:AB$1000,AB$2:AB$1000,"&gt;0")-1)))</f>
        <v>0</v>
      </c>
      <c r="L87" s="90" cm="1">
        <f t="array" ref="L87">_xlfn.IFS(AC87="",0,AC87="na","na",AC87&gt;0,100*(AC87-(_xlfn.MINIFS(AC$2:AC$1000,AC$2:AC$1000,"&gt;0")-1))/(_xlfn.MAXIFS(AC$2:AC$1000,AC$2:AC$1000,"&gt;0")-(_xlfn.MINIFS(AC$2:AC$1000,AC$2:AC$1000,"&gt;0")-1)))</f>
        <v>0</v>
      </c>
      <c r="M87" s="90" cm="1">
        <f t="array" ref="M87">_xlfn.IFS(AD87="",0,AD87="na","na",AD87&gt;0,100*(AD87-(_xlfn.MINIFS(AD$2:AD$1000,AD$2:AD$1000,"&gt;0")-1))/(_xlfn.MAXIFS(AD$2:AD$1000,AD$2:AD$1000,"&gt;0")-(_xlfn.MINIFS(AD$2:AD$1000,AD$2:AD$1000,"&gt;0")-1)))</f>
        <v>0</v>
      </c>
      <c r="N87" s="90" cm="1">
        <f t="array" ref="N87">_xlfn.IFS(AE87="",0,AE87="na","na",AE87&gt;0,100*(AE87-(_xlfn.MINIFS(AE$2:AE$1000,AE$2:AE$1000,"&gt;0")-1))/(_xlfn.MAXIFS(AE$2:AE$1000,AE$2:AE$1000,"&gt;0")-(_xlfn.MINIFS(AE$2:AE$1000,AE$2:AE$1000,"&gt;0")-1)))</f>
        <v>0</v>
      </c>
      <c r="O87" s="90" cm="1">
        <f t="array" ref="O87">_xlfn.IFS(AF87="",0,AF87="na","na",AF87&gt;0,100*(AF87-(_xlfn.MINIFS(AF$2:AF$1000,AF$2:AF$1000,"&gt;0")-1))/(_xlfn.MAXIFS(AF$2:AF$1000,AF$2:AF$1000,"&gt;0")-(_xlfn.MINIFS(AF$2:AF$1000,AF$2:AF$1000,"&gt;0")-1)))</f>
        <v>9.5133900965609086E-2</v>
      </c>
      <c r="P87" s="90" cm="1">
        <f t="array" ref="P87">_xlfn.IFS(AG87="",0,AG87="na","na",AG87&gt;0,100*(AG87-(_xlfn.MINIFS(AG$2:AG$1000,AG$2:AG$1000,"&gt;0")-1))/(_xlfn.MAXIFS(AG$2:AG$1000,AG$2:AG$1000,"&gt;0")-(_xlfn.MINIFS(AG$2:AG$1000,AG$2:AG$1000,"&gt;0")-1)))</f>
        <v>0</v>
      </c>
      <c r="Q87" s="90" cm="1">
        <f t="array" ref="Q87">_xlfn.IFS(AH87="",0,AH87="na","na",AH87&gt;0,100*(AH87-(_xlfn.MINIFS(AH$2:AH$1000,AH$2:AH$1000,"&gt;0")-1))/(_xlfn.MAXIFS(AH$2:AH$1000,AH$2:AH$1000,"&gt;0")-(_xlfn.MINIFS(AH$2:AH$1000,AH$2:AH$1000,"&gt;0")-1)))</f>
        <v>0</v>
      </c>
      <c r="R87" s="90" cm="1">
        <f t="array" ref="R87">_xlfn.IFS(AI87="",0,AI87="na","na",AI87&gt;0,100*(AI87-(_xlfn.MINIFS(AI$2:AI$1000,AI$2:AI$1000,"&gt;0")-1))/(_xlfn.MAXIFS(AI$2:AI$1000,AI$2:AI$1000,"&gt;0")-(_xlfn.MINIFS(AI$2:AI$1000,AI$2:AI$1000,"&gt;0")-1)))</f>
        <v>0</v>
      </c>
      <c r="S87" s="90" cm="1">
        <f t="array" ref="S87">_xlfn.IFS(AJ87="",0,AJ87="na","na",AJ87&gt;0,100*(AJ87-(_xlfn.MINIFS(AJ$2:AJ$1000,AJ$2:AJ$1000,"&gt;0")-1))/(_xlfn.MAXIFS(AJ$2:AJ$1000,AJ$2:AJ$1000,"&gt;0")-(_xlfn.MINIFS(AJ$2:AJ$1000,AJ$2:AJ$1000,"&gt;0")-1)))</f>
        <v>0</v>
      </c>
      <c r="T87" s="90" cm="1">
        <f t="array" ref="T87">_xlfn.IFS(AK87="",0,AK87="na","na",AK87&gt;0,100*(AK87-(_xlfn.MINIFS(AK$2:AK$1000,AK$2:AK$1000,"&gt;0")-1))/(_xlfn.MAXIFS(AK$2:AK$1000,AK$2:AK$1000,"&gt;0")-(_xlfn.MINIFS(AK$2:AK$1000,AK$2:AK$1000,"&gt;0")-1)))</f>
        <v>0</v>
      </c>
      <c r="U87" s="19"/>
      <c r="V87" s="84" t="s">
        <v>1255</v>
      </c>
      <c r="W87" s="20">
        <v>235.4</v>
      </c>
      <c r="X87" s="20">
        <v>155.9</v>
      </c>
      <c r="Y87" s="84" t="s">
        <v>1255</v>
      </c>
      <c r="Z87" s="20">
        <v>92.72</v>
      </c>
      <c r="AA87" s="20">
        <v>151.80000000000001</v>
      </c>
      <c r="AB87" s="20"/>
      <c r="AC87" s="20"/>
      <c r="AD87" s="20"/>
      <c r="AE87" s="20"/>
      <c r="AF87" s="20">
        <v>16.850000000000001</v>
      </c>
      <c r="AG87" s="20"/>
      <c r="AH87" s="20"/>
      <c r="AI87" s="20"/>
      <c r="AJ87" s="20"/>
      <c r="AK87" s="20"/>
      <c r="AL87" s="19"/>
      <c r="AM87" s="84" t="s">
        <v>1255</v>
      </c>
      <c r="AN87" s="20">
        <v>15.71</v>
      </c>
      <c r="AO87" s="20">
        <v>11.57</v>
      </c>
      <c r="AP87" s="84" t="s">
        <v>1255</v>
      </c>
      <c r="AQ87" s="20">
        <v>6.484</v>
      </c>
      <c r="AR87" s="20">
        <v>6.1870000000000003</v>
      </c>
      <c r="AS87" s="20"/>
      <c r="AT87" s="20"/>
      <c r="AU87" s="20"/>
      <c r="AV87" s="20"/>
      <c r="AW87" s="20">
        <v>2.718</v>
      </c>
      <c r="AX87" s="20"/>
      <c r="AY87" s="20"/>
      <c r="AZ87" s="20"/>
      <c r="BA87" s="20"/>
      <c r="BB87" s="20"/>
      <c r="BC87" s="84"/>
      <c r="BD87" s="84"/>
      <c r="BE87" s="84"/>
      <c r="BF87" s="84"/>
    </row>
    <row r="88" spans="1:58" s="25" customFormat="1" x14ac:dyDescent="0.2">
      <c r="A88" s="69" t="s">
        <v>574</v>
      </c>
      <c r="B88" s="70" t="str">
        <f>VLOOKUP(A88,RecNames!B:G,6,FALSE)</f>
        <v>OPRX</v>
      </c>
      <c r="C88" s="70"/>
      <c r="D88" s="90" cm="1">
        <f t="array" ref="D88">_xlfn.IFS(U88="",0,U88="na","na",U88&gt;0,100*(U88-(_xlfn.MINIFS(U$2:U$1000,U$2:U$1000,"&gt;0")-1))/(_xlfn.MAXIFS(U$2:U$1000,U$2:U$1000,"&gt;0")-(_xlfn.MINIFS(U$2:U$1000,U$2:U$1000,"&gt;0")-1)))</f>
        <v>0</v>
      </c>
      <c r="E88" s="90" t="str" cm="1">
        <f t="array" ref="E88">_xlfn.IFS(V88="",0,V88="na","na",V88&gt;0,100*(V88-(_xlfn.MINIFS(V$2:V$1000,V$2:V$1000,"&gt;0")-1))/(_xlfn.MAXIFS(V$2:V$1000,V$2:V$1000,"&gt;0")-(_xlfn.MINIFS(V$2:V$1000,V$2:V$1000,"&gt;0")-1)))</f>
        <v>na</v>
      </c>
      <c r="F88" s="90" cm="1">
        <f t="array" ref="F88">_xlfn.IFS(W88="",0,W88="na","na",W88&gt;0,100*(W88-(_xlfn.MINIFS(W$2:W$1000,W$2:W$1000,"&gt;0")-1))/(_xlfn.MAXIFS(W$2:W$1000,W$2:W$1000,"&gt;0")-(_xlfn.MINIFS(W$2:W$1000,W$2:W$1000,"&gt;0")-1)))</f>
        <v>68.681622278704836</v>
      </c>
      <c r="G88" s="90" cm="1">
        <f t="array" ref="G88">_xlfn.IFS(X88="",0,X88="na","na",X88&gt;0,100*(X88-(_xlfn.MINIFS(X$2:X$1000,X$2:X$1000,"&gt;0")-1))/(_xlfn.MAXIFS(X$2:X$1000,X$2:X$1000,"&gt;0")-(_xlfn.MINIFS(X$2:X$1000,X$2:X$1000,"&gt;0")-1)))</f>
        <v>37.486879592142749</v>
      </c>
      <c r="H88" s="90" t="str" cm="1">
        <f t="array" ref="H88">_xlfn.IFS(Y88="",0,Y88="na","na",Y88&gt;0,100*(Y88-(_xlfn.MINIFS(Y$2:Y$1000,Y$2:Y$1000,"&gt;0")-1))/(_xlfn.MAXIFS(Y$2:Y$1000,Y$2:Y$1000,"&gt;0")-(_xlfn.MINIFS(Y$2:Y$1000,Y$2:Y$1000,"&gt;0")-1)))</f>
        <v>na</v>
      </c>
      <c r="I88" s="90" cm="1">
        <f t="array" ref="I88">_xlfn.IFS(Z88="",0,Z88="na","na",Z88&gt;0,100*(Z88-(_xlfn.MINIFS(Z$2:Z$1000,Z$2:Z$1000,"&gt;0")-1))/(_xlfn.MAXIFS(Z$2:Z$1000,Z$2:Z$1000,"&gt;0")-(_xlfn.MINIFS(Z$2:Z$1000,Z$2:Z$1000,"&gt;0")-1)))</f>
        <v>55.218826716329467</v>
      </c>
      <c r="J88" s="90" cm="1">
        <f t="array" ref="J88">_xlfn.IFS(AA88="",0,AA88="na","na",AA88&gt;0,100*(AA88-(_xlfn.MINIFS(AA$2:AA$1000,AA$2:AA$1000,"&gt;0")-1))/(_xlfn.MAXIFS(AA$2:AA$1000,AA$2:AA$1000,"&gt;0")-(_xlfn.MINIFS(AA$2:AA$1000,AA$2:AA$1000,"&gt;0")-1)))</f>
        <v>61.334790283264688</v>
      </c>
      <c r="K88" s="90" cm="1">
        <f t="array" ref="K88">_xlfn.IFS(AB88="",0,AB88="na","na",AB88&gt;0,100*(AB88-(_xlfn.MINIFS(AB$2:AB$1000,AB$2:AB$1000,"&gt;0")-1))/(_xlfn.MAXIFS(AB$2:AB$1000,AB$2:AB$1000,"&gt;0")-(_xlfn.MINIFS(AB$2:AB$1000,AB$2:AB$1000,"&gt;0")-1)))</f>
        <v>67.247952997062313</v>
      </c>
      <c r="L88" s="90" cm="1">
        <f t="array" ref="L88">_xlfn.IFS(AC88="",0,AC88="na","na",AC88&gt;0,100*(AC88-(_xlfn.MINIFS(AC$2:AC$1000,AC$2:AC$1000,"&gt;0")-1))/(_xlfn.MAXIFS(AC$2:AC$1000,AC$2:AC$1000,"&gt;0")-(_xlfn.MINIFS(AC$2:AC$1000,AC$2:AC$1000,"&gt;0")-1)))</f>
        <v>0</v>
      </c>
      <c r="M88" s="90" cm="1">
        <f t="array" ref="M88">_xlfn.IFS(AD88="",0,AD88="na","na",AD88&gt;0,100*(AD88-(_xlfn.MINIFS(AD$2:AD$1000,AD$2:AD$1000,"&gt;0")-1))/(_xlfn.MAXIFS(AD$2:AD$1000,AD$2:AD$1000,"&gt;0")-(_xlfn.MINIFS(AD$2:AD$1000,AD$2:AD$1000,"&gt;0")-1)))</f>
        <v>0</v>
      </c>
      <c r="N88" s="90" cm="1">
        <f t="array" ref="N88">_xlfn.IFS(AE88="",0,AE88="na","na",AE88&gt;0,100*(AE88-(_xlfn.MINIFS(AE$2:AE$1000,AE$2:AE$1000,"&gt;0")-1))/(_xlfn.MAXIFS(AE$2:AE$1000,AE$2:AE$1000,"&gt;0")-(_xlfn.MINIFS(AE$2:AE$1000,AE$2:AE$1000,"&gt;0")-1)))</f>
        <v>15.135189287264712</v>
      </c>
      <c r="O88" s="90" cm="1">
        <f t="array" ref="O88">_xlfn.IFS(AF88="",0,AF88="na","na",AF88&gt;0,100*(AF88-(_xlfn.MINIFS(AF$2:AF$1000,AF$2:AF$1000,"&gt;0")-1))/(_xlfn.MAXIFS(AF$2:AF$1000,AF$2:AF$1000,"&gt;0")-(_xlfn.MINIFS(AF$2:AF$1000,AF$2:AF$1000,"&gt;0")-1)))</f>
        <v>68.310897588355601</v>
      </c>
      <c r="P88" s="90" cm="1">
        <f t="array" ref="P88">_xlfn.IFS(AG88="",0,AG88="na","na",AG88&gt;0,100*(AG88-(_xlfn.MINIFS(AG$2:AG$1000,AG$2:AG$1000,"&gt;0")-1))/(_xlfn.MAXIFS(AG$2:AG$1000,AG$2:AG$1000,"&gt;0")-(_xlfn.MINIFS(AG$2:AG$1000,AG$2:AG$1000,"&gt;0")-1)))</f>
        <v>0</v>
      </c>
      <c r="Q88" s="90" cm="1">
        <f t="array" ref="Q88">_xlfn.IFS(AH88="",0,AH88="na","na",AH88&gt;0,100*(AH88-(_xlfn.MINIFS(AH$2:AH$1000,AH$2:AH$1000,"&gt;0")-1))/(_xlfn.MAXIFS(AH$2:AH$1000,AH$2:AH$1000,"&gt;0")-(_xlfn.MINIFS(AH$2:AH$1000,AH$2:AH$1000,"&gt;0")-1)))</f>
        <v>0</v>
      </c>
      <c r="R88" s="90" cm="1">
        <f t="array" ref="R88">_xlfn.IFS(AI88="",0,AI88="na","na",AI88&gt;0,100*(AI88-(_xlfn.MINIFS(AI$2:AI$1000,AI$2:AI$1000,"&gt;0")-1))/(_xlfn.MAXIFS(AI$2:AI$1000,AI$2:AI$1000,"&gt;0")-(_xlfn.MINIFS(AI$2:AI$1000,AI$2:AI$1000,"&gt;0")-1)))</f>
        <v>3.2366761688787151</v>
      </c>
      <c r="S88" s="90" cm="1">
        <f t="array" ref="S88">_xlfn.IFS(AJ88="",0,AJ88="na","na",AJ88&gt;0,100*(AJ88-(_xlfn.MINIFS(AJ$2:AJ$1000,AJ$2:AJ$1000,"&gt;0")-1))/(_xlfn.MAXIFS(AJ$2:AJ$1000,AJ$2:AJ$1000,"&gt;0")-(_xlfn.MINIFS(AJ$2:AJ$1000,AJ$2:AJ$1000,"&gt;0")-1)))</f>
        <v>4.0299620390455528</v>
      </c>
      <c r="T88" s="90" cm="1">
        <f t="array" ref="T88">_xlfn.IFS(AK88="",0,AK88="na","na",AK88&gt;0,100*(AK88-(_xlfn.MINIFS(AK$2:AK$1000,AK$2:AK$1000,"&gt;0")-1))/(_xlfn.MAXIFS(AK$2:AK$1000,AK$2:AK$1000,"&gt;0")-(_xlfn.MINIFS(AK$2:AK$1000,AK$2:AK$1000,"&gt;0")-1)))</f>
        <v>9.0388202895975827</v>
      </c>
      <c r="U88" s="19"/>
      <c r="V88" s="84" t="s">
        <v>1255</v>
      </c>
      <c r="W88" s="20">
        <v>639.6</v>
      </c>
      <c r="X88" s="20">
        <v>267.7</v>
      </c>
      <c r="Y88" s="84" t="s">
        <v>1255</v>
      </c>
      <c r="Z88" s="20">
        <v>213.3</v>
      </c>
      <c r="AA88" s="20">
        <v>310.39999999999998</v>
      </c>
      <c r="AB88" s="20">
        <v>240</v>
      </c>
      <c r="AC88" s="20"/>
      <c r="AD88" s="20"/>
      <c r="AE88" s="20">
        <v>161.69999999999999</v>
      </c>
      <c r="AF88" s="20">
        <v>733.9</v>
      </c>
      <c r="AG88" s="20"/>
      <c r="AH88" s="20"/>
      <c r="AI88" s="20">
        <v>69.84</v>
      </c>
      <c r="AJ88" s="20">
        <v>147.5</v>
      </c>
      <c r="AK88" s="20">
        <v>238.1</v>
      </c>
      <c r="AL88" s="19"/>
      <c r="AM88" s="84" t="s">
        <v>1255</v>
      </c>
      <c r="AN88" s="20">
        <v>30.17</v>
      </c>
      <c r="AO88" s="20">
        <v>11.36</v>
      </c>
      <c r="AP88" s="84" t="s">
        <v>1255</v>
      </c>
      <c r="AQ88" s="20">
        <v>14.98</v>
      </c>
      <c r="AR88" s="20">
        <v>15.69</v>
      </c>
      <c r="AS88" s="20">
        <v>13.91</v>
      </c>
      <c r="AT88" s="20"/>
      <c r="AU88" s="20"/>
      <c r="AV88" s="20">
        <v>9.8439999999999994</v>
      </c>
      <c r="AW88" s="20">
        <v>28.23</v>
      </c>
      <c r="AX88" s="20"/>
      <c r="AY88" s="20"/>
      <c r="AZ88" s="20">
        <v>6.0010000000000003</v>
      </c>
      <c r="BA88" s="20">
        <v>18.53</v>
      </c>
      <c r="BB88" s="20">
        <v>11.85</v>
      </c>
      <c r="BC88" s="84"/>
      <c r="BD88" s="84"/>
      <c r="BE88" s="84"/>
      <c r="BF88" s="84"/>
    </row>
    <row r="89" spans="1:58" s="25" customFormat="1" x14ac:dyDescent="0.2">
      <c r="A89" s="69" t="s">
        <v>544</v>
      </c>
      <c r="B89" s="70" t="str">
        <f>VLOOKUP(A89,RecNames!B:G,6,FALSE)</f>
        <v>NPFF1</v>
      </c>
      <c r="C89" s="70"/>
      <c r="D89" s="90" cm="1">
        <f t="array" ref="D89">_xlfn.IFS(U89="",0,U89="na","na",U89&gt;0,100*(U89-(_xlfn.MINIFS(U$2:U$1000,U$2:U$1000,"&gt;0")-1))/(_xlfn.MAXIFS(U$2:U$1000,U$2:U$1000,"&gt;0")-(_xlfn.MINIFS(U$2:U$1000,U$2:U$1000,"&gt;0")-1)))</f>
        <v>0</v>
      </c>
      <c r="E89" s="90" t="str" cm="1">
        <f t="array" ref="E89">_xlfn.IFS(V89="",0,V89="na","na",V89&gt;0,100*(V89-(_xlfn.MINIFS(V$2:V$1000,V$2:V$1000,"&gt;0")-1))/(_xlfn.MAXIFS(V$2:V$1000,V$2:V$1000,"&gt;0")-(_xlfn.MINIFS(V$2:V$1000,V$2:V$1000,"&gt;0")-1)))</f>
        <v>na</v>
      </c>
      <c r="F89" s="90" cm="1">
        <f t="array" ref="F89">_xlfn.IFS(W89="",0,W89="na","na",W89&gt;0,100*(W89-(_xlfn.MINIFS(W$2:W$1000,W$2:W$1000,"&gt;0")-1))/(_xlfn.MAXIFS(W$2:W$1000,W$2:W$1000,"&gt;0")-(_xlfn.MINIFS(W$2:W$1000,W$2:W$1000,"&gt;0")-1)))</f>
        <v>74.914355177367668</v>
      </c>
      <c r="G89" s="90" cm="1">
        <f t="array" ref="G89">_xlfn.IFS(X89="",0,X89="na","na",X89&gt;0,100*(X89-(_xlfn.MINIFS(X$2:X$1000,X$2:X$1000,"&gt;0")-1))/(_xlfn.MAXIFS(X$2:X$1000,X$2:X$1000,"&gt;0")-(_xlfn.MINIFS(X$2:X$1000,X$2:X$1000,"&gt;0")-1)))</f>
        <v>60.383865647023541</v>
      </c>
      <c r="H89" s="90" t="str" cm="1">
        <f t="array" ref="H89">_xlfn.IFS(Y89="",0,Y89="na","na",Y89&gt;0,100*(Y89-(_xlfn.MINIFS(Y$2:Y$1000,Y$2:Y$1000,"&gt;0")-1))/(_xlfn.MAXIFS(Y$2:Y$1000,Y$2:Y$1000,"&gt;0")-(_xlfn.MINIFS(Y$2:Y$1000,Y$2:Y$1000,"&gt;0")-1)))</f>
        <v>na</v>
      </c>
      <c r="I89" s="90" cm="1">
        <f t="array" ref="I89">_xlfn.IFS(Z89="",0,Z89="na","na",Z89&gt;0,100*(Z89-(_xlfn.MINIFS(Z$2:Z$1000,Z$2:Z$1000,"&gt;0")-1))/(_xlfn.MAXIFS(Z$2:Z$1000,Z$2:Z$1000,"&gt;0")-(_xlfn.MINIFS(Z$2:Z$1000,Z$2:Z$1000,"&gt;0")-1)))</f>
        <v>67.408786929653772</v>
      </c>
      <c r="J89" s="90" cm="1">
        <f t="array" ref="J89">_xlfn.IFS(AA89="",0,AA89="na","na",AA89&gt;0,100*(AA89-(_xlfn.MINIFS(AA$2:AA$1000,AA$2:AA$1000,"&gt;0")-1))/(_xlfn.MAXIFS(AA$2:AA$1000,AA$2:AA$1000,"&gt;0")-(_xlfn.MINIFS(AA$2:AA$1000,AA$2:AA$1000,"&gt;0")-1)))</f>
        <v>93.149533495839293</v>
      </c>
      <c r="K89" s="90" cm="1">
        <f t="array" ref="K89">_xlfn.IFS(AB89="",0,AB89="na","na",AB89&gt;0,100*(AB89-(_xlfn.MINIFS(AB$2:AB$1000,AB$2:AB$1000,"&gt;0")-1))/(_xlfn.MAXIFS(AB$2:AB$1000,AB$2:AB$1000,"&gt;0")-(_xlfn.MINIFS(AB$2:AB$1000,AB$2:AB$1000,"&gt;0")-1)))</f>
        <v>38.777423588974315</v>
      </c>
      <c r="L89" s="90" cm="1">
        <f t="array" ref="L89">_xlfn.IFS(AC89="",0,AC89="na","na",AC89&gt;0,100*(AC89-(_xlfn.MINIFS(AC$2:AC$1000,AC$2:AC$1000,"&gt;0")-1))/(_xlfn.MAXIFS(AC$2:AC$1000,AC$2:AC$1000,"&gt;0")-(_xlfn.MINIFS(AC$2:AC$1000,AC$2:AC$1000,"&gt;0")-1)))</f>
        <v>0</v>
      </c>
      <c r="M89" s="90" cm="1">
        <f t="array" ref="M89">_xlfn.IFS(AD89="",0,AD89="na","na",AD89&gt;0,100*(AD89-(_xlfn.MINIFS(AD$2:AD$1000,AD$2:AD$1000,"&gt;0")-1))/(_xlfn.MAXIFS(AD$2:AD$1000,AD$2:AD$1000,"&gt;0")-(_xlfn.MINIFS(AD$2:AD$1000,AD$2:AD$1000,"&gt;0")-1)))</f>
        <v>0</v>
      </c>
      <c r="N89" s="90" cm="1">
        <f t="array" ref="N89">_xlfn.IFS(AE89="",0,AE89="na","na",AE89&gt;0,100*(AE89-(_xlfn.MINIFS(AE$2:AE$1000,AE$2:AE$1000,"&gt;0")-1))/(_xlfn.MAXIFS(AE$2:AE$1000,AE$2:AE$1000,"&gt;0")-(_xlfn.MINIFS(AE$2:AE$1000,AE$2:AE$1000,"&gt;0")-1)))</f>
        <v>0</v>
      </c>
      <c r="O89" s="90" cm="1">
        <f t="array" ref="O89">_xlfn.IFS(AF89="",0,AF89="na","na",AF89&gt;0,100*(AF89-(_xlfn.MINIFS(AF$2:AF$1000,AF$2:AF$1000,"&gt;0")-1))/(_xlfn.MAXIFS(AF$2:AF$1000,AF$2:AF$1000,"&gt;0")-(_xlfn.MINIFS(AF$2:AF$1000,AF$2:AF$1000,"&gt;0")-1)))</f>
        <v>48.913095181467909</v>
      </c>
      <c r="P89" s="90" cm="1">
        <f t="array" ref="P89">_xlfn.IFS(AG89="",0,AG89="na","na",AG89&gt;0,100*(AG89-(_xlfn.MINIFS(AG$2:AG$1000,AG$2:AG$1000,"&gt;0")-1))/(_xlfn.MAXIFS(AG$2:AG$1000,AG$2:AG$1000,"&gt;0")-(_xlfn.MINIFS(AG$2:AG$1000,AG$2:AG$1000,"&gt;0")-1)))</f>
        <v>0</v>
      </c>
      <c r="Q89" s="90" cm="1">
        <f t="array" ref="Q89">_xlfn.IFS(AH89="",0,AH89="na","na",AH89&gt;0,100*(AH89-(_xlfn.MINIFS(AH$2:AH$1000,AH$2:AH$1000,"&gt;0")-1))/(_xlfn.MAXIFS(AH$2:AH$1000,AH$2:AH$1000,"&gt;0")-(_xlfn.MINIFS(AH$2:AH$1000,AH$2:AH$1000,"&gt;0")-1)))</f>
        <v>12.438290997217484</v>
      </c>
      <c r="R89" s="90" cm="1">
        <f t="array" ref="R89">_xlfn.IFS(AI89="",0,AI89="na","na",AI89&gt;0,100*(AI89-(_xlfn.MINIFS(AI$2:AI$1000,AI$2:AI$1000,"&gt;0")-1))/(_xlfn.MAXIFS(AI$2:AI$1000,AI$2:AI$1000,"&gt;0")-(_xlfn.MINIFS(AI$2:AI$1000,AI$2:AI$1000,"&gt;0")-1)))</f>
        <v>12.404296611193653</v>
      </c>
      <c r="S89" s="90" cm="1">
        <f t="array" ref="S89">_xlfn.IFS(AJ89="",0,AJ89="na","na",AJ89&gt;0,100*(AJ89-(_xlfn.MINIFS(AJ$2:AJ$1000,AJ$2:AJ$1000,"&gt;0")-1))/(_xlfn.MAXIFS(AJ$2:AJ$1000,AJ$2:AJ$1000,"&gt;0")-(_xlfn.MINIFS(AJ$2:AJ$1000,AJ$2:AJ$1000,"&gt;0")-1)))</f>
        <v>9.9478036876355738</v>
      </c>
      <c r="T89" s="90" cm="1">
        <f t="array" ref="T89">_xlfn.IFS(AK89="",0,AK89="na","na",AK89&gt;0,100*(AK89-(_xlfn.MINIFS(AK$2:AK$1000,AK$2:AK$1000,"&gt;0")-1))/(_xlfn.MAXIFS(AK$2:AK$1000,AK$2:AK$1000,"&gt;0")-(_xlfn.MINIFS(AK$2:AK$1000,AK$2:AK$1000,"&gt;0")-1)))</f>
        <v>25.655147907968374</v>
      </c>
      <c r="U89" s="19"/>
      <c r="V89" s="84" t="s">
        <v>1255</v>
      </c>
      <c r="W89" s="20">
        <v>696</v>
      </c>
      <c r="X89" s="20">
        <v>420.4</v>
      </c>
      <c r="Y89" s="84" t="s">
        <v>1255</v>
      </c>
      <c r="Z89" s="20">
        <v>256.5</v>
      </c>
      <c r="AA89" s="20">
        <v>461.8</v>
      </c>
      <c r="AB89" s="20">
        <v>148.9</v>
      </c>
      <c r="AC89" s="20"/>
      <c r="AD89" s="20"/>
      <c r="AE89" s="20"/>
      <c r="AF89" s="20">
        <v>530</v>
      </c>
      <c r="AG89" s="20"/>
      <c r="AH89" s="20">
        <v>86.89</v>
      </c>
      <c r="AI89" s="20">
        <v>198.8</v>
      </c>
      <c r="AJ89" s="20">
        <v>322.10000000000002</v>
      </c>
      <c r="AK89" s="20">
        <v>612.20000000000005</v>
      </c>
      <c r="AL89" s="19"/>
      <c r="AM89" s="84" t="s">
        <v>1255</v>
      </c>
      <c r="AN89" s="20">
        <v>27.22</v>
      </c>
      <c r="AO89" s="20">
        <v>17.07</v>
      </c>
      <c r="AP89" s="84" t="s">
        <v>1255</v>
      </c>
      <c r="AQ89" s="20">
        <v>10.06</v>
      </c>
      <c r="AR89" s="20">
        <v>15.12</v>
      </c>
      <c r="AS89" s="20">
        <v>8.6579999999999995</v>
      </c>
      <c r="AT89" s="20"/>
      <c r="AU89" s="20"/>
      <c r="AV89" s="20"/>
      <c r="AW89" s="20">
        <v>19.989999999999998</v>
      </c>
      <c r="AX89" s="20"/>
      <c r="AY89" s="20">
        <v>5.8490000000000002</v>
      </c>
      <c r="AZ89" s="20">
        <v>15.57</v>
      </c>
      <c r="BA89" s="20">
        <v>24.59</v>
      </c>
      <c r="BB89" s="20">
        <v>24.87</v>
      </c>
      <c r="BC89" s="84"/>
      <c r="BD89" s="84"/>
      <c r="BE89" s="84"/>
      <c r="BF89" s="84"/>
    </row>
    <row r="90" spans="1:58" s="25" customFormat="1" x14ac:dyDescent="0.2">
      <c r="A90" s="69" t="s">
        <v>547</v>
      </c>
      <c r="B90" s="70" t="str">
        <f>VLOOKUP(A90,RecNames!B:G,6,FALSE)</f>
        <v>NPFF2</v>
      </c>
      <c r="C90" s="70"/>
      <c r="D90" s="90" cm="1">
        <f t="array" ref="D90">_xlfn.IFS(U90="",0,U90="na","na",U90&gt;0,100*(U90-(_xlfn.MINIFS(U$2:U$1000,U$2:U$1000,"&gt;0")-1))/(_xlfn.MAXIFS(U$2:U$1000,U$2:U$1000,"&gt;0")-(_xlfn.MINIFS(U$2:U$1000,U$2:U$1000,"&gt;0")-1)))</f>
        <v>0</v>
      </c>
      <c r="E90" s="90" t="str" cm="1">
        <f t="array" ref="E90">_xlfn.IFS(V90="",0,V90="na","na",V90&gt;0,100*(V90-(_xlfn.MINIFS(V$2:V$1000,V$2:V$1000,"&gt;0")-1))/(_xlfn.MAXIFS(V$2:V$1000,V$2:V$1000,"&gt;0")-(_xlfn.MINIFS(V$2:V$1000,V$2:V$1000,"&gt;0")-1)))</f>
        <v>na</v>
      </c>
      <c r="F90" s="90" cm="1">
        <f t="array" ref="F90">_xlfn.IFS(W90="",0,W90="na","na",W90&gt;0,100*(W90-(_xlfn.MINIFS(W$2:W$1000,W$2:W$1000,"&gt;0")-1))/(_xlfn.MAXIFS(W$2:W$1000,W$2:W$1000,"&gt;0")-(_xlfn.MINIFS(W$2:W$1000,W$2:W$1000,"&gt;0")-1)))</f>
        <v>22.5770803403691</v>
      </c>
      <c r="G90" s="90" cm="1">
        <f t="array" ref="G90">_xlfn.IFS(X90="",0,X90="na","na",X90&gt;0,100*(X90-(_xlfn.MINIFS(X$2:X$1000,X$2:X$1000,"&gt;0")-1))/(_xlfn.MAXIFS(X$2:X$1000,X$2:X$1000,"&gt;0")-(_xlfn.MINIFS(X$2:X$1000,X$2:X$1000,"&gt;0")-1)))</f>
        <v>12.925476083370821</v>
      </c>
      <c r="H90" s="90" t="str" cm="1">
        <f t="array" ref="H90">_xlfn.IFS(Y90="",0,Y90="na","na",Y90&gt;0,100*(Y90-(_xlfn.MINIFS(Y$2:Y$1000,Y$2:Y$1000,"&gt;0")-1))/(_xlfn.MAXIFS(Y$2:Y$1000,Y$2:Y$1000,"&gt;0")-(_xlfn.MINIFS(Y$2:Y$1000,Y$2:Y$1000,"&gt;0")-1)))</f>
        <v>na</v>
      </c>
      <c r="I90" s="90" cm="1">
        <f t="array" ref="I90">_xlfn.IFS(Z90="",0,Z90="na","na",Z90&gt;0,100*(Z90-(_xlfn.MINIFS(Z$2:Z$1000,Z$2:Z$1000,"&gt;0")-1))/(_xlfn.MAXIFS(Z$2:Z$1000,Z$2:Z$1000,"&gt;0")-(_xlfn.MINIFS(Z$2:Z$1000,Z$2:Z$1000,"&gt;0")-1)))</f>
        <v>26.775586218572759</v>
      </c>
      <c r="J90" s="90" cm="1">
        <f t="array" ref="J90">_xlfn.IFS(AA90="",0,AA90="na","na",AA90&gt;0,100*(AA90-(_xlfn.MINIFS(AA$2:AA$1000,AA$2:AA$1000,"&gt;0")-1))/(_xlfn.MAXIFS(AA$2:AA$1000,AA$2:AA$1000,"&gt;0")-(_xlfn.MINIFS(AA$2:AA$1000,AA$2:AA$1000,"&gt;0")-1)))</f>
        <v>39.060267294275867</v>
      </c>
      <c r="K90" s="90" cm="1">
        <f t="array" ref="K90">_xlfn.IFS(AB90="",0,AB90="na","na",AB90&gt;0,100*(AB90-(_xlfn.MINIFS(AB$2:AB$1000,AB$2:AB$1000,"&gt;0")-1))/(_xlfn.MAXIFS(AB$2:AB$1000,AB$2:AB$1000,"&gt;0")-(_xlfn.MINIFS(AB$2:AB$1000,AB$2:AB$1000,"&gt;0")-1)))</f>
        <v>32.52703293955873</v>
      </c>
      <c r="L90" s="90" cm="1">
        <f t="array" ref="L90">_xlfn.IFS(AC90="",0,AC90="na","na",AC90&gt;0,100*(AC90-(_xlfn.MINIFS(AC$2:AC$1000,AC$2:AC$1000,"&gt;0")-1))/(_xlfn.MAXIFS(AC$2:AC$1000,AC$2:AC$1000,"&gt;0")-(_xlfn.MINIFS(AC$2:AC$1000,AC$2:AC$1000,"&gt;0")-1)))</f>
        <v>0</v>
      </c>
      <c r="M90" s="90" cm="1">
        <f t="array" ref="M90">_xlfn.IFS(AD90="",0,AD90="na","na",AD90&gt;0,100*(AD90-(_xlfn.MINIFS(AD$2:AD$1000,AD$2:AD$1000,"&gt;0")-1))/(_xlfn.MAXIFS(AD$2:AD$1000,AD$2:AD$1000,"&gt;0")-(_xlfn.MINIFS(AD$2:AD$1000,AD$2:AD$1000,"&gt;0")-1)))</f>
        <v>0</v>
      </c>
      <c r="N90" s="90" cm="1">
        <f t="array" ref="N90">_xlfn.IFS(AE90="",0,AE90="na","na",AE90&gt;0,100*(AE90-(_xlfn.MINIFS(AE$2:AE$1000,AE$2:AE$1000,"&gt;0")-1))/(_xlfn.MAXIFS(AE$2:AE$1000,AE$2:AE$1000,"&gt;0")-(_xlfn.MINIFS(AE$2:AE$1000,AE$2:AE$1000,"&gt;0")-1)))</f>
        <v>0</v>
      </c>
      <c r="O90" s="90" cm="1">
        <f t="array" ref="O90">_xlfn.IFS(AF90="",0,AF90="na","na",AF90&gt;0,100*(AF90-(_xlfn.MINIFS(AF$2:AF$1000,AF$2:AF$1000,"&gt;0")-1))/(_xlfn.MAXIFS(AF$2:AF$1000,AF$2:AF$1000,"&gt;0")-(_xlfn.MINIFS(AF$2:AF$1000,AF$2:AF$1000,"&gt;0")-1)))</f>
        <v>0</v>
      </c>
      <c r="P90" s="90" cm="1">
        <f t="array" ref="P90">_xlfn.IFS(AG90="",0,AG90="na","na",AG90&gt;0,100*(AG90-(_xlfn.MINIFS(AG$2:AG$1000,AG$2:AG$1000,"&gt;0")-1))/(_xlfn.MAXIFS(AG$2:AG$1000,AG$2:AG$1000,"&gt;0")-(_xlfn.MINIFS(AG$2:AG$1000,AG$2:AG$1000,"&gt;0")-1)))</f>
        <v>0</v>
      </c>
      <c r="Q90" s="90" cm="1">
        <f t="array" ref="Q90">_xlfn.IFS(AH90="",0,AH90="na","na",AH90&gt;0,100*(AH90-(_xlfn.MINIFS(AH$2:AH$1000,AH$2:AH$1000,"&gt;0")-1))/(_xlfn.MAXIFS(AH$2:AH$1000,AH$2:AH$1000,"&gt;0")-(_xlfn.MINIFS(AH$2:AH$1000,AH$2:AH$1000,"&gt;0")-1)))</f>
        <v>0</v>
      </c>
      <c r="R90" s="90" cm="1">
        <f t="array" ref="R90">_xlfn.IFS(AI90="",0,AI90="na","na",AI90&gt;0,100*(AI90-(_xlfn.MINIFS(AI$2:AI$1000,AI$2:AI$1000,"&gt;0")-1))/(_xlfn.MAXIFS(AI$2:AI$1000,AI$2:AI$1000,"&gt;0")-(_xlfn.MINIFS(AI$2:AI$1000,AI$2:AI$1000,"&gt;0")-1)))</f>
        <v>0</v>
      </c>
      <c r="S90" s="90" cm="1">
        <f t="array" ref="S90">_xlfn.IFS(AJ90="",0,AJ90="na","na",AJ90&gt;0,100*(AJ90-(_xlfn.MINIFS(AJ$2:AJ$1000,AJ$2:AJ$1000,"&gt;0")-1))/(_xlfn.MAXIFS(AJ$2:AJ$1000,AJ$2:AJ$1000,"&gt;0")-(_xlfn.MINIFS(AJ$2:AJ$1000,AJ$2:AJ$1000,"&gt;0")-1)))</f>
        <v>0</v>
      </c>
      <c r="T90" s="90" cm="1">
        <f t="array" ref="T90">_xlfn.IFS(AK90="",0,AK90="na","na",AK90&gt;0,100*(AK90-(_xlfn.MINIFS(AK$2:AK$1000,AK$2:AK$1000,"&gt;0")-1))/(_xlfn.MAXIFS(AK$2:AK$1000,AK$2:AK$1000,"&gt;0")-(_xlfn.MINIFS(AK$2:AK$1000,AK$2:AK$1000,"&gt;0")-1)))</f>
        <v>4.4416807319889846E-2</v>
      </c>
      <c r="U90" s="19"/>
      <c r="V90" s="84" t="s">
        <v>1255</v>
      </c>
      <c r="W90" s="20">
        <v>222.4</v>
      </c>
      <c r="X90" s="20">
        <v>103.9</v>
      </c>
      <c r="Y90" s="84" t="s">
        <v>1255</v>
      </c>
      <c r="Z90" s="20">
        <v>112.5</v>
      </c>
      <c r="AA90" s="20">
        <v>204.4</v>
      </c>
      <c r="AB90" s="20">
        <v>128.9</v>
      </c>
      <c r="AC90" s="20"/>
      <c r="AD90" s="20"/>
      <c r="AE90" s="20"/>
      <c r="AF90" s="20"/>
      <c r="AG90" s="20"/>
      <c r="AH90" s="20"/>
      <c r="AI90" s="20"/>
      <c r="AJ90" s="20"/>
      <c r="AK90" s="20">
        <v>35.6</v>
      </c>
      <c r="AL90" s="19"/>
      <c r="AM90" s="84" t="s">
        <v>1255</v>
      </c>
      <c r="AN90" s="20">
        <v>20.98</v>
      </c>
      <c r="AO90" s="20">
        <v>5.7329999999999997</v>
      </c>
      <c r="AP90" s="84" t="s">
        <v>1255</v>
      </c>
      <c r="AQ90" s="20">
        <v>7.1870000000000003</v>
      </c>
      <c r="AR90" s="20">
        <v>11.88</v>
      </c>
      <c r="AS90" s="20">
        <v>6.9930000000000003</v>
      </c>
      <c r="AT90" s="20"/>
      <c r="AU90" s="20"/>
      <c r="AV90" s="20"/>
      <c r="AW90" s="20"/>
      <c r="AX90" s="20"/>
      <c r="AY90" s="20"/>
      <c r="AZ90" s="20"/>
      <c r="BA90" s="20"/>
      <c r="BB90" s="20">
        <v>4.5419999999999998</v>
      </c>
      <c r="BC90" s="84"/>
      <c r="BD90" s="84"/>
      <c r="BE90" s="84"/>
      <c r="BF90" s="84"/>
    </row>
    <row r="91" spans="1:58" s="25" customFormat="1" x14ac:dyDescent="0.2">
      <c r="A91" s="69" t="s">
        <v>554</v>
      </c>
      <c r="B91" s="70" t="str">
        <f>VLOOKUP(A91,RecNames!B:G,6,FALSE)</f>
        <v>NPY1R</v>
      </c>
      <c r="C91" s="70"/>
      <c r="D91" s="90" cm="1">
        <f t="array" ref="D91">_xlfn.IFS(U91="",0,U91="na","na",U91&gt;0,100*(U91-(_xlfn.MINIFS(U$2:U$1000,U$2:U$1000,"&gt;0")-1))/(_xlfn.MAXIFS(U$2:U$1000,U$2:U$1000,"&gt;0")-(_xlfn.MINIFS(U$2:U$1000,U$2:U$1000,"&gt;0")-1)))</f>
        <v>0</v>
      </c>
      <c r="E91" s="90" t="str" cm="1">
        <f t="array" ref="E91">_xlfn.IFS(V91="",0,V91="na","na",V91&gt;0,100*(V91-(_xlfn.MINIFS(V$2:V$1000,V$2:V$1000,"&gt;0")-1))/(_xlfn.MAXIFS(V$2:V$1000,V$2:V$1000,"&gt;0")-(_xlfn.MINIFS(V$2:V$1000,V$2:V$1000,"&gt;0")-1)))</f>
        <v>na</v>
      </c>
      <c r="F91" s="90" cm="1">
        <f t="array" ref="F91">_xlfn.IFS(W91="",0,W91="na","na",W91&gt;0,100*(W91-(_xlfn.MINIFS(W$2:W$1000,W$2:W$1000,"&gt;0")-1))/(_xlfn.MAXIFS(W$2:W$1000,W$2:W$1000,"&gt;0")-(_xlfn.MINIFS(W$2:W$1000,W$2:W$1000,"&gt;0")-1)))</f>
        <v>31.141562603602605</v>
      </c>
      <c r="G91" s="90" cm="1">
        <f t="array" ref="G91">_xlfn.IFS(X91="",0,X91="na","na",X91&gt;0,100*(X91-(_xlfn.MINIFS(X$2:X$1000,X$2:X$1000,"&gt;0")-1))/(_xlfn.MAXIFS(X$2:X$1000,X$2:X$1000,"&gt;0")-(_xlfn.MINIFS(X$2:X$1000,X$2:X$1000,"&gt;0")-1)))</f>
        <v>25.326135852451642</v>
      </c>
      <c r="H91" s="90" t="str" cm="1">
        <f t="array" ref="H91">_xlfn.IFS(Y91="",0,Y91="na","na",Y91&gt;0,100*(Y91-(_xlfn.MINIFS(Y$2:Y$1000,Y$2:Y$1000,"&gt;0")-1))/(_xlfn.MAXIFS(Y$2:Y$1000,Y$2:Y$1000,"&gt;0")-(_xlfn.MINIFS(Y$2:Y$1000,Y$2:Y$1000,"&gt;0")-1)))</f>
        <v>na</v>
      </c>
      <c r="I91" s="90" cm="1">
        <f t="array" ref="I91">_xlfn.IFS(Z91="",0,Z91="na","na",Z91&gt;0,100*(Z91-(_xlfn.MINIFS(Z$2:Z$1000,Z$2:Z$1000,"&gt;0")-1))/(_xlfn.MAXIFS(Z$2:Z$1000,Z$2:Z$1000,"&gt;0")-(_xlfn.MINIFS(Z$2:Z$1000,Z$2:Z$1000,"&gt;0")-1)))</f>
        <v>18.411919072208583</v>
      </c>
      <c r="J91" s="90" cm="1">
        <f t="array" ref="J91">_xlfn.IFS(AA91="",0,AA91="na","na",AA91&gt;0,100*(AA91-(_xlfn.MINIFS(AA$2:AA$1000,AA$2:AA$1000,"&gt;0")-1))/(_xlfn.MAXIFS(AA$2:AA$1000,AA$2:AA$1000,"&gt;0")-(_xlfn.MINIFS(AA$2:AA$1000,AA$2:AA$1000,"&gt;0")-1)))</f>
        <v>36.580650584180887</v>
      </c>
      <c r="K91" s="90" cm="1">
        <f t="array" ref="K91">_xlfn.IFS(AB91="",0,AB91="na","na",AB91&gt;0,100*(AB91-(_xlfn.MINIFS(AB$2:AB$1000,AB$2:AB$1000,"&gt;0")-1))/(_xlfn.MAXIFS(AB$2:AB$1000,AB$2:AB$1000,"&gt;0")-(_xlfn.MINIFS(AB$2:AB$1000,AB$2:AB$1000,"&gt;0")-1)))</f>
        <v>41.121320082505157</v>
      </c>
      <c r="L91" s="90" cm="1">
        <f t="array" ref="L91">_xlfn.IFS(AC91="",0,AC91="na","na",AC91&gt;0,100*(AC91-(_xlfn.MINIFS(AC$2:AC$1000,AC$2:AC$1000,"&gt;0")-1))/(_xlfn.MAXIFS(AC$2:AC$1000,AC$2:AC$1000,"&gt;0")-(_xlfn.MINIFS(AC$2:AC$1000,AC$2:AC$1000,"&gt;0")-1)))</f>
        <v>0</v>
      </c>
      <c r="M91" s="90" cm="1">
        <f t="array" ref="M91">_xlfn.IFS(AD91="",0,AD91="na","na",AD91&gt;0,100*(AD91-(_xlfn.MINIFS(AD$2:AD$1000,AD$2:AD$1000,"&gt;0")-1))/(_xlfn.MAXIFS(AD$2:AD$1000,AD$2:AD$1000,"&gt;0")-(_xlfn.MINIFS(AD$2:AD$1000,AD$2:AD$1000,"&gt;0")-1)))</f>
        <v>0</v>
      </c>
      <c r="N91" s="90" cm="1">
        <f t="array" ref="N91">_xlfn.IFS(AE91="",0,AE91="na","na",AE91&gt;0,100*(AE91-(_xlfn.MINIFS(AE$2:AE$1000,AE$2:AE$1000,"&gt;0")-1))/(_xlfn.MAXIFS(AE$2:AE$1000,AE$2:AE$1000,"&gt;0")-(_xlfn.MINIFS(AE$2:AE$1000,AE$2:AE$1000,"&gt;0")-1)))</f>
        <v>0</v>
      </c>
      <c r="O91" s="90" cm="1">
        <f t="array" ref="O91">_xlfn.IFS(AF91="",0,AF91="na","na",AF91&gt;0,100*(AF91-(_xlfn.MINIFS(AF$2:AF$1000,AF$2:AF$1000,"&gt;0")-1))/(_xlfn.MAXIFS(AF$2:AF$1000,AF$2:AF$1000,"&gt;0")-(_xlfn.MINIFS(AF$2:AF$1000,AF$2:AF$1000,"&gt;0")-1)))</f>
        <v>0</v>
      </c>
      <c r="P91" s="90" cm="1">
        <f t="array" ref="P91">_xlfn.IFS(AG91="",0,AG91="na","na",AG91&gt;0,100*(AG91-(_xlfn.MINIFS(AG$2:AG$1000,AG$2:AG$1000,"&gt;0")-1))/(_xlfn.MAXIFS(AG$2:AG$1000,AG$2:AG$1000,"&gt;0")-(_xlfn.MINIFS(AG$2:AG$1000,AG$2:AG$1000,"&gt;0")-1)))</f>
        <v>0</v>
      </c>
      <c r="Q91" s="90" cm="1">
        <f t="array" ref="Q91">_xlfn.IFS(AH91="",0,AH91="na","na",AH91&gt;0,100*(AH91-(_xlfn.MINIFS(AH$2:AH$1000,AH$2:AH$1000,"&gt;0")-1))/(_xlfn.MAXIFS(AH$2:AH$1000,AH$2:AH$1000,"&gt;0")-(_xlfn.MINIFS(AH$2:AH$1000,AH$2:AH$1000,"&gt;0")-1)))</f>
        <v>0</v>
      </c>
      <c r="R91" s="90" cm="1">
        <f t="array" ref="R91">_xlfn.IFS(AI91="",0,AI91="na","na",AI91&gt;0,100*(AI91-(_xlfn.MINIFS(AI$2:AI$1000,AI$2:AI$1000,"&gt;0")-1))/(_xlfn.MAXIFS(AI$2:AI$1000,AI$2:AI$1000,"&gt;0")-(_xlfn.MINIFS(AI$2:AI$1000,AI$2:AI$1000,"&gt;0")-1)))</f>
        <v>0</v>
      </c>
      <c r="S91" s="90" cm="1">
        <f t="array" ref="S91">_xlfn.IFS(AJ91="",0,AJ91="na","na",AJ91&gt;0,100*(AJ91-(_xlfn.MINIFS(AJ$2:AJ$1000,AJ$2:AJ$1000,"&gt;0")-1))/(_xlfn.MAXIFS(AJ$2:AJ$1000,AJ$2:AJ$1000,"&gt;0")-(_xlfn.MINIFS(AJ$2:AJ$1000,AJ$2:AJ$1000,"&gt;0")-1)))</f>
        <v>0</v>
      </c>
      <c r="T91" s="90" cm="1">
        <f t="array" ref="T91">_xlfn.IFS(AK91="",0,AK91="na","na",AK91&gt;0,100*(AK91-(_xlfn.MINIFS(AK$2:AK$1000,AK$2:AK$1000,"&gt;0")-1))/(_xlfn.MAXIFS(AK$2:AK$1000,AK$2:AK$1000,"&gt;0")-(_xlfn.MINIFS(AK$2:AK$1000,AK$2:AK$1000,"&gt;0")-1)))</f>
        <v>0.33268188682597505</v>
      </c>
      <c r="U91" s="19"/>
      <c r="V91" s="84" t="s">
        <v>1255</v>
      </c>
      <c r="W91" s="20">
        <v>299.89999999999998</v>
      </c>
      <c r="X91" s="20">
        <v>186.6</v>
      </c>
      <c r="Y91" s="84" t="s">
        <v>1255</v>
      </c>
      <c r="Z91" s="20">
        <v>82.86</v>
      </c>
      <c r="AA91" s="20">
        <v>192.6</v>
      </c>
      <c r="AB91" s="20">
        <v>156.4</v>
      </c>
      <c r="AC91" s="20"/>
      <c r="AD91" s="20"/>
      <c r="AE91" s="20"/>
      <c r="AF91" s="20"/>
      <c r="AG91" s="20"/>
      <c r="AH91" s="20"/>
      <c r="AI91" s="20"/>
      <c r="AJ91" s="20"/>
      <c r="AK91" s="20">
        <v>42.09</v>
      </c>
      <c r="AL91" s="19"/>
      <c r="AM91" s="84" t="s">
        <v>1255</v>
      </c>
      <c r="AN91" s="20">
        <v>24.07</v>
      </c>
      <c r="AO91" s="20">
        <v>6.415</v>
      </c>
      <c r="AP91" s="84" t="s">
        <v>1255</v>
      </c>
      <c r="AQ91" s="20">
        <v>4.9400000000000004</v>
      </c>
      <c r="AR91" s="20">
        <v>10.78</v>
      </c>
      <c r="AS91" s="20">
        <v>9.39</v>
      </c>
      <c r="AT91" s="20"/>
      <c r="AU91" s="20"/>
      <c r="AV91" s="20"/>
      <c r="AW91" s="20"/>
      <c r="AX91" s="20"/>
      <c r="AY91" s="20"/>
      <c r="AZ91" s="20"/>
      <c r="BA91" s="20"/>
      <c r="BB91" s="20">
        <v>5.3479999999999999</v>
      </c>
      <c r="BC91" s="84"/>
      <c r="BD91" s="84"/>
      <c r="BE91" s="84"/>
      <c r="BF91" s="84"/>
    </row>
    <row r="92" spans="1:58" s="25" customFormat="1" x14ac:dyDescent="0.2">
      <c r="A92" s="69" t="s">
        <v>558</v>
      </c>
      <c r="B92" s="70" t="str">
        <f>VLOOKUP(A92,RecNames!B:G,6,FALSE)</f>
        <v>NPY5R</v>
      </c>
      <c r="C92" s="70"/>
      <c r="D92" s="90" cm="1">
        <f t="array" ref="D92">_xlfn.IFS(U92="",0,U92="na","na",U92&gt;0,100*(U92-(_xlfn.MINIFS(U$2:U$1000,U$2:U$1000,"&gt;0")-1))/(_xlfn.MAXIFS(U$2:U$1000,U$2:U$1000,"&gt;0")-(_xlfn.MINIFS(U$2:U$1000,U$2:U$1000,"&gt;0")-1)))</f>
        <v>0</v>
      </c>
      <c r="E92" s="90" t="str" cm="1">
        <f t="array" ref="E92">_xlfn.IFS(V92="",0,V92="na","na",V92&gt;0,100*(V92-(_xlfn.MINIFS(V$2:V$1000,V$2:V$1000,"&gt;0")-1))/(_xlfn.MAXIFS(V$2:V$1000,V$2:V$1000,"&gt;0")-(_xlfn.MINIFS(V$2:V$1000,V$2:V$1000,"&gt;0")-1)))</f>
        <v>na</v>
      </c>
      <c r="F92" s="90" cm="1">
        <f t="array" ref="F92">_xlfn.IFS(W92="",0,W92="na","na",W92&gt;0,100*(W92-(_xlfn.MINIFS(W$2:W$1000,W$2:W$1000,"&gt;0")-1))/(_xlfn.MAXIFS(W$2:W$1000,W$2:W$1000,"&gt;0")-(_xlfn.MINIFS(W$2:W$1000,W$2:W$1000,"&gt;0")-1)))</f>
        <v>0</v>
      </c>
      <c r="G92" s="90" cm="1">
        <f t="array" ref="G92">_xlfn.IFS(X92="",0,X92="na","na",X92&gt;0,100*(X92-(_xlfn.MINIFS(X$2:X$1000,X$2:X$1000,"&gt;0")-1))/(_xlfn.MAXIFS(X$2:X$1000,X$2:X$1000,"&gt;0")-(_xlfn.MINIFS(X$2:X$1000,X$2:X$1000,"&gt;0")-1)))</f>
        <v>0</v>
      </c>
      <c r="H92" s="90" t="str" cm="1">
        <f t="array" ref="H92">_xlfn.IFS(Y92="",0,Y92="na","na",Y92&gt;0,100*(Y92-(_xlfn.MINIFS(Y$2:Y$1000,Y$2:Y$1000,"&gt;0")-1))/(_xlfn.MAXIFS(Y$2:Y$1000,Y$2:Y$1000,"&gt;0")-(_xlfn.MINIFS(Y$2:Y$1000,Y$2:Y$1000,"&gt;0")-1)))</f>
        <v>na</v>
      </c>
      <c r="I92" s="90" cm="1">
        <f t="array" ref="I92">_xlfn.IFS(Z92="",0,Z92="na","na",Z92&gt;0,100*(Z92-(_xlfn.MINIFS(Z$2:Z$1000,Z$2:Z$1000,"&gt;0")-1))/(_xlfn.MAXIFS(Z$2:Z$1000,Z$2:Z$1000,"&gt;0")-(_xlfn.MINIFS(Z$2:Z$1000,Z$2:Z$1000,"&gt;0")-1)))</f>
        <v>11.442196450238438</v>
      </c>
      <c r="J92" s="90" cm="1">
        <f t="array" ref="J92">_xlfn.IFS(AA92="",0,AA92="na","na",AA92&gt;0,100*(AA92-(_xlfn.MINIFS(AA$2:AA$1000,AA$2:AA$1000,"&gt;0")-1))/(_xlfn.MAXIFS(AA$2:AA$1000,AA$2:AA$1000,"&gt;0")-(_xlfn.MINIFS(AA$2:AA$1000,AA$2:AA$1000,"&gt;0")-1)))</f>
        <v>7.8086912667058916</v>
      </c>
      <c r="K92" s="90" cm="1">
        <f t="array" ref="K92">_xlfn.IFS(AB92="",0,AB92="na","na",AB92&gt;0,100*(AB92-(_xlfn.MINIFS(AB$2:AB$1000,AB$2:AB$1000,"&gt;0")-1))/(_xlfn.MAXIFS(AB$2:AB$1000,AB$2:AB$1000,"&gt;0")-(_xlfn.MINIFS(AB$2:AB$1000,AB$2:AB$1000,"&gt;0")-1)))</f>
        <v>2.337646102881429</v>
      </c>
      <c r="L92" s="90" cm="1">
        <f t="array" ref="L92">_xlfn.IFS(AC92="",0,AC92="na","na",AC92&gt;0,100*(AC92-(_xlfn.MINIFS(AC$2:AC$1000,AC$2:AC$1000,"&gt;0")-1))/(_xlfn.MAXIFS(AC$2:AC$1000,AC$2:AC$1000,"&gt;0")-(_xlfn.MINIFS(AC$2:AC$1000,AC$2:AC$1000,"&gt;0")-1)))</f>
        <v>0</v>
      </c>
      <c r="M92" s="90" cm="1">
        <f t="array" ref="M92">_xlfn.IFS(AD92="",0,AD92="na","na",AD92&gt;0,100*(AD92-(_xlfn.MINIFS(AD$2:AD$1000,AD$2:AD$1000,"&gt;0")-1))/(_xlfn.MAXIFS(AD$2:AD$1000,AD$2:AD$1000,"&gt;0")-(_xlfn.MINIFS(AD$2:AD$1000,AD$2:AD$1000,"&gt;0")-1)))</f>
        <v>0</v>
      </c>
      <c r="N92" s="90" cm="1">
        <f t="array" ref="N92">_xlfn.IFS(AE92="",0,AE92="na","na",AE92&gt;0,100*(AE92-(_xlfn.MINIFS(AE$2:AE$1000,AE$2:AE$1000,"&gt;0")-1))/(_xlfn.MAXIFS(AE$2:AE$1000,AE$2:AE$1000,"&gt;0")-(_xlfn.MINIFS(AE$2:AE$1000,AE$2:AE$1000,"&gt;0")-1)))</f>
        <v>0</v>
      </c>
      <c r="O92" s="90" cm="1">
        <f t="array" ref="O92">_xlfn.IFS(AF92="",0,AF92="na","na",AF92&gt;0,100*(AF92-(_xlfn.MINIFS(AF$2:AF$1000,AF$2:AF$1000,"&gt;0")-1))/(_xlfn.MAXIFS(AF$2:AF$1000,AF$2:AF$1000,"&gt;0")-(_xlfn.MINIFS(AF$2:AF$1000,AF$2:AF$1000,"&gt;0")-1)))</f>
        <v>0</v>
      </c>
      <c r="P92" s="90" cm="1">
        <f t="array" ref="P92">_xlfn.IFS(AG92="",0,AG92="na","na",AG92&gt;0,100*(AG92-(_xlfn.MINIFS(AG$2:AG$1000,AG$2:AG$1000,"&gt;0")-1))/(_xlfn.MAXIFS(AG$2:AG$1000,AG$2:AG$1000,"&gt;0")-(_xlfn.MINIFS(AG$2:AG$1000,AG$2:AG$1000,"&gt;0")-1)))</f>
        <v>0</v>
      </c>
      <c r="Q92" s="90" cm="1">
        <f t="array" ref="Q92">_xlfn.IFS(AH92="",0,AH92="na","na",AH92&gt;0,100*(AH92-(_xlfn.MINIFS(AH$2:AH$1000,AH$2:AH$1000,"&gt;0")-1))/(_xlfn.MAXIFS(AH$2:AH$1000,AH$2:AH$1000,"&gt;0")-(_xlfn.MINIFS(AH$2:AH$1000,AH$2:AH$1000,"&gt;0")-1)))</f>
        <v>0</v>
      </c>
      <c r="R92" s="90" cm="1">
        <f t="array" ref="R92">_xlfn.IFS(AI92="",0,AI92="na","na",AI92&gt;0,100*(AI92-(_xlfn.MINIFS(AI$2:AI$1000,AI$2:AI$1000,"&gt;0")-1))/(_xlfn.MAXIFS(AI$2:AI$1000,AI$2:AI$1000,"&gt;0")-(_xlfn.MINIFS(AI$2:AI$1000,AI$2:AI$1000,"&gt;0")-1)))</f>
        <v>0</v>
      </c>
      <c r="S92" s="90" cm="1">
        <f t="array" ref="S92">_xlfn.IFS(AJ92="",0,AJ92="na","na",AJ92&gt;0,100*(AJ92-(_xlfn.MINIFS(AJ$2:AJ$1000,AJ$2:AJ$1000,"&gt;0")-1))/(_xlfn.MAXIFS(AJ$2:AJ$1000,AJ$2:AJ$1000,"&gt;0")-(_xlfn.MINIFS(AJ$2:AJ$1000,AJ$2:AJ$1000,"&gt;0")-1)))</f>
        <v>0</v>
      </c>
      <c r="T92" s="90" cm="1">
        <f t="array" ref="T92">_xlfn.IFS(AK92="",0,AK92="na","na",AK92&gt;0,100*(AK92-(_xlfn.MINIFS(AK$2:AK$1000,AK$2:AK$1000,"&gt;0")-1))/(_xlfn.MAXIFS(AK$2:AK$1000,AK$2:AK$1000,"&gt;0")-(_xlfn.MINIFS(AK$2:AK$1000,AK$2:AK$1000,"&gt;0")-1)))</f>
        <v>0</v>
      </c>
      <c r="U92" s="19"/>
      <c r="V92" s="84" t="s">
        <v>1255</v>
      </c>
      <c r="W92" s="20"/>
      <c r="X92" s="20"/>
      <c r="Y92" s="84" t="s">
        <v>1255</v>
      </c>
      <c r="Z92" s="20">
        <v>58.16</v>
      </c>
      <c r="AA92" s="20">
        <v>55.68</v>
      </c>
      <c r="AB92" s="20">
        <v>32.299999999999997</v>
      </c>
      <c r="AC92" s="20"/>
      <c r="AD92" s="20"/>
      <c r="AE92" s="20"/>
      <c r="AF92" s="20"/>
      <c r="AG92" s="20"/>
      <c r="AH92" s="20"/>
      <c r="AI92" s="20"/>
      <c r="AJ92" s="20"/>
      <c r="AK92" s="20"/>
      <c r="AL92" s="19"/>
      <c r="AM92" s="84" t="s">
        <v>1255</v>
      </c>
      <c r="AN92" s="20"/>
      <c r="AO92" s="20"/>
      <c r="AP92" s="84" t="s">
        <v>1255</v>
      </c>
      <c r="AQ92" s="20">
        <v>6.35</v>
      </c>
      <c r="AR92" s="20">
        <v>3.899</v>
      </c>
      <c r="AS92" s="20">
        <v>4.3959999999999999</v>
      </c>
      <c r="AT92" s="20"/>
      <c r="AU92" s="20"/>
      <c r="AV92" s="20"/>
      <c r="AW92" s="20"/>
      <c r="AX92" s="20"/>
      <c r="AY92" s="20"/>
      <c r="AZ92" s="20"/>
      <c r="BA92" s="20"/>
      <c r="BB92" s="20"/>
      <c r="BC92" s="84"/>
      <c r="BD92" s="84"/>
      <c r="BE92" s="84"/>
      <c r="BF92" s="84"/>
    </row>
    <row r="93" spans="1:58" s="25" customFormat="1" x14ac:dyDescent="0.2">
      <c r="A93" s="69" t="s">
        <v>729</v>
      </c>
      <c r="B93" s="70" t="str">
        <f>VLOOKUP(A93,RecNames!B:G,6,FALSE)</f>
        <v>OXYR</v>
      </c>
      <c r="C93" s="70"/>
      <c r="D93" s="90" cm="1">
        <f t="array" ref="D93">_xlfn.IFS(U93="",0,U93="na","na",U93&gt;0,100*(U93-(_xlfn.MINIFS(U$2:U$1000,U$2:U$1000,"&gt;0")-1))/(_xlfn.MAXIFS(U$2:U$1000,U$2:U$1000,"&gt;0")-(_xlfn.MINIFS(U$2:U$1000,U$2:U$1000,"&gt;0")-1)))</f>
        <v>0</v>
      </c>
      <c r="E93" s="90" t="str" cm="1">
        <f t="array" ref="E93">_xlfn.IFS(V93="",0,V93="na","na",V93&gt;0,100*(V93-(_xlfn.MINIFS(V$2:V$1000,V$2:V$1000,"&gt;0")-1))/(_xlfn.MAXIFS(V$2:V$1000,V$2:V$1000,"&gt;0")-(_xlfn.MINIFS(V$2:V$1000,V$2:V$1000,"&gt;0")-1)))</f>
        <v>na</v>
      </c>
      <c r="F93" s="90" cm="1">
        <f t="array" ref="F93">_xlfn.IFS(W93="",0,W93="na","na",W93&gt;0,100*(W93-(_xlfn.MINIFS(W$2:W$1000,W$2:W$1000,"&gt;0")-1))/(_xlfn.MAXIFS(W$2:W$1000,W$2:W$1000,"&gt;0")-(_xlfn.MINIFS(W$2:W$1000,W$2:W$1000,"&gt;0")-1)))</f>
        <v>0</v>
      </c>
      <c r="G93" s="90" cm="1">
        <f t="array" ref="G93">_xlfn.IFS(X93="",0,X93="na","na",X93&gt;0,100*(X93-(_xlfn.MINIFS(X$2:X$1000,X$2:X$1000,"&gt;0")-1))/(_xlfn.MAXIFS(X$2:X$1000,X$2:X$1000,"&gt;0")-(_xlfn.MINIFS(X$2:X$1000,X$2:X$1000,"&gt;0")-1)))</f>
        <v>0</v>
      </c>
      <c r="H93" s="90" t="str" cm="1">
        <f t="array" ref="H93">_xlfn.IFS(Y93="",0,Y93="na","na",Y93&gt;0,100*(Y93-(_xlfn.MINIFS(Y$2:Y$1000,Y$2:Y$1000,"&gt;0")-1))/(_xlfn.MAXIFS(Y$2:Y$1000,Y$2:Y$1000,"&gt;0")-(_xlfn.MINIFS(Y$2:Y$1000,Y$2:Y$1000,"&gt;0")-1)))</f>
        <v>na</v>
      </c>
      <c r="I93" s="90" cm="1">
        <f t="array" ref="I93">_xlfn.IFS(Z93="",0,Z93="na","na",Z93&gt;0,100*(Z93-(_xlfn.MINIFS(Z$2:Z$1000,Z$2:Z$1000,"&gt;0")-1))/(_xlfn.MAXIFS(Z$2:Z$1000,Z$2:Z$1000,"&gt;0")-(_xlfn.MINIFS(Z$2:Z$1000,Z$2:Z$1000,"&gt;0")-1)))</f>
        <v>0</v>
      </c>
      <c r="J93" s="90" cm="1">
        <f t="array" ref="J93">_xlfn.IFS(AA93="",0,AA93="na","na",AA93&gt;0,100*(AA93-(_xlfn.MINIFS(AA$2:AA$1000,AA$2:AA$1000,"&gt;0")-1))/(_xlfn.MAXIFS(AA$2:AA$1000,AA$2:AA$1000,"&gt;0")-(_xlfn.MINIFS(AA$2:AA$1000,AA$2:AA$1000,"&gt;0")-1)))</f>
        <v>0</v>
      </c>
      <c r="K93" s="90" cm="1">
        <f t="array" ref="K93">_xlfn.IFS(AB93="",0,AB93="na","na",AB93&gt;0,100*(AB93-(_xlfn.MINIFS(AB$2:AB$1000,AB$2:AB$1000,"&gt;0")-1))/(_xlfn.MAXIFS(AB$2:AB$1000,AB$2:AB$1000,"&gt;0")-(_xlfn.MINIFS(AB$2:AB$1000,AB$2:AB$1000,"&gt;0")-1)))</f>
        <v>0</v>
      </c>
      <c r="L93" s="90" cm="1">
        <f t="array" ref="L93">_xlfn.IFS(AC93="",0,AC93="na","na",AC93&gt;0,100*(AC93-(_xlfn.MINIFS(AC$2:AC$1000,AC$2:AC$1000,"&gt;0")-1))/(_xlfn.MAXIFS(AC$2:AC$1000,AC$2:AC$1000,"&gt;0")-(_xlfn.MINIFS(AC$2:AC$1000,AC$2:AC$1000,"&gt;0")-1)))</f>
        <v>20.175937617072055</v>
      </c>
      <c r="M93" s="90" cm="1">
        <f t="array" ref="M93">_xlfn.IFS(AD93="",0,AD93="na","na",AD93&gt;0,100*(AD93-(_xlfn.MINIFS(AD$2:AD$1000,AD$2:AD$1000,"&gt;0")-1))/(_xlfn.MAXIFS(AD$2:AD$1000,AD$2:AD$1000,"&gt;0")-(_xlfn.MINIFS(AD$2:AD$1000,AD$2:AD$1000,"&gt;0")-1)))</f>
        <v>28.905927741246693</v>
      </c>
      <c r="N93" s="90" cm="1">
        <f t="array" ref="N93">_xlfn.IFS(AE93="",0,AE93="na","na",AE93&gt;0,100*(AE93-(_xlfn.MINIFS(AE$2:AE$1000,AE$2:AE$1000,"&gt;0")-1))/(_xlfn.MAXIFS(AE$2:AE$1000,AE$2:AE$1000,"&gt;0")-(_xlfn.MINIFS(AE$2:AE$1000,AE$2:AE$1000,"&gt;0")-1)))</f>
        <v>3.2202767233990444</v>
      </c>
      <c r="O93" s="90" cm="1">
        <f t="array" ref="O93">_xlfn.IFS(AF93="",0,AF93="na","na",AF93&gt;0,100*(AF93-(_xlfn.MINIFS(AF$2:AF$1000,AF$2:AF$1000,"&gt;0")-1))/(_xlfn.MAXIFS(AF$2:AF$1000,AF$2:AF$1000,"&gt;0")-(_xlfn.MINIFS(AF$2:AF$1000,AF$2:AF$1000,"&gt;0")-1)))</f>
        <v>16.757836655092042</v>
      </c>
      <c r="P93" s="90" cm="1">
        <f t="array" ref="P93">_xlfn.IFS(AG93="",0,AG93="na","na",AG93&gt;0,100*(AG93-(_xlfn.MINIFS(AG$2:AG$1000,AG$2:AG$1000,"&gt;0")-1))/(_xlfn.MAXIFS(AG$2:AG$1000,AG$2:AG$1000,"&gt;0")-(_xlfn.MINIFS(AG$2:AG$1000,AG$2:AG$1000,"&gt;0")-1)))</f>
        <v>0</v>
      </c>
      <c r="Q93" s="90" cm="1">
        <f t="array" ref="Q93">_xlfn.IFS(AH93="",0,AH93="na","na",AH93&gt;0,100*(AH93-(_xlfn.MINIFS(AH$2:AH$1000,AH$2:AH$1000,"&gt;0")-1))/(_xlfn.MAXIFS(AH$2:AH$1000,AH$2:AH$1000,"&gt;0")-(_xlfn.MINIFS(AH$2:AH$1000,AH$2:AH$1000,"&gt;0")-1)))</f>
        <v>0</v>
      </c>
      <c r="R93" s="90" cm="1">
        <f t="array" ref="R93">_xlfn.IFS(AI93="",0,AI93="na","na",AI93&gt;0,100*(AI93-(_xlfn.MINIFS(AI$2:AI$1000,AI$2:AI$1000,"&gt;0")-1))/(_xlfn.MAXIFS(AI$2:AI$1000,AI$2:AI$1000,"&gt;0")-(_xlfn.MINIFS(AI$2:AI$1000,AI$2:AI$1000,"&gt;0")-1)))</f>
        <v>10.051255073967965</v>
      </c>
      <c r="S93" s="90" cm="1">
        <f t="array" ref="S93">_xlfn.IFS(AJ93="",0,AJ93="na","na",AJ93&gt;0,100*(AJ93-(_xlfn.MINIFS(AJ$2:AJ$1000,AJ$2:AJ$1000,"&gt;0")-1))/(_xlfn.MAXIFS(AJ$2:AJ$1000,AJ$2:AJ$1000,"&gt;0")-(_xlfn.MINIFS(AJ$2:AJ$1000,AJ$2:AJ$1000,"&gt;0")-1)))</f>
        <v>3.3792028199566166</v>
      </c>
      <c r="T93" s="90" cm="1">
        <f t="array" ref="T93">_xlfn.IFS(AK93="",0,AK93="na","na",AK93&gt;0,100*(AK93-(_xlfn.MINIFS(AK$2:AK$1000,AK$2:AK$1000,"&gt;0")-1))/(_xlfn.MAXIFS(AK$2:AK$1000,AK$2:AK$1000,"&gt;0")-(_xlfn.MINIFS(AK$2:AK$1000,AK$2:AK$1000,"&gt;0")-1)))</f>
        <v>8.6701607888424981</v>
      </c>
      <c r="U93" s="19"/>
      <c r="V93" s="84" t="s">
        <v>1255</v>
      </c>
      <c r="W93" s="20"/>
      <c r="X93" s="20"/>
      <c r="Y93" s="84" t="s">
        <v>1255</v>
      </c>
      <c r="Z93" s="20"/>
      <c r="AA93" s="20"/>
      <c r="AB93" s="20"/>
      <c r="AC93" s="20">
        <v>173.6</v>
      </c>
      <c r="AD93" s="20">
        <v>263.39999999999998</v>
      </c>
      <c r="AE93" s="20">
        <v>54.66</v>
      </c>
      <c r="AF93" s="20">
        <v>192</v>
      </c>
      <c r="AG93" s="20"/>
      <c r="AH93" s="20"/>
      <c r="AI93" s="20">
        <v>165.7</v>
      </c>
      <c r="AJ93" s="20">
        <v>128.30000000000001</v>
      </c>
      <c r="AK93" s="20">
        <v>229.8</v>
      </c>
      <c r="AL93" s="19"/>
      <c r="AM93" s="84" t="s">
        <v>1255</v>
      </c>
      <c r="AN93" s="20"/>
      <c r="AO93" s="20"/>
      <c r="AP93" s="84" t="s">
        <v>1255</v>
      </c>
      <c r="AQ93" s="20"/>
      <c r="AR93" s="20"/>
      <c r="AS93" s="20"/>
      <c r="AT93" s="20">
        <v>8.0619999999999994</v>
      </c>
      <c r="AU93" s="20">
        <v>12.61</v>
      </c>
      <c r="AV93" s="20">
        <v>4.5090000000000003</v>
      </c>
      <c r="AW93" s="20">
        <v>12.06</v>
      </c>
      <c r="AX93" s="20"/>
      <c r="AY93" s="20"/>
      <c r="AZ93" s="20">
        <v>7.9359999999999999</v>
      </c>
      <c r="BA93" s="20">
        <v>15.7</v>
      </c>
      <c r="BB93" s="20">
        <v>8.1229999999999993</v>
      </c>
      <c r="BC93" s="84"/>
      <c r="BD93" s="84"/>
      <c r="BE93" s="84"/>
      <c r="BF93" s="84"/>
    </row>
    <row r="94" spans="1:58" s="25" customFormat="1" x14ac:dyDescent="0.2">
      <c r="A94" s="69" t="s">
        <v>603</v>
      </c>
      <c r="B94" s="70" t="str">
        <f>VLOOKUP(A94,RecNames!B:G,6,FALSE)</f>
        <v>P2RY2</v>
      </c>
      <c r="C94" s="70"/>
      <c r="D94" s="90" cm="1">
        <f t="array" ref="D94">_xlfn.IFS(U94="",0,U94="na","na",U94&gt;0,100*(U94-(_xlfn.MINIFS(U$2:U$1000,U$2:U$1000,"&gt;0")-1))/(_xlfn.MAXIFS(U$2:U$1000,U$2:U$1000,"&gt;0")-(_xlfn.MINIFS(U$2:U$1000,U$2:U$1000,"&gt;0")-1)))</f>
        <v>0</v>
      </c>
      <c r="E94" s="90" t="str" cm="1">
        <f t="array" ref="E94">_xlfn.IFS(V94="",0,V94="na","na",V94&gt;0,100*(V94-(_xlfn.MINIFS(V$2:V$1000,V$2:V$1000,"&gt;0")-1))/(_xlfn.MAXIFS(V$2:V$1000,V$2:V$1000,"&gt;0")-(_xlfn.MINIFS(V$2:V$1000,V$2:V$1000,"&gt;0")-1)))</f>
        <v>na</v>
      </c>
      <c r="F94" s="90" cm="1">
        <f t="array" ref="F94">_xlfn.IFS(W94="",0,W94="na","na",W94&gt;0,100*(W94-(_xlfn.MINIFS(W$2:W$1000,W$2:W$1000,"&gt;0")-1))/(_xlfn.MAXIFS(W$2:W$1000,W$2:W$1000,"&gt;0")-(_xlfn.MINIFS(W$2:W$1000,W$2:W$1000,"&gt;0")-1)))</f>
        <v>4.5419383357277052</v>
      </c>
      <c r="G94" s="90" cm="1">
        <f t="array" ref="G94">_xlfn.IFS(X94="",0,X94="na","na",X94&gt;0,100*(X94-(_xlfn.MINIFS(X$2:X$1000,X$2:X$1000,"&gt;0")-1))/(_xlfn.MAXIFS(X$2:X$1000,X$2:X$1000,"&gt;0")-(_xlfn.MINIFS(X$2:X$1000,X$2:X$1000,"&gt;0")-1)))</f>
        <v>1.2310691258059681</v>
      </c>
      <c r="H94" s="90" t="str" cm="1">
        <f t="array" ref="H94">_xlfn.IFS(Y94="",0,Y94="na","na",Y94&gt;0,100*(Y94-(_xlfn.MINIFS(Y$2:Y$1000,Y$2:Y$1000,"&gt;0")-1))/(_xlfn.MAXIFS(Y$2:Y$1000,Y$2:Y$1000,"&gt;0")-(_xlfn.MINIFS(Y$2:Y$1000,Y$2:Y$1000,"&gt;0")-1)))</f>
        <v>na</v>
      </c>
      <c r="I94" s="90" cm="1">
        <f t="array" ref="I94">_xlfn.IFS(Z94="",0,Z94="na","na",Z94&gt;0,100*(Z94-(_xlfn.MINIFS(Z$2:Z$1000,Z$2:Z$1000,"&gt;0")-1))/(_xlfn.MAXIFS(Z$2:Z$1000,Z$2:Z$1000,"&gt;0")-(_xlfn.MINIFS(Z$2:Z$1000,Z$2:Z$1000,"&gt;0")-1)))</f>
        <v>19.216117836282059</v>
      </c>
      <c r="J94" s="90" cm="1">
        <f t="array" ref="J94">_xlfn.IFS(AA94="",0,AA94="na","na",AA94&gt;0,100*(AA94-(_xlfn.MINIFS(AA$2:AA$1000,AA$2:AA$1000,"&gt;0")-1))/(_xlfn.MAXIFS(AA$2:AA$1000,AA$2:AA$1000,"&gt;0")-(_xlfn.MINIFS(AA$2:AA$1000,AA$2:AA$1000,"&gt;0")-1)))</f>
        <v>7.5649323358829959</v>
      </c>
      <c r="K94" s="90" cm="1">
        <f t="array" ref="K94">_xlfn.IFS(AB94="",0,AB94="na","na",AB94&gt;0,100*(AB94-(_xlfn.MINIFS(AB$2:AB$1000,AB$2:AB$1000,"&gt;0")-1))/(_xlfn.MAXIFS(AB$2:AB$1000,AB$2:AB$1000,"&gt;0")-(_xlfn.MINIFS(AB$2:AB$1000,AB$2:AB$1000,"&gt;0")-1)))</f>
        <v>20.926307894243394</v>
      </c>
      <c r="L94" s="90" cm="1">
        <f t="array" ref="L94">_xlfn.IFS(AC94="",0,AC94="na","na",AC94&gt;0,100*(AC94-(_xlfn.MINIFS(AC$2:AC$1000,AC$2:AC$1000,"&gt;0")-1))/(_xlfn.MAXIFS(AC$2:AC$1000,AC$2:AC$1000,"&gt;0")-(_xlfn.MINIFS(AC$2:AC$1000,AC$2:AC$1000,"&gt;0")-1)))</f>
        <v>0.13875206393695108</v>
      </c>
      <c r="M94" s="90" cm="1">
        <f t="array" ref="M94">_xlfn.IFS(AD94="",0,AD94="na","na",AD94&gt;0,100*(AD94-(_xlfn.MINIFS(AD$2:AD$1000,AD$2:AD$1000,"&gt;0")-1))/(_xlfn.MAXIFS(AD$2:AD$1000,AD$2:AD$1000,"&gt;0")-(_xlfn.MINIFS(AD$2:AD$1000,AD$2:AD$1000,"&gt;0")-1)))</f>
        <v>0.12132094242108073</v>
      </c>
      <c r="N94" s="90" cm="1">
        <f t="array" ref="N94">_xlfn.IFS(AE94="",0,AE94="na","na",AE94&gt;0,100*(AE94-(_xlfn.MINIFS(AE$2:AE$1000,AE$2:AE$1000,"&gt;0")-1))/(_xlfn.MAXIFS(AE$2:AE$1000,AE$2:AE$1000,"&gt;0")-(_xlfn.MINIFS(AE$2:AE$1000,AE$2:AE$1000,"&gt;0")-1)))</f>
        <v>0.11131271079844607</v>
      </c>
      <c r="O94" s="90" cm="1">
        <f t="array" ref="O94">_xlfn.IFS(AF94="",0,AF94="na","na",AF94&gt;0,100*(AF94-(_xlfn.MINIFS(AF$2:AF$1000,AF$2:AF$1000,"&gt;0")-1))/(_xlfn.MAXIFS(AF$2:AF$1000,AF$2:AF$1000,"&gt;0")-(_xlfn.MINIFS(AF$2:AF$1000,AF$2:AF$1000,"&gt;0")-1)))</f>
        <v>17.300099890596012</v>
      </c>
      <c r="P94" s="90" cm="1">
        <f t="array" ref="P94">_xlfn.IFS(AG94="",0,AG94="na","na",AG94&gt;0,100*(AG94-(_xlfn.MINIFS(AG$2:AG$1000,AG$2:AG$1000,"&gt;0")-1))/(_xlfn.MAXIFS(AG$2:AG$1000,AG$2:AG$1000,"&gt;0")-(_xlfn.MINIFS(AG$2:AG$1000,AG$2:AG$1000,"&gt;0")-1)))</f>
        <v>46.751276038074209</v>
      </c>
      <c r="Q94" s="90" cm="1">
        <f t="array" ref="Q94">_xlfn.IFS(AH94="",0,AH94="na","na",AH94&gt;0,100*(AH94-(_xlfn.MINIFS(AH$2:AH$1000,AH$2:AH$1000,"&gt;0")-1))/(_xlfn.MAXIFS(AH$2:AH$1000,AH$2:AH$1000,"&gt;0")-(_xlfn.MINIFS(AH$2:AH$1000,AH$2:AH$1000,"&gt;0")-1)))</f>
        <v>30.526882685575799</v>
      </c>
      <c r="R94" s="90" cm="1">
        <f t="array" ref="R94">_xlfn.IFS(AI94="",0,AI94="na","na",AI94&gt;0,100*(AI94-(_xlfn.MINIFS(AI$2:AI$1000,AI$2:AI$1000,"&gt;0")-1))/(_xlfn.MAXIFS(AI$2:AI$1000,AI$2:AI$1000,"&gt;0")-(_xlfn.MINIFS(AI$2:AI$1000,AI$2:AI$1000,"&gt;0")-1)))</f>
        <v>22.833033575272449</v>
      </c>
      <c r="S94" s="90" cm="1">
        <f t="array" ref="S94">_xlfn.IFS(AJ94="",0,AJ94="na","na",AJ94&gt;0,100*(AJ94-(_xlfn.MINIFS(AJ$2:AJ$1000,AJ$2:AJ$1000,"&gt;0")-1))/(_xlfn.MAXIFS(AJ$2:AJ$1000,AJ$2:AJ$1000,"&gt;0")-(_xlfn.MINIFS(AJ$2:AJ$1000,AJ$2:AJ$1000,"&gt;0")-1)))</f>
        <v>5.2908080260303683</v>
      </c>
      <c r="T94" s="90" cm="1">
        <f t="array" ref="T94">_xlfn.IFS(AK94="",0,AK94="na","na",AK94&gt;0,100*(AK94-(_xlfn.MINIFS(AK$2:AK$1000,AK$2:AK$1000,"&gt;0")-1))/(_xlfn.MAXIFS(AK$2:AK$1000,AK$2:AK$1000,"&gt;0")-(_xlfn.MINIFS(AK$2:AK$1000,AK$2:AK$1000,"&gt;0")-1)))</f>
        <v>2.6685617837789821</v>
      </c>
      <c r="U94" s="19"/>
      <c r="V94" s="84" t="s">
        <v>1255</v>
      </c>
      <c r="W94" s="20">
        <v>59.2</v>
      </c>
      <c r="X94" s="20">
        <v>25.91</v>
      </c>
      <c r="Y94" s="84" t="s">
        <v>1255</v>
      </c>
      <c r="Z94" s="20">
        <v>85.71</v>
      </c>
      <c r="AA94" s="20">
        <v>54.52</v>
      </c>
      <c r="AB94" s="20">
        <v>91.78</v>
      </c>
      <c r="AC94" s="20">
        <v>29.19</v>
      </c>
      <c r="AD94" s="20">
        <v>26.14</v>
      </c>
      <c r="AE94" s="20">
        <v>26.73</v>
      </c>
      <c r="AF94" s="20">
        <v>197.7</v>
      </c>
      <c r="AG94" s="20">
        <v>105.1</v>
      </c>
      <c r="AH94" s="20">
        <v>167.5</v>
      </c>
      <c r="AI94" s="20">
        <v>345.5</v>
      </c>
      <c r="AJ94" s="20">
        <v>184.7</v>
      </c>
      <c r="AK94" s="20">
        <v>94.68</v>
      </c>
      <c r="AL94" s="19"/>
      <c r="AM94" s="84" t="s">
        <v>1255</v>
      </c>
      <c r="AN94" s="20">
        <v>7.0270000000000001</v>
      </c>
      <c r="AO94" s="20">
        <v>2.4209999999999998</v>
      </c>
      <c r="AP94" s="84" t="s">
        <v>1255</v>
      </c>
      <c r="AQ94" s="20">
        <v>5.0270000000000001</v>
      </c>
      <c r="AR94" s="20">
        <v>2.9380000000000002</v>
      </c>
      <c r="AS94" s="20">
        <v>7.2960000000000003</v>
      </c>
      <c r="AT94" s="20">
        <v>2.4420000000000002</v>
      </c>
      <c r="AU94" s="20">
        <v>2.5960000000000001</v>
      </c>
      <c r="AV94" s="20">
        <v>1.577</v>
      </c>
      <c r="AW94" s="20">
        <v>8.5079999999999991</v>
      </c>
      <c r="AX94" s="20">
        <v>7.14</v>
      </c>
      <c r="AY94" s="20">
        <v>10.25</v>
      </c>
      <c r="AZ94" s="20">
        <v>19.059999999999999</v>
      </c>
      <c r="BA94" s="20">
        <v>6.8010000000000002</v>
      </c>
      <c r="BB94" s="20">
        <v>7.359</v>
      </c>
      <c r="BC94" s="84"/>
      <c r="BD94" s="84"/>
      <c r="BE94" s="84"/>
      <c r="BF94" s="84"/>
    </row>
    <row r="95" spans="1:58" s="25" customFormat="1" x14ac:dyDescent="0.2">
      <c r="A95" s="69" t="s">
        <v>650</v>
      </c>
      <c r="B95" s="70" t="str">
        <f>VLOOKUP(A95,RecNames!B:G,6,FALSE)</f>
        <v>PAR1</v>
      </c>
      <c r="C95" s="70"/>
      <c r="D95" s="90" cm="1">
        <f t="array" ref="D95">_xlfn.IFS(U95="",0,U95="na","na",U95&gt;0,100*(U95-(_xlfn.MINIFS(U$2:U$1000,U$2:U$1000,"&gt;0")-1))/(_xlfn.MAXIFS(U$2:U$1000,U$2:U$1000,"&gt;0")-(_xlfn.MINIFS(U$2:U$1000,U$2:U$1000,"&gt;0")-1)))</f>
        <v>0</v>
      </c>
      <c r="E95" s="90" t="str" cm="1">
        <f t="array" ref="E95">_xlfn.IFS(V95="",0,V95="na","na",V95&gt;0,100*(V95-(_xlfn.MINIFS(V$2:V$1000,V$2:V$1000,"&gt;0")-1))/(_xlfn.MAXIFS(V$2:V$1000,V$2:V$1000,"&gt;0")-(_xlfn.MINIFS(V$2:V$1000,V$2:V$1000,"&gt;0")-1)))</f>
        <v>na</v>
      </c>
      <c r="F95" s="90" cm="1">
        <f t="array" ref="F95">_xlfn.IFS(W95="",0,W95="na","na",W95&gt;0,100*(W95-(_xlfn.MINIFS(W$2:W$1000,W$2:W$1000,"&gt;0")-1))/(_xlfn.MAXIFS(W$2:W$1000,W$2:W$1000,"&gt;0")-(_xlfn.MINIFS(W$2:W$1000,W$2:W$1000,"&gt;0")-1)))</f>
        <v>61.399049618742403</v>
      </c>
      <c r="G95" s="90" cm="1">
        <f t="array" ref="G95">_xlfn.IFS(X95="",0,X95="na","na",X95&gt;0,100*(X95-(_xlfn.MINIFS(X$2:X$1000,X$2:X$1000,"&gt;0")-1))/(_xlfn.MAXIFS(X$2:X$1000,X$2:X$1000,"&gt;0")-(_xlfn.MINIFS(X$2:X$1000,X$2:X$1000,"&gt;0")-1)))</f>
        <v>23.841655420602791</v>
      </c>
      <c r="H95" s="90" t="str" cm="1">
        <f t="array" ref="H95">_xlfn.IFS(Y95="",0,Y95="na","na",Y95&gt;0,100*(Y95-(_xlfn.MINIFS(Y$2:Y$1000,Y$2:Y$1000,"&gt;0")-1))/(_xlfn.MAXIFS(Y$2:Y$1000,Y$2:Y$1000,"&gt;0")-(_xlfn.MINIFS(Y$2:Y$1000,Y$2:Y$1000,"&gt;0")-1)))</f>
        <v>na</v>
      </c>
      <c r="I95" s="90" cm="1">
        <f t="array" ref="I95">_xlfn.IFS(Z95="",0,Z95="na","na",Z95&gt;0,100*(Z95-(_xlfn.MINIFS(Z$2:Z$1000,Z$2:Z$1000,"&gt;0")-1))/(_xlfn.MAXIFS(Z$2:Z$1000,Z$2:Z$1000,"&gt;0")-(_xlfn.MINIFS(Z$2:Z$1000,Z$2:Z$1000,"&gt;0")-1)))</f>
        <v>15.638138773667428</v>
      </c>
      <c r="J95" s="90" cm="1">
        <f t="array" ref="J95">_xlfn.IFS(AA95="",0,AA95="na","na",AA95&gt;0,100*(AA95-(_xlfn.MINIFS(AA$2:AA$1000,AA$2:AA$1000,"&gt;0")-1))/(_xlfn.MAXIFS(AA$2:AA$1000,AA$2:AA$1000,"&gt;0")-(_xlfn.MINIFS(AA$2:AA$1000,AA$2:AA$1000,"&gt;0")-1)))</f>
        <v>42.590569051021255</v>
      </c>
      <c r="K95" s="90" cm="1">
        <f t="array" ref="K95">_xlfn.IFS(AB95="",0,AB95="na","na",AB95&gt;0,100*(AB95-(_xlfn.MINIFS(AB$2:AB$1000,AB$2:AB$1000,"&gt;0")-1))/(_xlfn.MAXIFS(AB$2:AB$1000,AB$2:AB$1000,"&gt;0")-(_xlfn.MINIFS(AB$2:AB$1000,AB$2:AB$1000,"&gt;0")-1)))</f>
        <v>37.246077879867492</v>
      </c>
      <c r="L95" s="90" cm="1">
        <f t="array" ref="L95">_xlfn.IFS(AC95="",0,AC95="na","na",AC95&gt;0,100*(AC95-(_xlfn.MINIFS(AC$2:AC$1000,AC$2:AC$1000,"&gt;0")-1))/(_xlfn.MAXIFS(AC$2:AC$1000,AC$2:AC$1000,"&gt;0")-(_xlfn.MINIFS(AC$2:AC$1000,AC$2:AC$1000,"&gt;0")-1)))</f>
        <v>29.056069709036926</v>
      </c>
      <c r="M95" s="90" cm="1">
        <f t="array" ref="M95">_xlfn.IFS(AD95="",0,AD95="na","na",AD95&gt;0,100*(AD95-(_xlfn.MINIFS(AD$2:AD$1000,AD$2:AD$1000,"&gt;0")-1))/(_xlfn.MAXIFS(AD$2:AD$1000,AD$2:AD$1000,"&gt;0")-(_xlfn.MINIFS(AD$2:AD$1000,AD$2:AD$1000,"&gt;0")-1)))</f>
        <v>43.246063135418439</v>
      </c>
      <c r="N95" s="90" cm="1">
        <f t="array" ref="N95">_xlfn.IFS(AE95="",0,AE95="na","na",AE95&gt;0,100*(AE95-(_xlfn.MINIFS(AE$2:AE$1000,AE$2:AE$1000,"&gt;0")-1))/(_xlfn.MAXIFS(AE$2:AE$1000,AE$2:AE$1000,"&gt;0")-(_xlfn.MINIFS(AE$2:AE$1000,AE$2:AE$1000,"&gt;0")-1)))</f>
        <v>42.250965637766178</v>
      </c>
      <c r="O95" s="90" cm="1">
        <f t="array" ref="O95">_xlfn.IFS(AF95="",0,AF95="na","na",AF95&gt;0,100*(AF95-(_xlfn.MINIFS(AF$2:AF$1000,AF$2:AF$1000,"&gt;0")-1))/(_xlfn.MAXIFS(AF$2:AF$1000,AF$2:AF$1000,"&gt;0")-(_xlfn.MINIFS(AF$2:AF$1000,AF$2:AF$1000,"&gt;0")-1)))</f>
        <v>30.124149740760114</v>
      </c>
      <c r="P95" s="90" cm="1">
        <f t="array" ref="P95">_xlfn.IFS(AG95="",0,AG95="na","na",AG95&gt;0,100*(AG95-(_xlfn.MINIFS(AG$2:AG$1000,AG$2:AG$1000,"&gt;0")-1))/(_xlfn.MAXIFS(AG$2:AG$1000,AG$2:AG$1000,"&gt;0")-(_xlfn.MINIFS(AG$2:AG$1000,AG$2:AG$1000,"&gt;0")-1)))</f>
        <v>0</v>
      </c>
      <c r="Q95" s="90" cm="1">
        <f t="array" ref="Q95">_xlfn.IFS(AH95="",0,AH95="na","na",AH95&gt;0,100*(AH95-(_xlfn.MINIFS(AH$2:AH$1000,AH$2:AH$1000,"&gt;0")-1))/(_xlfn.MAXIFS(AH$2:AH$1000,AH$2:AH$1000,"&gt;0")-(_xlfn.MINIFS(AH$2:AH$1000,AH$2:AH$1000,"&gt;0")-1)))</f>
        <v>48.209316937438288</v>
      </c>
      <c r="R95" s="90" cm="1">
        <f t="array" ref="R95">_xlfn.IFS(AI95="",0,AI95="na","na",AI95&gt;0,100*(AI95-(_xlfn.MINIFS(AI$2:AI$1000,AI$2:AI$1000,"&gt;0")-1))/(_xlfn.MAXIFS(AI$2:AI$1000,AI$2:AI$1000,"&gt;0")-(_xlfn.MINIFS(AI$2:AI$1000,AI$2:AI$1000,"&gt;0")-1)))</f>
        <v>29.508278298701207</v>
      </c>
      <c r="S95" s="90" cm="1">
        <f t="array" ref="S95">_xlfn.IFS(AJ95="",0,AJ95="na","na",AJ95&gt;0,100*(AJ95-(_xlfn.MINIFS(AJ$2:AJ$1000,AJ$2:AJ$1000,"&gt;0")-1))/(_xlfn.MAXIFS(AJ$2:AJ$1000,AJ$2:AJ$1000,"&gt;0")-(_xlfn.MINIFS(AJ$2:AJ$1000,AJ$2:AJ$1000,"&gt;0")-1)))</f>
        <v>14.130287418655097</v>
      </c>
      <c r="T95" s="90" cm="1">
        <f t="array" ref="T95">_xlfn.IFS(AK95="",0,AK95="na","na",AK95&gt;0,100*(AK95-(_xlfn.MINIFS(AK$2:AK$1000,AK$2:AK$1000,"&gt;0")-1))/(_xlfn.MAXIFS(AK$2:AK$1000,AK$2:AK$1000,"&gt;0")-(_xlfn.MINIFS(AK$2:AK$1000,AK$2:AK$1000,"&gt;0")-1)))</f>
        <v>19.316869503420094</v>
      </c>
      <c r="U95" s="19"/>
      <c r="V95" s="84" t="s">
        <v>1255</v>
      </c>
      <c r="W95" s="20">
        <v>573.70000000000005</v>
      </c>
      <c r="X95" s="20">
        <v>176.7</v>
      </c>
      <c r="Y95" s="84" t="s">
        <v>1255</v>
      </c>
      <c r="Z95" s="20">
        <v>73.03</v>
      </c>
      <c r="AA95" s="20">
        <v>221.2</v>
      </c>
      <c r="AB95" s="20">
        <v>144</v>
      </c>
      <c r="AC95" s="20">
        <v>237.6</v>
      </c>
      <c r="AD95" s="20">
        <v>381.6</v>
      </c>
      <c r="AE95" s="20">
        <v>405.3</v>
      </c>
      <c r="AF95" s="20">
        <v>332.5</v>
      </c>
      <c r="AG95" s="20"/>
      <c r="AH95" s="20">
        <v>246.3</v>
      </c>
      <c r="AI95" s="20">
        <v>439.4</v>
      </c>
      <c r="AJ95" s="20">
        <v>445.5</v>
      </c>
      <c r="AK95" s="20">
        <v>469.5</v>
      </c>
      <c r="AL95" s="19"/>
      <c r="AM95" s="84" t="s">
        <v>1255</v>
      </c>
      <c r="AN95" s="20">
        <v>212.7</v>
      </c>
      <c r="AO95" s="20">
        <v>16.84</v>
      </c>
      <c r="AP95" s="84" t="s">
        <v>1255</v>
      </c>
      <c r="AQ95" s="20">
        <v>5.8330000000000002</v>
      </c>
      <c r="AR95" s="20">
        <v>11.3</v>
      </c>
      <c r="AS95" s="20">
        <v>7.7210000000000001</v>
      </c>
      <c r="AT95" s="20">
        <v>18.88</v>
      </c>
      <c r="AU95" s="20">
        <v>35.15</v>
      </c>
      <c r="AV95" s="20">
        <v>54.72</v>
      </c>
      <c r="AW95" s="20">
        <v>26.13</v>
      </c>
      <c r="AX95" s="20"/>
      <c r="AY95" s="20">
        <v>16.600000000000001</v>
      </c>
      <c r="AZ95" s="20">
        <v>17.559999999999999</v>
      </c>
      <c r="BA95" s="20">
        <v>56.54</v>
      </c>
      <c r="BB95" s="20">
        <v>48.68</v>
      </c>
      <c r="BC95" s="84"/>
      <c r="BD95" s="84"/>
      <c r="BE95" s="84"/>
      <c r="BF95" s="84"/>
    </row>
    <row r="96" spans="1:58" s="25" customFormat="1" x14ac:dyDescent="0.2">
      <c r="A96" s="69" t="s">
        <v>654</v>
      </c>
      <c r="B96" s="70" t="str">
        <f>VLOOKUP(A96,RecNames!B:G,6,FALSE)</f>
        <v>PAR2</v>
      </c>
      <c r="C96" s="70"/>
      <c r="D96" s="90" cm="1">
        <f t="array" ref="D96">_xlfn.IFS(U96="",0,U96="na","na",U96&gt;0,100*(U96-(_xlfn.MINIFS(U$2:U$1000,U$2:U$1000,"&gt;0")-1))/(_xlfn.MAXIFS(U$2:U$1000,U$2:U$1000,"&gt;0")-(_xlfn.MINIFS(U$2:U$1000,U$2:U$1000,"&gt;0")-1)))</f>
        <v>0</v>
      </c>
      <c r="E96" s="90" t="str" cm="1">
        <f t="array" ref="E96">_xlfn.IFS(V96="",0,V96="na","na",V96&gt;0,100*(V96-(_xlfn.MINIFS(V$2:V$1000,V$2:V$1000,"&gt;0")-1))/(_xlfn.MAXIFS(V$2:V$1000,V$2:V$1000,"&gt;0")-(_xlfn.MINIFS(V$2:V$1000,V$2:V$1000,"&gt;0")-1)))</f>
        <v>na</v>
      </c>
      <c r="F96" s="90" cm="1">
        <f t="array" ref="F96">_xlfn.IFS(W96="",0,W96="na","na",W96&gt;0,100*(W96-(_xlfn.MINIFS(W$2:W$1000,W$2:W$1000,"&gt;0")-1))/(_xlfn.MAXIFS(W$2:W$1000,W$2:W$1000,"&gt;0")-(_xlfn.MINIFS(W$2:W$1000,W$2:W$1000,"&gt;0")-1)))</f>
        <v>66.581942756105647</v>
      </c>
      <c r="G96" s="90" cm="1">
        <f t="array" ref="G96">_xlfn.IFS(X96="",0,X96="na","na",X96&gt;0,100*(X96-(_xlfn.MINIFS(X$2:X$1000,X$2:X$1000,"&gt;0")-1))/(_xlfn.MAXIFS(X$2:X$1000,X$2:X$1000,"&gt;0")-(_xlfn.MINIFS(X$2:X$1000,X$2:X$1000,"&gt;0")-1)))</f>
        <v>46.258809416704153</v>
      </c>
      <c r="H96" s="90" t="str" cm="1">
        <f t="array" ref="H96">_xlfn.IFS(Y96="",0,Y96="na","na",Y96&gt;0,100*(Y96-(_xlfn.MINIFS(Y$2:Y$1000,Y$2:Y$1000,"&gt;0")-1))/(_xlfn.MAXIFS(Y$2:Y$1000,Y$2:Y$1000,"&gt;0")-(_xlfn.MINIFS(Y$2:Y$1000,Y$2:Y$1000,"&gt;0")-1)))</f>
        <v>na</v>
      </c>
      <c r="I96" s="90" cm="1">
        <f t="array" ref="I96">_xlfn.IFS(Z96="",0,Z96="na","na",Z96&gt;0,100*(Z96-(_xlfn.MINIFS(Z$2:Z$1000,Z$2:Z$1000,"&gt;0")-1))/(_xlfn.MAXIFS(Z$2:Z$1000,Z$2:Z$1000,"&gt;0")-(_xlfn.MINIFS(Z$2:Z$1000,Z$2:Z$1000,"&gt;0")-1)))</f>
        <v>56.291091735094106</v>
      </c>
      <c r="J96" s="90" cm="1">
        <f t="array" ref="J96">_xlfn.IFS(AA96="",0,AA96="na","na",AA96&gt;0,100*(AA96-(_xlfn.MINIFS(AA$2:AA$1000,AA$2:AA$1000,"&gt;0")-1))/(_xlfn.MAXIFS(AA$2:AA$1000,AA$2:AA$1000,"&gt;0")-(_xlfn.MINIFS(AA$2:AA$1000,AA$2:AA$1000,"&gt;0")-1)))</f>
        <v>63.289064470034461</v>
      </c>
      <c r="K96" s="90" cm="1">
        <f t="array" ref="K96">_xlfn.IFS(AB96="",0,AB96="na","na",AB96&gt;0,100*(AB96-(_xlfn.MINIFS(AB$2:AB$1000,AB$2:AB$1000,"&gt;0")-1))/(_xlfn.MAXIFS(AB$2:AB$1000,AB$2:AB$1000,"&gt;0")-(_xlfn.MINIFS(AB$2:AB$1000,AB$2:AB$1000,"&gt;0")-1)))</f>
        <v>50.87192949559347</v>
      </c>
      <c r="L96" s="90" cm="1">
        <f t="array" ref="L96">_xlfn.IFS(AC96="",0,AC96="na","na",AC96&gt;0,100*(AC96-(_xlfn.MINIFS(AC$2:AC$1000,AC$2:AC$1000,"&gt;0")-1))/(_xlfn.MAXIFS(AC$2:AC$1000,AC$2:AC$1000,"&gt;0")-(_xlfn.MINIFS(AC$2:AC$1000,AC$2:AC$1000,"&gt;0")-1)))</f>
        <v>38.199830722481998</v>
      </c>
      <c r="M96" s="90" cm="1">
        <f t="array" ref="M96">_xlfn.IFS(AD96="",0,AD96="na","na",AD96&gt;0,100*(AD96-(_xlfn.MINIFS(AD$2:AD$1000,AD$2:AD$1000,"&gt;0")-1))/(_xlfn.MAXIFS(AD$2:AD$1000,AD$2:AD$1000,"&gt;0")-(_xlfn.MINIFS(AD$2:AD$1000,AD$2:AD$1000,"&gt;0")-1)))</f>
        <v>55.584402979642348</v>
      </c>
      <c r="N96" s="90" cm="1">
        <f t="array" ref="N96">_xlfn.IFS(AE96="",0,AE96="na","na",AE96&gt;0,100*(AE96-(_xlfn.MINIFS(AE$2:AE$1000,AE$2:AE$1000,"&gt;0")-1))/(_xlfn.MAXIFS(AE$2:AE$1000,AE$2:AE$1000,"&gt;0")-(_xlfn.MINIFS(AE$2:AE$1000,AE$2:AE$1000,"&gt;0")-1)))</f>
        <v>43.742555962465353</v>
      </c>
      <c r="O96" s="90" cm="1">
        <f t="array" ref="O96">_xlfn.IFS(AF96="",0,AF96="na","na",AF96&gt;0,100*(AF96-(_xlfn.MINIFS(AF$2:AF$1000,AF$2:AF$1000,"&gt;0")-1))/(_xlfn.MAXIFS(AF$2:AF$1000,AF$2:AF$1000,"&gt;0")-(_xlfn.MINIFS(AF$2:AF$1000,AF$2:AF$1000,"&gt;0")-1)))</f>
        <v>45.849783570375301</v>
      </c>
      <c r="P96" s="90" cm="1">
        <f t="array" ref="P96">_xlfn.IFS(AG96="",0,AG96="na","na",AG96&gt;0,100*(AG96-(_xlfn.MINIFS(AG$2:AG$1000,AG$2:AG$1000,"&gt;0")-1))/(_xlfn.MAXIFS(AG$2:AG$1000,AG$2:AG$1000,"&gt;0")-(_xlfn.MINIFS(AG$2:AG$1000,AG$2:AG$1000,"&gt;0")-1)))</f>
        <v>14.926196716788521</v>
      </c>
      <c r="Q96" s="90" cm="1">
        <f t="array" ref="Q96">_xlfn.IFS(AH96="",0,AH96="na","na",AH96&gt;0,100*(AH96-(_xlfn.MINIFS(AH$2:AH$1000,AH$2:AH$1000,"&gt;0")-1))/(_xlfn.MAXIFS(AH$2:AH$1000,AH$2:AH$1000,"&gt;0")-(_xlfn.MINIFS(AH$2:AH$1000,AH$2:AH$1000,"&gt;0")-1)))</f>
        <v>30.571761960326715</v>
      </c>
      <c r="R96" s="90" cm="1">
        <f t="array" ref="R96">_xlfn.IFS(AI96="",0,AI96="na","na",AI96&gt;0,100*(AI96-(_xlfn.MINIFS(AI$2:AI$1000,AI$2:AI$1000,"&gt;0")-1))/(_xlfn.MAXIFS(AI$2:AI$1000,AI$2:AI$1000,"&gt;0")-(_xlfn.MINIFS(AI$2:AI$1000,AI$2:AI$1000,"&gt;0")-1)))</f>
        <v>52.740120424542731</v>
      </c>
      <c r="S96" s="90" cm="1">
        <f t="array" ref="S96">_xlfn.IFS(AJ96="",0,AJ96="na","na",AJ96&gt;0,100*(AJ96-(_xlfn.MINIFS(AJ$2:AJ$1000,AJ$2:AJ$1000,"&gt;0")-1))/(_xlfn.MAXIFS(AJ$2:AJ$1000,AJ$2:AJ$1000,"&gt;0")-(_xlfn.MINIFS(AJ$2:AJ$1000,AJ$2:AJ$1000,"&gt;0")-1)))</f>
        <v>28.219902386117134</v>
      </c>
      <c r="T96" s="90" cm="1">
        <f t="array" ref="T96">_xlfn.IFS(AK96="",0,AK96="na","na",AK96&gt;0,100*(AK96-(_xlfn.MINIFS(AK$2:AK$1000,AK$2:AK$1000,"&gt;0")-1))/(_xlfn.MAXIFS(AK$2:AK$1000,AK$2:AK$1000,"&gt;0")-(_xlfn.MINIFS(AK$2:AK$1000,AK$2:AK$1000,"&gt;0")-1)))</f>
        <v>20.182997246157946</v>
      </c>
      <c r="U96" s="19"/>
      <c r="V96" s="84" t="s">
        <v>1255</v>
      </c>
      <c r="W96" s="20">
        <v>620.6</v>
      </c>
      <c r="X96" s="20">
        <v>326.2</v>
      </c>
      <c r="Y96" s="84" t="s">
        <v>1255</v>
      </c>
      <c r="Z96" s="20">
        <v>217.1</v>
      </c>
      <c r="AA96" s="20">
        <v>319.7</v>
      </c>
      <c r="AB96" s="20">
        <v>187.6</v>
      </c>
      <c r="AC96" s="20">
        <v>303.5</v>
      </c>
      <c r="AD96" s="20">
        <v>483.3</v>
      </c>
      <c r="AE96" s="20">
        <v>418.7</v>
      </c>
      <c r="AF96" s="20">
        <v>497.8</v>
      </c>
      <c r="AG96" s="20">
        <v>58.96</v>
      </c>
      <c r="AH96" s="20">
        <v>167.7</v>
      </c>
      <c r="AI96" s="20">
        <v>766.2</v>
      </c>
      <c r="AJ96" s="20">
        <v>861.2</v>
      </c>
      <c r="AK96" s="20">
        <v>489</v>
      </c>
      <c r="AL96" s="19"/>
      <c r="AM96" s="84" t="s">
        <v>1255</v>
      </c>
      <c r="AN96" s="20">
        <v>54.35</v>
      </c>
      <c r="AO96" s="20">
        <v>20.260000000000002</v>
      </c>
      <c r="AP96" s="84" t="s">
        <v>1255</v>
      </c>
      <c r="AQ96" s="20">
        <v>15.39</v>
      </c>
      <c r="AR96" s="20">
        <v>31.21</v>
      </c>
      <c r="AS96" s="20">
        <v>32.31</v>
      </c>
      <c r="AT96" s="20">
        <v>36.33</v>
      </c>
      <c r="AU96" s="20">
        <v>39.729999999999997</v>
      </c>
      <c r="AV96" s="20">
        <v>42.6</v>
      </c>
      <c r="AW96" s="20">
        <v>23.12</v>
      </c>
      <c r="AX96" s="20">
        <v>7.4560000000000004</v>
      </c>
      <c r="AY96" s="20">
        <v>13.29</v>
      </c>
      <c r="AZ96" s="20">
        <v>44.18</v>
      </c>
      <c r="BA96" s="20">
        <v>94.28</v>
      </c>
      <c r="BB96" s="20">
        <v>27.85</v>
      </c>
      <c r="BC96" s="84"/>
      <c r="BD96" s="84"/>
      <c r="BE96" s="84"/>
      <c r="BF96" s="84"/>
    </row>
    <row r="97" spans="1:58" s="25" customFormat="1" x14ac:dyDescent="0.2">
      <c r="A97" s="69" t="s">
        <v>614</v>
      </c>
      <c r="B97" s="70" t="str">
        <f>VLOOKUP(A97,RecNames!B:G,6,FALSE)</f>
        <v>PTH1R</v>
      </c>
      <c r="C97" s="70"/>
      <c r="D97" s="90" cm="1">
        <f t="array" ref="D97">_xlfn.IFS(U97="",0,U97="na","na",U97&gt;0,100*(U97-(_xlfn.MINIFS(U$2:U$1000,U$2:U$1000,"&gt;0")-1))/(_xlfn.MAXIFS(U$2:U$1000,U$2:U$1000,"&gt;0")-(_xlfn.MINIFS(U$2:U$1000,U$2:U$1000,"&gt;0")-1)))</f>
        <v>46.128364389233951</v>
      </c>
      <c r="E97" s="90" t="str" cm="1">
        <f t="array" ref="E97">_xlfn.IFS(V97="",0,V97="na","na",V97&gt;0,100*(V97-(_xlfn.MINIFS(V$2:V$1000,V$2:V$1000,"&gt;0")-1))/(_xlfn.MAXIFS(V$2:V$1000,V$2:V$1000,"&gt;0")-(_xlfn.MINIFS(V$2:V$1000,V$2:V$1000,"&gt;0")-1)))</f>
        <v>na</v>
      </c>
      <c r="F97" s="90" cm="1">
        <f t="array" ref="F97">_xlfn.IFS(W97="",0,W97="na","na",W97&gt;0,100*(W97-(_xlfn.MINIFS(W$2:W$1000,W$2:W$1000,"&gt;0")-1))/(_xlfn.MAXIFS(W$2:W$1000,W$2:W$1000,"&gt;0")-(_xlfn.MINIFS(W$2:W$1000,W$2:W$1000,"&gt;0")-1)))</f>
        <v>32.589236379710464</v>
      </c>
      <c r="G97" s="90" cm="1">
        <f t="array" ref="G97">_xlfn.IFS(X97="",0,X97="na","na",X97&gt;0,100*(X97-(_xlfn.MINIFS(X$2:X$1000,X$2:X$1000,"&gt;0")-1))/(_xlfn.MAXIFS(X$2:X$1000,X$2:X$1000,"&gt;0")-(_xlfn.MINIFS(X$2:X$1000,X$2:X$1000,"&gt;0")-1)))</f>
        <v>19.553156395261659</v>
      </c>
      <c r="H97" s="90" t="str" cm="1">
        <f t="array" ref="H97">_xlfn.IFS(Y97="",0,Y97="na","na",Y97&gt;0,100*(Y97-(_xlfn.MINIFS(Y$2:Y$1000,Y$2:Y$1000,"&gt;0")-1))/(_xlfn.MAXIFS(Y$2:Y$1000,Y$2:Y$1000,"&gt;0")-(_xlfn.MINIFS(Y$2:Y$1000,Y$2:Y$1000,"&gt;0")-1)))</f>
        <v>na</v>
      </c>
      <c r="I97" s="90" cm="1">
        <f t="array" ref="I97">_xlfn.IFS(Z97="",0,Z97="na","na",Z97&gt;0,100*(Z97-(_xlfn.MINIFS(Z$2:Z$1000,Z$2:Z$1000,"&gt;0")-1))/(_xlfn.MAXIFS(Z$2:Z$1000,Z$2:Z$1000,"&gt;0")-(_xlfn.MINIFS(Z$2:Z$1000,Z$2:Z$1000,"&gt;0")-1)))</f>
        <v>32.870566325234911</v>
      </c>
      <c r="J97" s="90" cm="1">
        <f t="array" ref="J97">_xlfn.IFS(AA97="",0,AA97="na","na",AA97&gt;0,100*(AA97-(_xlfn.MINIFS(AA$2:AA$1000,AA$2:AA$1000,"&gt;0")-1))/(_xlfn.MAXIFS(AA$2:AA$1000,AA$2:AA$1000,"&gt;0")-(_xlfn.MINIFS(AA$2:AA$1000,AA$2:AA$1000,"&gt;0")-1)))</f>
        <v>59.254433890896863</v>
      </c>
      <c r="K97" s="90" cm="1">
        <f t="array" ref="K97">_xlfn.IFS(AB97="",0,AB97="na","na",AB97&gt;0,100*(AB97-(_xlfn.MINIFS(AB$2:AB$1000,AB$2:AB$1000,"&gt;0")-1))/(_xlfn.MAXIFS(AB$2:AB$1000,AB$2:AB$1000,"&gt;0")-(_xlfn.MINIFS(AB$2:AB$1000,AB$2:AB$1000,"&gt;0")-1)))</f>
        <v>36.371023188949309</v>
      </c>
      <c r="L97" s="90" cm="1">
        <f t="array" ref="L97">_xlfn.IFS(AC97="",0,AC97="na","na",AC97&gt;0,100*(AC97-(_xlfn.MINIFS(AC$2:AC$1000,AC$2:AC$1000,"&gt;0")-1))/(_xlfn.MAXIFS(AC$2:AC$1000,AC$2:AC$1000,"&gt;0")-(_xlfn.MINIFS(AC$2:AC$1000,AC$2:AC$1000,"&gt;0")-1)))</f>
        <v>41.099748858764272</v>
      </c>
      <c r="M97" s="90" cm="1">
        <f t="array" ref="M97">_xlfn.IFS(AD97="",0,AD97="na","na",AD97&gt;0,100*(AD97-(_xlfn.MINIFS(AD$2:AD$1000,AD$2:AD$1000,"&gt;0")-1))/(_xlfn.MAXIFS(AD$2:AD$1000,AD$2:AD$1000,"&gt;0")-(_xlfn.MINIFS(AD$2:AD$1000,AD$2:AD$1000,"&gt;0")-1)))</f>
        <v>13.061412661053554</v>
      </c>
      <c r="N97" s="90" cm="1">
        <f t="array" ref="N97">_xlfn.IFS(AE97="",0,AE97="na","na",AE97&gt;0,100*(AE97-(_xlfn.MINIFS(AE$2:AE$1000,AE$2:AE$1000,"&gt;0")-1))/(_xlfn.MAXIFS(AE$2:AE$1000,AE$2:AE$1000,"&gt;0")-(_xlfn.MINIFS(AE$2:AE$1000,AE$2:AE$1000,"&gt;0")-1)))</f>
        <v>8.7124458741943744</v>
      </c>
      <c r="O97" s="90" cm="1">
        <f t="array" ref="O97">_xlfn.IFS(AF97="",0,AF97="na","na",AF97&gt;0,100*(AF97-(_xlfn.MINIFS(AF$2:AF$1000,AF$2:AF$1000,"&gt;0")-1))/(_xlfn.MAXIFS(AF$2:AF$1000,AF$2:AF$1000,"&gt;0")-(_xlfn.MINIFS(AF$2:AF$1000,AF$2:AF$1000,"&gt;0")-1)))</f>
        <v>56.885316082385948</v>
      </c>
      <c r="P97" s="90" cm="1">
        <f t="array" ref="P97">_xlfn.IFS(AG97="",0,AG97="na","na",AG97&gt;0,100*(AG97-(_xlfn.MINIFS(AG$2:AG$1000,AG$2:AG$1000,"&gt;0")-1))/(_xlfn.MAXIFS(AG$2:AG$1000,AG$2:AG$1000,"&gt;0")-(_xlfn.MINIFS(AG$2:AG$1000,AG$2:AG$1000,"&gt;0")-1)))</f>
        <v>0</v>
      </c>
      <c r="Q97" s="90" cm="1">
        <f t="array" ref="Q97">_xlfn.IFS(AH97="",0,AH97="na","na",AH97&gt;0,100*(AH97-(_xlfn.MINIFS(AH$2:AH$1000,AH$2:AH$1000,"&gt;0")-1))/(_xlfn.MAXIFS(AH$2:AH$1000,AH$2:AH$1000,"&gt;0")-(_xlfn.MINIFS(AH$2:AH$1000,AH$2:AH$1000,"&gt;0")-1)))</f>
        <v>9.424647697693203</v>
      </c>
      <c r="R97" s="90" cm="1">
        <f t="array" ref="R97">_xlfn.IFS(AI97="",0,AI97="na","na",AI97&gt;0,100*(AI97-(_xlfn.MINIFS(AI$2:AI$1000,AI$2:AI$1000,"&gt;0")-1))/(_xlfn.MAXIFS(AI$2:AI$1000,AI$2:AI$1000,"&gt;0")-(_xlfn.MINIFS(AI$2:AI$1000,AI$2:AI$1000,"&gt;0")-1)))</f>
        <v>63.808657202368678</v>
      </c>
      <c r="S97" s="90" cm="1">
        <f t="array" ref="S97">_xlfn.IFS(AJ97="",0,AJ97="na","na",AJ97&gt;0,100*(AJ97-(_xlfn.MINIFS(AJ$2:AJ$1000,AJ$2:AJ$1000,"&gt;0")-1))/(_xlfn.MAXIFS(AJ$2:AJ$1000,AJ$2:AJ$1000,"&gt;0")-(_xlfn.MINIFS(AJ$2:AJ$1000,AJ$2:AJ$1000,"&gt;0")-1)))</f>
        <v>90.984273318872013</v>
      </c>
      <c r="T97" s="90" cm="1">
        <f t="array" ref="T97">_xlfn.IFS(AK97="",0,AK97="na","na",AK97&gt;0,100*(AK97-(_xlfn.MINIFS(AK$2:AK$1000,AK$2:AK$1000,"&gt;0")-1))/(_xlfn.MAXIFS(AK$2:AK$1000,AK$2:AK$1000,"&gt;0")-(_xlfn.MINIFS(AK$2:AK$1000,AK$2:AK$1000,"&gt;0")-1)))</f>
        <v>68.863818068757212</v>
      </c>
      <c r="U97" s="19">
        <v>39.299999999999997</v>
      </c>
      <c r="V97" s="84" t="s">
        <v>1255</v>
      </c>
      <c r="W97" s="20">
        <v>313</v>
      </c>
      <c r="X97" s="20">
        <v>148.1</v>
      </c>
      <c r="Y97" s="84" t="s">
        <v>1255</v>
      </c>
      <c r="Z97" s="20">
        <v>134.1</v>
      </c>
      <c r="AA97" s="20">
        <v>300.5</v>
      </c>
      <c r="AB97" s="20">
        <v>141.19999999999999</v>
      </c>
      <c r="AC97" s="20">
        <v>324.39999999999998</v>
      </c>
      <c r="AD97" s="20">
        <v>132.80000000000001</v>
      </c>
      <c r="AE97" s="20">
        <v>104</v>
      </c>
      <c r="AF97" s="20">
        <v>613.79999999999995</v>
      </c>
      <c r="AG97" s="20"/>
      <c r="AH97" s="20">
        <v>73.459999999999994</v>
      </c>
      <c r="AI97" s="20">
        <v>921.9</v>
      </c>
      <c r="AJ97" s="20">
        <v>2713</v>
      </c>
      <c r="AK97" s="20">
        <v>1585</v>
      </c>
      <c r="AL97" s="19">
        <v>3.0369999999999999</v>
      </c>
      <c r="AM97" s="84" t="s">
        <v>1255</v>
      </c>
      <c r="AN97" s="20">
        <v>15.7</v>
      </c>
      <c r="AO97" s="20">
        <v>9.1910000000000007</v>
      </c>
      <c r="AP97" s="84" t="s">
        <v>1255</v>
      </c>
      <c r="AQ97" s="20">
        <v>8.9429999999999996</v>
      </c>
      <c r="AR97" s="20">
        <v>14.52</v>
      </c>
      <c r="AS97" s="20">
        <v>36.93</v>
      </c>
      <c r="AT97" s="20">
        <v>12</v>
      </c>
      <c r="AU97" s="20">
        <v>10.87</v>
      </c>
      <c r="AV97" s="20">
        <v>9.0510000000000002</v>
      </c>
      <c r="AW97" s="20">
        <v>13.76</v>
      </c>
      <c r="AX97" s="20"/>
      <c r="AY97" s="20">
        <v>5.6619999999999999</v>
      </c>
      <c r="AZ97" s="20">
        <v>30.83</v>
      </c>
      <c r="BA97" s="20">
        <v>143.69999999999999</v>
      </c>
      <c r="BB97" s="20">
        <v>82.71</v>
      </c>
      <c r="BC97" s="84"/>
      <c r="BD97" s="84"/>
      <c r="BE97" s="84"/>
      <c r="BF97" s="84"/>
    </row>
    <row r="98" spans="1:58" s="25" customFormat="1" x14ac:dyDescent="0.2">
      <c r="A98" s="69" t="s">
        <v>501</v>
      </c>
      <c r="B98" s="70" t="str">
        <f>VLOOKUP(A98,RecNames!B:G,6,FALSE)</f>
        <v>S1PR1</v>
      </c>
      <c r="C98" s="70"/>
      <c r="D98" s="90" cm="1">
        <f t="array" ref="D98">_xlfn.IFS(U98="",0,U98="na","na",U98&gt;0,100*(U98-(_xlfn.MINIFS(U$2:U$1000,U$2:U$1000,"&gt;0")-1))/(_xlfn.MAXIFS(U$2:U$1000,U$2:U$1000,"&gt;0")-(_xlfn.MINIFS(U$2:U$1000,U$2:U$1000,"&gt;0")-1)))</f>
        <v>0</v>
      </c>
      <c r="E98" s="90" t="str" cm="1">
        <f t="array" ref="E98">_xlfn.IFS(V98="",0,V98="na","na",V98&gt;0,100*(V98-(_xlfn.MINIFS(V$2:V$1000,V$2:V$1000,"&gt;0")-1))/(_xlfn.MAXIFS(V$2:V$1000,V$2:V$1000,"&gt;0")-(_xlfn.MINIFS(V$2:V$1000,V$2:V$1000,"&gt;0")-1)))</f>
        <v>na</v>
      </c>
      <c r="F98" s="90" cm="1">
        <f t="array" ref="F98">_xlfn.IFS(W98="",0,W98="na","na",W98&gt;0,100*(W98-(_xlfn.MINIFS(W$2:W$1000,W$2:W$1000,"&gt;0")-1))/(_xlfn.MAXIFS(W$2:W$1000,W$2:W$1000,"&gt;0")-(_xlfn.MINIFS(W$2:W$1000,W$2:W$1000,"&gt;0")-1)))</f>
        <v>12.553873356171954</v>
      </c>
      <c r="G98" s="90" cm="1">
        <f t="array" ref="G98">_xlfn.IFS(X98="",0,X98="na","na",X98&gt;0,100*(X98-(_xlfn.MINIFS(X$2:X$1000,X$2:X$1000,"&gt;0")-1))/(_xlfn.MAXIFS(X$2:X$1000,X$2:X$1000,"&gt;0")-(_xlfn.MINIFS(X$2:X$1000,X$2:X$1000,"&gt;0")-1)))</f>
        <v>12.312190733243366</v>
      </c>
      <c r="H98" s="90" t="str" cm="1">
        <f t="array" ref="H98">_xlfn.IFS(Y98="",0,Y98="na","na",Y98&gt;0,100*(Y98-(_xlfn.MINIFS(Y$2:Y$1000,Y$2:Y$1000,"&gt;0")-1))/(_xlfn.MAXIFS(Y$2:Y$1000,Y$2:Y$1000,"&gt;0")-(_xlfn.MINIFS(Y$2:Y$1000,Y$2:Y$1000,"&gt;0")-1)))</f>
        <v>na</v>
      </c>
      <c r="I98" s="90" cm="1">
        <f t="array" ref="I98">_xlfn.IFS(Z98="",0,Z98="na","na",Z98&gt;0,100*(Z98-(_xlfn.MINIFS(Z$2:Z$1000,Z$2:Z$1000,"&gt;0")-1))/(_xlfn.MAXIFS(Z$2:Z$1000,Z$2:Z$1000,"&gt;0")-(_xlfn.MINIFS(Z$2:Z$1000,Z$2:Z$1000,"&gt;0")-1)))</f>
        <v>14.345777251051102</v>
      </c>
      <c r="J98" s="90" cm="1">
        <f t="array" ref="J98">_xlfn.IFS(AA98="",0,AA98="na","na",AA98&gt;0,100*(AA98-(_xlfn.MINIFS(AA$2:AA$1000,AA$2:AA$1000,"&gt;0")-1))/(_xlfn.MAXIFS(AA$2:AA$1000,AA$2:AA$1000,"&gt;0")-(_xlfn.MINIFS(AA$2:AA$1000,AA$2:AA$1000,"&gt;0")-1)))</f>
        <v>8.5567790199209881</v>
      </c>
      <c r="K98" s="90" cm="1">
        <f t="array" ref="K98">_xlfn.IFS(AB98="",0,AB98="na","na",AB98&gt;0,100*(AB98-(_xlfn.MINIFS(AB$2:AB$1000,AB$2:AB$1000,"&gt;0")-1))/(_xlfn.MAXIFS(AB$2:AB$1000,AB$2:AB$1000,"&gt;0")-(_xlfn.MINIFS(AB$2:AB$1000,AB$2:AB$1000,"&gt;0")-1)))</f>
        <v>0</v>
      </c>
      <c r="L98" s="90" cm="1">
        <f t="array" ref="L98">_xlfn.IFS(AC98="",0,AC98="na","na",AC98&gt;0,100*(AC98-(_xlfn.MINIFS(AC$2:AC$1000,AC$2:AC$1000,"&gt;0")-1))/(_xlfn.MAXIFS(AC$2:AC$1000,AC$2:AC$1000,"&gt;0")-(_xlfn.MINIFS(AC$2:AC$1000,AC$2:AC$1000,"&gt;0")-1)))</f>
        <v>0</v>
      </c>
      <c r="M98" s="90" cm="1">
        <f t="array" ref="M98">_xlfn.IFS(AD98="",0,AD98="na","na",AD98&gt;0,100*(AD98-(_xlfn.MINIFS(AD$2:AD$1000,AD$2:AD$1000,"&gt;0")-1))/(_xlfn.MAXIFS(AD$2:AD$1000,AD$2:AD$1000,"&gt;0")-(_xlfn.MINIFS(AD$2:AD$1000,AD$2:AD$1000,"&gt;0")-1)))</f>
        <v>0</v>
      </c>
      <c r="N98" s="90" cm="1">
        <f t="array" ref="N98">_xlfn.IFS(AE98="",0,AE98="na","na",AE98&gt;0,100*(AE98-(_xlfn.MINIFS(AE$2:AE$1000,AE$2:AE$1000,"&gt;0")-1))/(_xlfn.MAXIFS(AE$2:AE$1000,AE$2:AE$1000,"&gt;0")-(_xlfn.MINIFS(AE$2:AE$1000,AE$2:AE$1000,"&gt;0")-1)))</f>
        <v>0</v>
      </c>
      <c r="O98" s="90" cm="1">
        <f t="array" ref="O98">_xlfn.IFS(AF98="",0,AF98="na","na",AF98&gt;0,100*(AF98-(_xlfn.MINIFS(AF$2:AF$1000,AF$2:AF$1000,"&gt;0")-1))/(_xlfn.MAXIFS(AF$2:AF$1000,AF$2:AF$1000,"&gt;0")-(_xlfn.MINIFS(AF$2:AF$1000,AF$2:AF$1000,"&gt;0")-1)))</f>
        <v>34.176853921895066</v>
      </c>
      <c r="P98" s="90" cm="1">
        <f t="array" ref="P98">_xlfn.IFS(AG98="",0,AG98="na","na",AG98&gt;0,100*(AG98-(_xlfn.MINIFS(AG$2:AG$1000,AG$2:AG$1000,"&gt;0")-1))/(_xlfn.MAXIFS(AG$2:AG$1000,AG$2:AG$1000,"&gt;0")-(_xlfn.MINIFS(AG$2:AG$1000,AG$2:AG$1000,"&gt;0")-1)))</f>
        <v>0.68975031038763956</v>
      </c>
      <c r="Q98" s="90" cm="1">
        <f t="array" ref="Q98">_xlfn.IFS(AH98="",0,AH98="na","na",AH98&gt;0,100*(AH98-(_xlfn.MINIFS(AH$2:AH$1000,AH$2:AH$1000,"&gt;0")-1))/(_xlfn.MAXIFS(AH$2:AH$1000,AH$2:AH$1000,"&gt;0")-(_xlfn.MINIFS(AH$2:AH$1000,AH$2:AH$1000,"&gt;0")-1)))</f>
        <v>0</v>
      </c>
      <c r="R98" s="90" cm="1">
        <f t="array" ref="R98">_xlfn.IFS(AI98="",0,AI98="na","na",AI98&gt;0,100*(AI98-(_xlfn.MINIFS(AI$2:AI$1000,AI$2:AI$1000,"&gt;0")-1))/(_xlfn.MAXIFS(AI$2:AI$1000,AI$2:AI$1000,"&gt;0")-(_xlfn.MINIFS(AI$2:AI$1000,AI$2:AI$1000,"&gt;0")-1)))</f>
        <v>14.437438241545756</v>
      </c>
      <c r="S98" s="90" cm="1">
        <f t="array" ref="S98">_xlfn.IFS(AJ98="",0,AJ98="na","na",AJ98&gt;0,100*(AJ98-(_xlfn.MINIFS(AJ$2:AJ$1000,AJ$2:AJ$1000,"&gt;0")-1))/(_xlfn.MAXIFS(AJ$2:AJ$1000,AJ$2:AJ$1000,"&gt;0")-(_xlfn.MINIFS(AJ$2:AJ$1000,AJ$2:AJ$1000,"&gt;0")-1)))</f>
        <v>15.197939262472884</v>
      </c>
      <c r="T98" s="90" cm="1">
        <f t="array" ref="T98">_xlfn.IFS(AK98="",0,AK98="na","na",AK98&gt;0,100*(AK98-(_xlfn.MINIFS(AK$2:AK$1000,AK$2:AK$1000,"&gt;0")-1))/(_xlfn.MAXIFS(AK$2:AK$1000,AK$2:AK$1000,"&gt;0")-(_xlfn.MINIFS(AK$2:AK$1000,AK$2:AK$1000,"&gt;0")-1)))</f>
        <v>23.207781824642442</v>
      </c>
      <c r="U98" s="19"/>
      <c r="V98" s="84" t="s">
        <v>1255</v>
      </c>
      <c r="W98" s="20">
        <v>131.69999999999999</v>
      </c>
      <c r="X98" s="20">
        <v>99.81</v>
      </c>
      <c r="Y98" s="84" t="s">
        <v>1255</v>
      </c>
      <c r="Z98" s="20">
        <v>68.45</v>
      </c>
      <c r="AA98" s="20">
        <v>59.24</v>
      </c>
      <c r="AB98" s="20"/>
      <c r="AC98" s="20"/>
      <c r="AD98" s="20"/>
      <c r="AE98" s="20"/>
      <c r="AF98" s="20">
        <v>375.1</v>
      </c>
      <c r="AG98" s="20">
        <v>38.32</v>
      </c>
      <c r="AH98" s="20"/>
      <c r="AI98" s="20">
        <v>227.4</v>
      </c>
      <c r="AJ98" s="20">
        <v>477</v>
      </c>
      <c r="AK98" s="20">
        <v>557.1</v>
      </c>
      <c r="AL98" s="19"/>
      <c r="AM98" s="84" t="s">
        <v>1255</v>
      </c>
      <c r="AN98" s="20">
        <v>7.6639999999999997</v>
      </c>
      <c r="AO98" s="20">
        <v>8.0079999999999991</v>
      </c>
      <c r="AP98" s="84" t="s">
        <v>1255</v>
      </c>
      <c r="AQ98" s="20">
        <v>6.508</v>
      </c>
      <c r="AR98" s="20">
        <v>5.5279999999999996</v>
      </c>
      <c r="AS98" s="20"/>
      <c r="AT98" s="20"/>
      <c r="AU98" s="20"/>
      <c r="AV98" s="20"/>
      <c r="AW98" s="20">
        <v>67.45</v>
      </c>
      <c r="AX98" s="20">
        <v>7.5149999999999997</v>
      </c>
      <c r="AY98" s="20"/>
      <c r="AZ98" s="20">
        <v>18.309999999999999</v>
      </c>
      <c r="BA98" s="20">
        <v>15.2</v>
      </c>
      <c r="BB98" s="20">
        <v>35.630000000000003</v>
      </c>
      <c r="BC98" s="84"/>
      <c r="BD98" s="84"/>
      <c r="BE98" s="84"/>
      <c r="BF98" s="84"/>
    </row>
    <row r="99" spans="1:58" s="25" customFormat="1" x14ac:dyDescent="0.2">
      <c r="A99" s="69" t="s">
        <v>669</v>
      </c>
      <c r="B99" s="70" t="str">
        <f>VLOOKUP(A99,RecNames!B:G,6,FALSE)</f>
        <v>SSR2</v>
      </c>
      <c r="C99" s="70"/>
      <c r="D99" s="90" cm="1">
        <f t="array" ref="D99">_xlfn.IFS(U99="",0,U99="na","na",U99&gt;0,100*(U99-(_xlfn.MINIFS(U$2:U$1000,U$2:U$1000,"&gt;0")-1))/(_xlfn.MAXIFS(U$2:U$1000,U$2:U$1000,"&gt;0")-(_xlfn.MINIFS(U$2:U$1000,U$2:U$1000,"&gt;0")-1)))</f>
        <v>0</v>
      </c>
      <c r="E99" s="90" t="str" cm="1">
        <f t="array" ref="E99">_xlfn.IFS(V99="",0,V99="na","na",V99&gt;0,100*(V99-(_xlfn.MINIFS(V$2:V$1000,V$2:V$1000,"&gt;0")-1))/(_xlfn.MAXIFS(V$2:V$1000,V$2:V$1000,"&gt;0")-(_xlfn.MINIFS(V$2:V$1000,V$2:V$1000,"&gt;0")-1)))</f>
        <v>na</v>
      </c>
      <c r="F99" s="90" cm="1">
        <f t="array" ref="F99">_xlfn.IFS(W99="",0,W99="na","na",W99&gt;0,100*(W99-(_xlfn.MINIFS(W$2:W$1000,W$2:W$1000,"&gt;0")-1))/(_xlfn.MAXIFS(W$2:W$1000,W$2:W$1000,"&gt;0")-(_xlfn.MINIFS(W$2:W$1000,W$2:W$1000,"&gt;0")-1)))</f>
        <v>95.259144656868159</v>
      </c>
      <c r="G99" s="90" cm="1">
        <f t="array" ref="G99">_xlfn.IFS(X99="",0,X99="na","na",X99&gt;0,100*(X99-(_xlfn.MINIFS(X$2:X$1000,X$2:X$1000,"&gt;0")-1))/(_xlfn.MAXIFS(X$2:X$1000,X$2:X$1000,"&gt;0")-(_xlfn.MINIFS(X$2:X$1000,X$2:X$1000,"&gt;0")-1)))</f>
        <v>45.718998350577301</v>
      </c>
      <c r="H99" s="90" t="str" cm="1">
        <f t="array" ref="H99">_xlfn.IFS(Y99="",0,Y99="na","na",Y99&gt;0,100*(Y99-(_xlfn.MINIFS(Y$2:Y$1000,Y$2:Y$1000,"&gt;0")-1))/(_xlfn.MAXIFS(Y$2:Y$1000,Y$2:Y$1000,"&gt;0")-(_xlfn.MINIFS(Y$2:Y$1000,Y$2:Y$1000,"&gt;0")-1)))</f>
        <v>na</v>
      </c>
      <c r="I99" s="90" cm="1">
        <f t="array" ref="I99">_xlfn.IFS(Z99="",0,Z99="na","na",Z99&gt;0,100*(Z99-(_xlfn.MINIFS(Z$2:Z$1000,Z$2:Z$1000,"&gt;0")-1))/(_xlfn.MAXIFS(Z$2:Z$1000,Z$2:Z$1000,"&gt;0")-(_xlfn.MINIFS(Z$2:Z$1000,Z$2:Z$1000,"&gt;0")-1)))</f>
        <v>70.033014475577758</v>
      </c>
      <c r="J99" s="90" cm="1">
        <f t="array" ref="J99">_xlfn.IFS(AA99="",0,AA99="na","na",AA99&gt;0,100*(AA99-(_xlfn.MINIFS(AA$2:AA$1000,AA$2:AA$1000,"&gt;0")-1))/(_xlfn.MAXIFS(AA$2:AA$1000,AA$2:AA$1000,"&gt;0")-(_xlfn.MINIFS(AA$2:AA$1000,AA$2:AA$1000,"&gt;0")-1)))</f>
        <v>90.543834580146253</v>
      </c>
      <c r="K99" s="90" cm="1">
        <f t="array" ref="K99">_xlfn.IFS(AB99="",0,AB99="na","na",AB99&gt;0,100*(AB99-(_xlfn.MINIFS(AB$2:AB$1000,AB$2:AB$1000,"&gt;0")-1))/(_xlfn.MAXIFS(AB$2:AB$1000,AB$2:AB$1000,"&gt;0")-(_xlfn.MINIFS(AB$2:AB$1000,AB$2:AB$1000,"&gt;0")-1)))</f>
        <v>65.216576036002252</v>
      </c>
      <c r="L99" s="90" cm="1">
        <f t="array" ref="L99">_xlfn.IFS(AC99="",0,AC99="na","na",AC99&gt;0,100*(AC99-(_xlfn.MINIFS(AC$2:AC$1000,AC$2:AC$1000,"&gt;0")-1))/(_xlfn.MAXIFS(AC$2:AC$1000,AC$2:AC$1000,"&gt;0")-(_xlfn.MINIFS(AC$2:AC$1000,AC$2:AC$1000,"&gt;0")-1)))</f>
        <v>14.251224486964245</v>
      </c>
      <c r="M99" s="90" cm="1">
        <f t="array" ref="M99">_xlfn.IFS(AD99="",0,AD99="na","na",AD99&gt;0,100*(AD99-(_xlfn.MINIFS(AD$2:AD$1000,AD$2:AD$1000,"&gt;0")-1))/(_xlfn.MAXIFS(AD$2:AD$1000,AD$2:AD$1000,"&gt;0")-(_xlfn.MINIFS(AD$2:AD$1000,AD$2:AD$1000,"&gt;0")-1)))</f>
        <v>0</v>
      </c>
      <c r="N99" s="90" cm="1">
        <f t="array" ref="N99">_xlfn.IFS(AE99="",0,AE99="na","na",AE99&gt;0,100*(AE99-(_xlfn.MINIFS(AE$2:AE$1000,AE$2:AE$1000,"&gt;0")-1))/(_xlfn.MAXIFS(AE$2:AE$1000,AE$2:AE$1000,"&gt;0")-(_xlfn.MINIFS(AE$2:AE$1000,AE$2:AE$1000,"&gt;0")-1)))</f>
        <v>51.26729521244031</v>
      </c>
      <c r="O99" s="90" cm="1">
        <f t="array" ref="O99">_xlfn.IFS(AF99="",0,AF99="na","na",AF99&gt;0,100*(AF99-(_xlfn.MINIFS(AF$2:AF$1000,AF$2:AF$1000,"&gt;0")-1))/(_xlfn.MAXIFS(AF$2:AF$1000,AF$2:AF$1000,"&gt;0")-(_xlfn.MINIFS(AF$2:AF$1000,AF$2:AF$1000,"&gt;0")-1)))</f>
        <v>59.063882414498401</v>
      </c>
      <c r="P99" s="90" cm="1">
        <f t="array" ref="P99">_xlfn.IFS(AG99="",0,AG99="na","na",AG99&gt;0,100*(AG99-(_xlfn.MINIFS(AG$2:AG$1000,AG$2:AG$1000,"&gt;0")-1))/(_xlfn.MAXIFS(AG$2:AG$1000,AG$2:AG$1000,"&gt;0")-(_xlfn.MINIFS(AG$2:AG$1000,AG$2:AG$1000,"&gt;0")-1)))</f>
        <v>0</v>
      </c>
      <c r="Q99" s="90" cm="1">
        <f t="array" ref="Q99">_xlfn.IFS(AH99="",0,AH99="na","na",AH99&gt;0,100*(AH99-(_xlfn.MINIFS(AH$2:AH$1000,AH$2:AH$1000,"&gt;0")-1))/(_xlfn.MAXIFS(AH$2:AH$1000,AH$2:AH$1000,"&gt;0")-(_xlfn.MINIFS(AH$2:AH$1000,AH$2:AH$1000,"&gt;0")-1)))</f>
        <v>0</v>
      </c>
      <c r="R99" s="90" cm="1">
        <f t="array" ref="R99">_xlfn.IFS(AI99="",0,AI99="na","na",AI99&gt;0,100*(AI99-(_xlfn.MINIFS(AI$2:AI$1000,AI$2:AI$1000,"&gt;0")-1))/(_xlfn.MAXIFS(AI$2:AI$1000,AI$2:AI$1000,"&gt;0")-(_xlfn.MINIFS(AI$2:AI$1000,AI$2:AI$1000,"&gt;0")-1)))</f>
        <v>100</v>
      </c>
      <c r="S99" s="90" cm="1">
        <f t="array" ref="S99">_xlfn.IFS(AJ99="",0,AJ99="na","na",AJ99&gt;0,100*(AJ99-(_xlfn.MINIFS(AJ$2:AJ$1000,AJ$2:AJ$1000,"&gt;0")-1))/(_xlfn.MAXIFS(AJ$2:AJ$1000,AJ$2:AJ$1000,"&gt;0")-(_xlfn.MINIFS(AJ$2:AJ$1000,AJ$2:AJ$1000,"&gt;0")-1)))</f>
        <v>96.203904555314537</v>
      </c>
      <c r="T99" s="90" cm="1">
        <f t="array" ref="T99">_xlfn.IFS(AK99="",0,AK99="na","na",AK99&gt;0,100*(AK99-(_xlfn.MINIFS(AK$2:AK$1000,AK$2:AK$1000,"&gt;0")-1))/(_xlfn.MAXIFS(AK$2:AK$1000,AK$2:AK$1000,"&gt;0")-(_xlfn.MINIFS(AK$2:AK$1000,AK$2:AK$1000,"&gt;0")-1)))</f>
        <v>79.301767788931329</v>
      </c>
      <c r="U99" s="19"/>
      <c r="V99" s="84" t="s">
        <v>1255</v>
      </c>
      <c r="W99" s="20">
        <v>880.1</v>
      </c>
      <c r="X99" s="20">
        <v>322.60000000000002</v>
      </c>
      <c r="Y99" s="84" t="s">
        <v>1255</v>
      </c>
      <c r="Z99" s="20">
        <v>265.8</v>
      </c>
      <c r="AA99" s="20">
        <v>449.4</v>
      </c>
      <c r="AB99" s="20">
        <v>233.5</v>
      </c>
      <c r="AC99" s="20">
        <v>130.9</v>
      </c>
      <c r="AD99" s="20"/>
      <c r="AE99" s="20">
        <v>486.3</v>
      </c>
      <c r="AF99" s="20">
        <v>636.70000000000005</v>
      </c>
      <c r="AG99" s="20"/>
      <c r="AH99" s="20"/>
      <c r="AI99" s="20">
        <v>1431</v>
      </c>
      <c r="AJ99" s="20">
        <v>2867</v>
      </c>
      <c r="AK99" s="20">
        <v>1820</v>
      </c>
      <c r="AL99" s="19"/>
      <c r="AM99" s="84" t="s">
        <v>1255</v>
      </c>
      <c r="AN99" s="20">
        <v>43.73</v>
      </c>
      <c r="AO99" s="20">
        <v>12.68</v>
      </c>
      <c r="AP99" s="84" t="s">
        <v>1255</v>
      </c>
      <c r="AQ99" s="20">
        <v>10.14</v>
      </c>
      <c r="AR99" s="20">
        <v>19.62</v>
      </c>
      <c r="AS99" s="20">
        <v>11.91</v>
      </c>
      <c r="AT99" s="20">
        <v>42.67</v>
      </c>
      <c r="AU99" s="20"/>
      <c r="AV99" s="20">
        <v>47.28</v>
      </c>
      <c r="AW99" s="20">
        <v>27.32</v>
      </c>
      <c r="AX99" s="20"/>
      <c r="AY99" s="20"/>
      <c r="AZ99" s="20">
        <v>60.2</v>
      </c>
      <c r="BA99" s="20">
        <v>94.36</v>
      </c>
      <c r="BB99" s="20">
        <v>45.72</v>
      </c>
      <c r="BC99" s="84"/>
      <c r="BD99" s="84"/>
      <c r="BE99" s="84"/>
      <c r="BF99" s="84"/>
    </row>
    <row r="100" spans="1:58" s="25" customFormat="1" x14ac:dyDescent="0.2">
      <c r="A100" s="69" t="s">
        <v>220</v>
      </c>
      <c r="B100" s="70" t="str">
        <f>VLOOKUP(A100,RecNames!B:G,6,FALSE)</f>
        <v>GPBAR</v>
      </c>
      <c r="C100" s="70"/>
      <c r="D100" s="90" cm="1">
        <f t="array" ref="D100">_xlfn.IFS(U100="",0,U100="na","na",U100&gt;0,100*(U100-(_xlfn.MINIFS(U$2:U$1000,U$2:U$1000,"&gt;0")-1))/(_xlfn.MAXIFS(U$2:U$1000,U$2:U$1000,"&gt;0")-(_xlfn.MINIFS(U$2:U$1000,U$2:U$1000,"&gt;0")-1)))</f>
        <v>100</v>
      </c>
      <c r="E100" s="90" t="str" cm="1">
        <f t="array" ref="E100">_xlfn.IFS(V100="",0,V100="na","na",V100&gt;0,100*(V100-(_xlfn.MINIFS(V$2:V$1000,V$2:V$1000,"&gt;0")-1))/(_xlfn.MAXIFS(V$2:V$1000,V$2:V$1000,"&gt;0")-(_xlfn.MINIFS(V$2:V$1000,V$2:V$1000,"&gt;0")-1)))</f>
        <v>na</v>
      </c>
      <c r="F100" s="90" cm="1">
        <f t="array" ref="F100">_xlfn.IFS(W100="",0,W100="na","na",W100&gt;0,100*(W100-(_xlfn.MINIFS(W$2:W$1000,W$2:W$1000,"&gt;0")-1))/(_xlfn.MAXIFS(W$2:W$1000,W$2:W$1000,"&gt;0")-(_xlfn.MINIFS(W$2:W$1000,W$2:W$1000,"&gt;0")-1)))</f>
        <v>0</v>
      </c>
      <c r="G100" s="90" cm="1">
        <f t="array" ref="G100">_xlfn.IFS(X100="",0,X100="na","na",X100&gt;0,100*(X100-(_xlfn.MINIFS(X$2:X$1000,X$2:X$1000,"&gt;0")-1))/(_xlfn.MAXIFS(X$2:X$1000,X$2:X$1000,"&gt;0")-(_xlfn.MINIFS(X$2:X$1000,X$2:X$1000,"&gt;0")-1)))</f>
        <v>0</v>
      </c>
      <c r="H100" s="90" t="str" cm="1">
        <f t="array" ref="H100">_xlfn.IFS(Y100="",0,Y100="na","na",Y100&gt;0,100*(Y100-(_xlfn.MINIFS(Y$2:Y$1000,Y$2:Y$1000,"&gt;0")-1))/(_xlfn.MAXIFS(Y$2:Y$1000,Y$2:Y$1000,"&gt;0")-(_xlfn.MINIFS(Y$2:Y$1000,Y$2:Y$1000,"&gt;0")-1)))</f>
        <v>na</v>
      </c>
      <c r="I100" s="90" cm="1">
        <f t="array" ref="I100">_xlfn.IFS(Z100="",0,Z100="na","na",Z100&gt;0,100*(Z100-(_xlfn.MINIFS(Z$2:Z$1000,Z$2:Z$1000,"&gt;0")-1))/(_xlfn.MAXIFS(Z$2:Z$1000,Z$2:Z$1000,"&gt;0")-(_xlfn.MINIFS(Z$2:Z$1000,Z$2:Z$1000,"&gt;0")-1)))</f>
        <v>0</v>
      </c>
      <c r="J100" s="90" cm="1">
        <f t="array" ref="J100">_xlfn.IFS(AA100="",0,AA100="na","na",AA100&gt;0,100*(AA100-(_xlfn.MINIFS(AA$2:AA$1000,AA$2:AA$1000,"&gt;0")-1))/(_xlfn.MAXIFS(AA$2:AA$1000,AA$2:AA$1000,"&gt;0")-(_xlfn.MINIFS(AA$2:AA$1000,AA$2:AA$1000,"&gt;0")-1)))</f>
        <v>0</v>
      </c>
      <c r="K100" s="90" cm="1">
        <f t="array" ref="K100">_xlfn.IFS(AB100="",0,AB100="na","na",AB100&gt;0,100*(AB100-(_xlfn.MINIFS(AB$2:AB$1000,AB$2:AB$1000,"&gt;0")-1))/(_xlfn.MAXIFS(AB$2:AB$1000,AB$2:AB$1000,"&gt;0")-(_xlfn.MINIFS(AB$2:AB$1000,AB$2:AB$1000,"&gt;0")-1)))</f>
        <v>0</v>
      </c>
      <c r="L100" s="90" cm="1">
        <f t="array" ref="L100">_xlfn.IFS(AC100="",0,AC100="na","na",AC100&gt;0,100*(AC100-(_xlfn.MINIFS(AC$2:AC$1000,AC$2:AC$1000,"&gt;0")-1))/(_xlfn.MAXIFS(AC$2:AC$1000,AC$2:AC$1000,"&gt;0")-(_xlfn.MINIFS(AC$2:AC$1000,AC$2:AC$1000,"&gt;0")-1)))</f>
        <v>0</v>
      </c>
      <c r="M100" s="90" cm="1">
        <f t="array" ref="M100">_xlfn.IFS(AD100="",0,AD100="na","na",AD100&gt;0,100*(AD100-(_xlfn.MINIFS(AD$2:AD$1000,AD$2:AD$1000,"&gt;0")-1))/(_xlfn.MAXIFS(AD$2:AD$1000,AD$2:AD$1000,"&gt;0")-(_xlfn.MINIFS(AD$2:AD$1000,AD$2:AD$1000,"&gt;0")-1)))</f>
        <v>0</v>
      </c>
      <c r="N100" s="90" cm="1">
        <f t="array" ref="N100">_xlfn.IFS(AE100="",0,AE100="na","na",AE100&gt;0,100*(AE100-(_xlfn.MINIFS(AE$2:AE$1000,AE$2:AE$1000,"&gt;0")-1))/(_xlfn.MAXIFS(AE$2:AE$1000,AE$2:AE$1000,"&gt;0")-(_xlfn.MINIFS(AE$2:AE$1000,AE$2:AE$1000,"&gt;0")-1)))</f>
        <v>0</v>
      </c>
      <c r="O100" s="90" cm="1">
        <f t="array" ref="O100">_xlfn.IFS(AF100="",0,AF100="na","na",AF100&gt;0,100*(AF100-(_xlfn.MINIFS(AF$2:AF$1000,AF$2:AF$1000,"&gt;0")-1))/(_xlfn.MAXIFS(AF$2:AF$1000,AF$2:AF$1000,"&gt;0")-(_xlfn.MINIFS(AF$2:AF$1000,AF$2:AF$1000,"&gt;0")-1)))</f>
        <v>0</v>
      </c>
      <c r="P100" s="90" cm="1">
        <f t="array" ref="P100">_xlfn.IFS(AG100="",0,AG100="na","na",AG100&gt;0,100*(AG100-(_xlfn.MINIFS(AG$2:AG$1000,AG$2:AG$1000,"&gt;0")-1))/(_xlfn.MAXIFS(AG$2:AG$1000,AG$2:AG$1000,"&gt;0")-(_xlfn.MINIFS(AG$2:AG$1000,AG$2:AG$1000,"&gt;0")-1)))</f>
        <v>0</v>
      </c>
      <c r="Q100" s="90" cm="1">
        <f t="array" ref="Q100">_xlfn.IFS(AH100="",0,AH100="na","na",AH100&gt;0,100*(AH100-(_xlfn.MINIFS(AH$2:AH$1000,AH$2:AH$1000,"&gt;0")-1))/(_xlfn.MAXIFS(AH$2:AH$1000,AH$2:AH$1000,"&gt;0")-(_xlfn.MINIFS(AH$2:AH$1000,AH$2:AH$1000,"&gt;0")-1)))</f>
        <v>0</v>
      </c>
      <c r="R100" s="90" cm="1">
        <f t="array" ref="R100">_xlfn.IFS(AI100="",0,AI100="na","na",AI100&gt;0,100*(AI100-(_xlfn.MINIFS(AI$2:AI$1000,AI$2:AI$1000,"&gt;0")-1))/(_xlfn.MAXIFS(AI$2:AI$1000,AI$2:AI$1000,"&gt;0")-(_xlfn.MINIFS(AI$2:AI$1000,AI$2:AI$1000,"&gt;0")-1)))</f>
        <v>0</v>
      </c>
      <c r="S100" s="90" cm="1">
        <f t="array" ref="S100">_xlfn.IFS(AJ100="",0,AJ100="na","na",AJ100&gt;0,100*(AJ100-(_xlfn.MINIFS(AJ$2:AJ$1000,AJ$2:AJ$1000,"&gt;0")-1))/(_xlfn.MAXIFS(AJ$2:AJ$1000,AJ$2:AJ$1000,"&gt;0")-(_xlfn.MINIFS(AJ$2:AJ$1000,AJ$2:AJ$1000,"&gt;0")-1)))</f>
        <v>0</v>
      </c>
      <c r="T100" s="90" cm="1">
        <f t="array" ref="T100">_xlfn.IFS(AK100="",0,AK100="na","na",AK100&gt;0,100*(AK100-(_xlfn.MINIFS(AK$2:AK$1000,AK$2:AK$1000,"&gt;0")-1))/(_xlfn.MAXIFS(AK$2:AK$1000,AK$2:AK$1000,"&gt;0")-(_xlfn.MINIFS(AK$2:AK$1000,AK$2:AK$1000,"&gt;0")-1)))</f>
        <v>0</v>
      </c>
      <c r="U100" s="19">
        <v>65.319999999999993</v>
      </c>
      <c r="V100" s="84" t="s">
        <v>1255</v>
      </c>
      <c r="W100" s="20"/>
      <c r="X100" s="20"/>
      <c r="Y100" s="84" t="s">
        <v>1255</v>
      </c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19">
        <v>1.5840000000000001</v>
      </c>
      <c r="AM100" s="84" t="s">
        <v>1255</v>
      </c>
      <c r="AN100" s="20"/>
      <c r="AO100" s="20"/>
      <c r="AP100" s="84" t="s">
        <v>1255</v>
      </c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84"/>
      <c r="BD100" s="84"/>
      <c r="BE100" s="84"/>
      <c r="BF100" s="84"/>
    </row>
    <row r="101" spans="1:58" s="35" customFormat="1" x14ac:dyDescent="0.2">
      <c r="A101" s="72" t="s">
        <v>743</v>
      </c>
      <c r="B101" s="70" t="str">
        <f>VLOOKUP(A101,RecNames!B:G,6,FALSE)</f>
        <v>VIPR1</v>
      </c>
      <c r="C101" s="70"/>
      <c r="D101" s="90" cm="1">
        <f t="array" ref="D101">_xlfn.IFS(U101="",0,U101="na","na",U101&gt;0,100*(U101-(_xlfn.MINIFS(U$2:U$1000,U$2:U$1000,"&gt;0")-1))/(_xlfn.MAXIFS(U$2:U$1000,U$2:U$1000,"&gt;0")-(_xlfn.MINIFS(U$2:U$1000,U$2:U$1000,"&gt;0")-1)))</f>
        <v>64.34782608695653</v>
      </c>
      <c r="E101" s="90" t="str" cm="1">
        <f t="array" ref="E101">_xlfn.IFS(V101="",0,V101="na","na",V101&gt;0,100*(V101-(_xlfn.MINIFS(V$2:V$1000,V$2:V$1000,"&gt;0")-1))/(_xlfn.MAXIFS(V$2:V$1000,V$2:V$1000,"&gt;0")-(_xlfn.MINIFS(V$2:V$1000,V$2:V$1000,"&gt;0")-1)))</f>
        <v>na</v>
      </c>
      <c r="F101" s="90" cm="1">
        <f t="array" ref="F101">_xlfn.IFS(W101="",0,W101="na","na",W101&gt;0,100*(W101-(_xlfn.MINIFS(W$2:W$1000,W$2:W$1000,"&gt;0")-1))/(_xlfn.MAXIFS(W$2:W$1000,W$2:W$1000,"&gt;0")-(_xlfn.MINIFS(W$2:W$1000,W$2:W$1000,"&gt;0")-1)))</f>
        <v>18.886064758536854</v>
      </c>
      <c r="G101" s="90" cm="1">
        <f t="array" ref="G101">_xlfn.IFS(X101="",0,X101="na","na",X101&gt;0,100*(X101-(_xlfn.MINIFS(X$2:X$1000,X$2:X$1000,"&gt;0")-1))/(_xlfn.MAXIFS(X$2:X$1000,X$2:X$1000,"&gt;0")-(_xlfn.MINIFS(X$2:X$1000,X$2:X$1000,"&gt;0")-1)))</f>
        <v>11.710901184585394</v>
      </c>
      <c r="H101" s="90" t="str" cm="1">
        <f t="array" ref="H101">_xlfn.IFS(Y101="",0,Y101="na","na",Y101&gt;0,100*(Y101-(_xlfn.MINIFS(Y$2:Y$1000,Y$2:Y$1000,"&gt;0")-1))/(_xlfn.MAXIFS(Y$2:Y$1000,Y$2:Y$1000,"&gt;0")-(_xlfn.MINIFS(Y$2:Y$1000,Y$2:Y$1000,"&gt;0")-1)))</f>
        <v>na</v>
      </c>
      <c r="I101" s="90" cm="1">
        <f t="array" ref="I101">_xlfn.IFS(Z101="",0,Z101="na","na",Z101&gt;0,100*(Z101-(_xlfn.MINIFS(Z$2:Z$1000,Z$2:Z$1000,"&gt;0")-1))/(_xlfn.MAXIFS(Z$2:Z$1000,Z$2:Z$1000,"&gt;0")-(_xlfn.MINIFS(Z$2:Z$1000,Z$2:Z$1000,"&gt;0")-1)))</f>
        <v>10.928637941251166</v>
      </c>
      <c r="J101" s="90" cm="1">
        <f t="array" ref="J101">_xlfn.IFS(AA101="",0,AA101="na","na",AA101&gt;0,100*(AA101-(_xlfn.MINIFS(AA$2:AA$1000,AA$2:AA$1000,"&gt;0")-1))/(_xlfn.MAXIFS(AA$2:AA$1000,AA$2:AA$1000,"&gt;0")-(_xlfn.MINIFS(AA$2:AA$1000,AA$2:AA$1000,"&gt;0")-1)))</f>
        <v>30.318567706144407</v>
      </c>
      <c r="K101" s="90" cm="1">
        <f t="array" ref="K101">_xlfn.IFS(AB101="",0,AB101="na","na",AB101&gt;0,100*(AB101-(_xlfn.MINIFS(AB$2:AB$1000,AB$2:AB$1000,"&gt;0")-1))/(_xlfn.MAXIFS(AB$2:AB$1000,AB$2:AB$1000,"&gt;0")-(_xlfn.MINIFS(AB$2:AB$1000,AB$2:AB$1000,"&gt;0")-1)))</f>
        <v>19.844990311894488</v>
      </c>
      <c r="L101" s="90" cm="1">
        <f t="array" ref="L101">_xlfn.IFS(AC101="",0,AC101="na","na",AC101&gt;0,100*(AC101-(_xlfn.MINIFS(AC$2:AC$1000,AC$2:AC$1000,"&gt;0")-1))/(_xlfn.MAXIFS(AC$2:AC$1000,AC$2:AC$1000,"&gt;0")-(_xlfn.MINIFS(AC$2:AC$1000,AC$2:AC$1000,"&gt;0")-1)))</f>
        <v>32.219616766799405</v>
      </c>
      <c r="M101" s="90" cm="1">
        <f t="array" ref="M101">_xlfn.IFS(AD101="",0,AD101="na","na",AD101&gt;0,100*(AD101-(_xlfn.MINIFS(AD$2:AD$1000,AD$2:AD$1000,"&gt;0")-1))/(_xlfn.MAXIFS(AD$2:AD$1000,AD$2:AD$1000,"&gt;0")-(_xlfn.MINIFS(AD$2:AD$1000,AD$2:AD$1000,"&gt;0")-1)))</f>
        <v>15.609152451896248</v>
      </c>
      <c r="N101" s="90" cm="1">
        <f t="array" ref="N101">_xlfn.IFS(AE101="",0,AE101="na","na",AE101&gt;0,100*(AE101-(_xlfn.MINIFS(AE$2:AE$1000,AE$2:AE$1000,"&gt;0")-1))/(_xlfn.MAXIFS(AE$2:AE$1000,AE$2:AE$1000,"&gt;0")-(_xlfn.MINIFS(AE$2:AE$1000,AE$2:AE$1000,"&gt;0")-1)))</f>
        <v>2.2607611563164394</v>
      </c>
      <c r="O101" s="90" cm="1">
        <f t="array" ref="O101">_xlfn.IFS(AF101="",0,AF101="na","na",AF101&gt;0,100*(AF101-(_xlfn.MINIFS(AF$2:AF$1000,AF$2:AF$1000,"&gt;0")-1))/(_xlfn.MAXIFS(AF$2:AF$1000,AF$2:AF$1000,"&gt;0")-(_xlfn.MINIFS(AF$2:AF$1000,AF$2:AF$1000,"&gt;0")-1)))</f>
        <v>56.590400989392563</v>
      </c>
      <c r="P101" s="90" cm="1">
        <f t="array" ref="P101">_xlfn.IFS(AG101="",0,AG101="na","na",AG101&gt;0,100*(AG101-(_xlfn.MINIFS(AG$2:AG$1000,AG$2:AG$1000,"&gt;0")-1))/(_xlfn.MAXIFS(AG$2:AG$1000,AG$2:AG$1000,"&gt;0")-(_xlfn.MINIFS(AG$2:AG$1000,AG$2:AG$1000,"&gt;0")-1)))</f>
        <v>0</v>
      </c>
      <c r="Q101" s="90" cm="1">
        <f t="array" ref="Q101">_xlfn.IFS(AH101="",0,AH101="na","na",AH101&gt;0,100*(AH101-(_xlfn.MINIFS(AH$2:AH$1000,AH$2:AH$1000,"&gt;0")-1))/(_xlfn.MAXIFS(AH$2:AH$1000,AH$2:AH$1000,"&gt;0")-(_xlfn.MINIFS(AH$2:AH$1000,AH$2:AH$1000,"&gt;0")-1)))</f>
        <v>0</v>
      </c>
      <c r="R101" s="90" cm="1">
        <f t="array" ref="R101">_xlfn.IFS(AI101="",0,AI101="na","na",AI101&gt;0,100*(AI101-(_xlfn.MINIFS(AI$2:AI$1000,AI$2:AI$1000,"&gt;0")-1))/(_xlfn.MAXIFS(AI$2:AI$1000,AI$2:AI$1000,"&gt;0")-(_xlfn.MINIFS(AI$2:AI$1000,AI$2:AI$1000,"&gt;0")-1)))</f>
        <v>47.664375235481877</v>
      </c>
      <c r="S101" s="90" cm="1">
        <f t="array" ref="S101">_xlfn.IFS(AJ101="",0,AJ101="na","na",AJ101&gt;0,100*(AJ101-(_xlfn.MINIFS(AJ$2:AJ$1000,AJ$2:AJ$1000,"&gt;0")-1))/(_xlfn.MAXIFS(AJ$2:AJ$1000,AJ$2:AJ$1000,"&gt;0")-(_xlfn.MINIFS(AJ$2:AJ$1000,AJ$2:AJ$1000,"&gt;0")-1)))</f>
        <v>45.363340563991322</v>
      </c>
      <c r="T101" s="90" cm="1">
        <f t="array" ref="T101">_xlfn.IFS(AK101="",0,AK101="na","na",AK101&gt;0,100*(AK101-(_xlfn.MINIFS(AK$2:AK$1000,AK$2:AK$1000,"&gt;0")-1))/(_xlfn.MAXIFS(AK$2:AK$1000,AK$2:AK$1000,"&gt;0")-(_xlfn.MINIFS(AK$2:AK$1000,AK$2:AK$1000,"&gt;0")-1)))</f>
        <v>45.544994225815053</v>
      </c>
      <c r="U101" s="19">
        <v>48.1</v>
      </c>
      <c r="V101" s="84" t="s">
        <v>1255</v>
      </c>
      <c r="W101" s="36">
        <v>189</v>
      </c>
      <c r="X101" s="36">
        <v>95.8</v>
      </c>
      <c r="Y101" s="84" t="s">
        <v>1255</v>
      </c>
      <c r="Z101" s="36">
        <v>56.34</v>
      </c>
      <c r="AA101" s="36">
        <v>162.80000000000001</v>
      </c>
      <c r="AB101" s="36">
        <v>88.32</v>
      </c>
      <c r="AC101" s="36">
        <v>260.39999999999998</v>
      </c>
      <c r="AD101" s="36">
        <v>153.80000000000001</v>
      </c>
      <c r="AE101" s="36">
        <v>46.04</v>
      </c>
      <c r="AF101" s="36">
        <v>610.70000000000005</v>
      </c>
      <c r="AG101" s="36"/>
      <c r="AH101" s="36"/>
      <c r="AI101" s="36">
        <v>694.8</v>
      </c>
      <c r="AJ101" s="36">
        <v>1367</v>
      </c>
      <c r="AK101" s="36">
        <v>1060</v>
      </c>
      <c r="AL101" s="19">
        <v>3.3660000000000001</v>
      </c>
      <c r="AM101" s="84" t="s">
        <v>1255</v>
      </c>
      <c r="AN101" s="36">
        <v>21.38</v>
      </c>
      <c r="AO101" s="36">
        <v>7.9809999999999999</v>
      </c>
      <c r="AP101" s="84" t="s">
        <v>1255</v>
      </c>
      <c r="AQ101" s="36">
        <v>4.0510000000000002</v>
      </c>
      <c r="AR101" s="36">
        <v>9.02</v>
      </c>
      <c r="AS101" s="36">
        <v>9.2870000000000008</v>
      </c>
      <c r="AT101" s="36">
        <v>17.170000000000002</v>
      </c>
      <c r="AU101" s="36">
        <v>10.58</v>
      </c>
      <c r="AV101" s="36">
        <v>6.7670000000000003</v>
      </c>
      <c r="AW101" s="36">
        <v>24.2</v>
      </c>
      <c r="AX101" s="36"/>
      <c r="AY101" s="36"/>
      <c r="AZ101" s="36">
        <v>36.67</v>
      </c>
      <c r="BA101" s="36">
        <v>65.47</v>
      </c>
      <c r="BB101" s="36">
        <v>41.8</v>
      </c>
      <c r="BC101" s="85"/>
      <c r="BD101" s="85"/>
      <c r="BE101" s="85"/>
      <c r="BF101" s="85"/>
    </row>
    <row r="102" spans="1:58" s="25" customFormat="1" x14ac:dyDescent="0.2">
      <c r="A102" s="70"/>
      <c r="B102" s="70"/>
      <c r="C102" s="7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86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  <c r="AL102" s="86"/>
      <c r="AM102" s="84"/>
      <c r="AN102" s="84"/>
      <c r="AO102" s="84"/>
      <c r="AP102" s="84"/>
      <c r="AQ102" s="84"/>
      <c r="AR102" s="84"/>
      <c r="AS102" s="84"/>
      <c r="AT102" s="84"/>
      <c r="AU102" s="84"/>
      <c r="AV102" s="84"/>
      <c r="AW102" s="84"/>
      <c r="AX102" s="84"/>
      <c r="AY102" s="84"/>
      <c r="AZ102" s="84"/>
      <c r="BA102" s="84"/>
      <c r="BB102" s="84"/>
      <c r="BC102" s="84"/>
      <c r="BD102" s="84"/>
      <c r="BE102" s="84"/>
      <c r="BF102" s="84"/>
    </row>
    <row r="103" spans="1:58" x14ac:dyDescent="0.2"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87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7"/>
      <c r="AM103" s="88"/>
      <c r="AN103" s="88"/>
      <c r="AO103" s="88"/>
      <c r="AP103" s="88"/>
      <c r="AQ103" s="88"/>
      <c r="AR103" s="88"/>
      <c r="AS103" s="88"/>
      <c r="AT103" s="88"/>
      <c r="AU103" s="88"/>
      <c r="AV103" s="88"/>
      <c r="AW103" s="88"/>
      <c r="AX103" s="88"/>
      <c r="AY103" s="88"/>
      <c r="AZ103" s="88"/>
      <c r="BA103" s="88"/>
      <c r="BB103" s="88"/>
      <c r="BC103" s="88"/>
      <c r="BD103" s="88"/>
      <c r="BE103" s="88"/>
      <c r="BF103" s="88"/>
    </row>
    <row r="104" spans="1:58" x14ac:dyDescent="0.2"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87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7"/>
      <c r="AM104" s="88"/>
      <c r="AN104" s="88"/>
      <c r="AO104" s="88"/>
      <c r="AP104" s="88"/>
      <c r="AQ104" s="88"/>
      <c r="AR104" s="88"/>
      <c r="AS104" s="88"/>
      <c r="AT104" s="88"/>
      <c r="AU104" s="88"/>
      <c r="AV104" s="88"/>
      <c r="AW104" s="88"/>
      <c r="AX104" s="88"/>
      <c r="AY104" s="88"/>
      <c r="AZ104" s="88"/>
      <c r="BA104" s="88"/>
      <c r="BB104" s="88"/>
      <c r="BC104" s="88"/>
      <c r="BD104" s="88"/>
      <c r="BE104" s="88"/>
      <c r="BF104" s="88"/>
    </row>
    <row r="105" spans="1:58" x14ac:dyDescent="0.2"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87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7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  <c r="AX105" s="88"/>
      <c r="AY105" s="88"/>
      <c r="AZ105" s="88"/>
      <c r="BA105" s="88"/>
      <c r="BB105" s="88"/>
      <c r="BC105" s="88"/>
      <c r="BD105" s="88"/>
      <c r="BE105" s="88"/>
      <c r="BF105" s="88"/>
    </row>
    <row r="106" spans="1:58" x14ac:dyDescent="0.2"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87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7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  <c r="AX106" s="88"/>
      <c r="AY106" s="88"/>
      <c r="AZ106" s="88"/>
      <c r="BA106" s="88"/>
      <c r="BB106" s="88"/>
      <c r="BC106" s="88"/>
      <c r="BD106" s="88"/>
      <c r="BE106" s="88"/>
      <c r="BF106" s="88"/>
    </row>
    <row r="107" spans="1:58" x14ac:dyDescent="0.2"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87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7"/>
      <c r="AM107" s="88"/>
      <c r="AN107" s="88"/>
      <c r="AO107" s="88"/>
      <c r="AP107" s="88"/>
      <c r="AQ107" s="88"/>
      <c r="AR107" s="88"/>
      <c r="AS107" s="88"/>
      <c r="AT107" s="88"/>
      <c r="AU107" s="88"/>
      <c r="AV107" s="88"/>
      <c r="AW107" s="88"/>
      <c r="AX107" s="88"/>
      <c r="AY107" s="88"/>
      <c r="AZ107" s="88"/>
      <c r="BA107" s="88"/>
      <c r="BB107" s="88"/>
      <c r="BC107" s="88"/>
      <c r="BD107" s="88"/>
      <c r="BE107" s="88"/>
      <c r="BF107" s="88"/>
    </row>
    <row r="108" spans="1:58" x14ac:dyDescent="0.2"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87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7"/>
      <c r="AM108" s="88"/>
      <c r="AN108" s="88"/>
      <c r="AO108" s="88"/>
      <c r="AP108" s="88"/>
      <c r="AQ108" s="88"/>
      <c r="AR108" s="88"/>
      <c r="AS108" s="88"/>
      <c r="AT108" s="88"/>
      <c r="AU108" s="88"/>
      <c r="AV108" s="88"/>
      <c r="AW108" s="88"/>
      <c r="AX108" s="88"/>
      <c r="AY108" s="88"/>
      <c r="AZ108" s="88"/>
      <c r="BA108" s="88"/>
      <c r="BB108" s="88"/>
      <c r="BC108" s="88"/>
      <c r="BD108" s="88"/>
      <c r="BE108" s="88"/>
      <c r="BF108" s="88"/>
    </row>
    <row r="109" spans="1:58" x14ac:dyDescent="0.2"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87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7"/>
      <c r="AM109" s="88"/>
      <c r="AN109" s="88"/>
      <c r="AO109" s="88"/>
      <c r="AP109" s="88"/>
      <c r="AQ109" s="88"/>
      <c r="AR109" s="88"/>
      <c r="AS109" s="88"/>
      <c r="AT109" s="88"/>
      <c r="AU109" s="88"/>
      <c r="AV109" s="88"/>
      <c r="AW109" s="88"/>
      <c r="AX109" s="88"/>
      <c r="AY109" s="88"/>
      <c r="AZ109" s="88"/>
      <c r="BA109" s="88"/>
      <c r="BB109" s="88"/>
      <c r="BC109" s="88"/>
      <c r="BD109" s="88"/>
      <c r="BE109" s="88"/>
      <c r="BF109" s="88"/>
    </row>
    <row r="110" spans="1:58" x14ac:dyDescent="0.2"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87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7"/>
      <c r="AM110" s="88"/>
      <c r="AN110" s="88"/>
      <c r="AO110" s="88"/>
      <c r="AP110" s="88"/>
      <c r="AQ110" s="88"/>
      <c r="AR110" s="88"/>
      <c r="AS110" s="88"/>
      <c r="AT110" s="88"/>
      <c r="AU110" s="88"/>
      <c r="AV110" s="88"/>
      <c r="AW110" s="88"/>
      <c r="AX110" s="88"/>
      <c r="AY110" s="88"/>
      <c r="AZ110" s="88"/>
      <c r="BA110" s="88"/>
      <c r="BB110" s="88"/>
      <c r="BC110" s="88"/>
      <c r="BD110" s="88"/>
      <c r="BE110" s="88"/>
      <c r="BF110" s="88"/>
    </row>
    <row r="111" spans="1:58" x14ac:dyDescent="0.2"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87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7"/>
      <c r="AM111" s="88"/>
      <c r="AN111" s="88"/>
      <c r="AO111" s="88"/>
      <c r="AP111" s="88"/>
      <c r="AQ111" s="88"/>
      <c r="AR111" s="88"/>
      <c r="AS111" s="88"/>
      <c r="AT111" s="88"/>
      <c r="AU111" s="88"/>
      <c r="AV111" s="88"/>
      <c r="AW111" s="88"/>
      <c r="AX111" s="88"/>
      <c r="AY111" s="88"/>
      <c r="AZ111" s="88"/>
      <c r="BA111" s="88"/>
      <c r="BB111" s="88"/>
      <c r="BC111" s="88"/>
      <c r="BD111" s="88"/>
      <c r="BE111" s="88"/>
      <c r="BF111" s="88"/>
    </row>
    <row r="112" spans="1:58" x14ac:dyDescent="0.2"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87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7"/>
      <c r="AM112" s="88"/>
      <c r="AN112" s="88"/>
      <c r="AO112" s="88"/>
      <c r="AP112" s="88"/>
      <c r="AQ112" s="88"/>
      <c r="AR112" s="88"/>
      <c r="AS112" s="88"/>
      <c r="AT112" s="88"/>
      <c r="AU112" s="88"/>
      <c r="AV112" s="88"/>
      <c r="AW112" s="88"/>
      <c r="AX112" s="88"/>
      <c r="AY112" s="88"/>
      <c r="AZ112" s="88"/>
      <c r="BA112" s="88"/>
      <c r="BB112" s="88"/>
      <c r="BC112" s="88"/>
      <c r="BD112" s="88"/>
      <c r="BE112" s="88"/>
      <c r="BF112" s="88"/>
    </row>
    <row r="113" spans="4:58" x14ac:dyDescent="0.2"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87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7"/>
      <c r="AM113" s="88"/>
      <c r="AN113" s="88"/>
      <c r="AO113" s="88"/>
      <c r="AP113" s="88"/>
      <c r="AQ113" s="88"/>
      <c r="AR113" s="88"/>
      <c r="AS113" s="88"/>
      <c r="AT113" s="88"/>
      <c r="AU113" s="88"/>
      <c r="AV113" s="88"/>
      <c r="AW113" s="88"/>
      <c r="AX113" s="88"/>
      <c r="AY113" s="88"/>
      <c r="AZ113" s="88"/>
      <c r="BA113" s="88"/>
      <c r="BB113" s="88"/>
      <c r="BC113" s="88"/>
      <c r="BD113" s="88"/>
      <c r="BE113" s="88"/>
      <c r="BF113" s="88"/>
    </row>
    <row r="114" spans="4:58" x14ac:dyDescent="0.2"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87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7"/>
      <c r="AM114" s="88"/>
      <c r="AN114" s="88"/>
      <c r="AO114" s="88"/>
      <c r="AP114" s="88"/>
      <c r="AQ114" s="88"/>
      <c r="AR114" s="88"/>
      <c r="AS114" s="88"/>
      <c r="AT114" s="88"/>
      <c r="AU114" s="88"/>
      <c r="AV114" s="88"/>
      <c r="AW114" s="88"/>
      <c r="AX114" s="88"/>
      <c r="AY114" s="88"/>
      <c r="AZ114" s="88"/>
      <c r="BA114" s="88"/>
      <c r="BB114" s="88"/>
      <c r="BC114" s="88"/>
      <c r="BD114" s="88"/>
      <c r="BE114" s="88"/>
      <c r="BF114" s="88"/>
    </row>
    <row r="115" spans="4:58" x14ac:dyDescent="0.2"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87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7"/>
      <c r="AM115" s="88"/>
      <c r="AN115" s="88"/>
      <c r="AO115" s="88"/>
      <c r="AP115" s="88"/>
      <c r="AQ115" s="88"/>
      <c r="AR115" s="88"/>
      <c r="AS115" s="88"/>
      <c r="AT115" s="88"/>
      <c r="AU115" s="88"/>
      <c r="AV115" s="88"/>
      <c r="AW115" s="88"/>
      <c r="AX115" s="88"/>
      <c r="AY115" s="88"/>
      <c r="AZ115" s="88"/>
      <c r="BA115" s="88"/>
      <c r="BB115" s="88"/>
      <c r="BC115" s="88"/>
      <c r="BD115" s="88"/>
      <c r="BE115" s="88"/>
      <c r="BF115" s="88"/>
    </row>
    <row r="116" spans="4:58" x14ac:dyDescent="0.2"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87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7"/>
      <c r="AM116" s="88"/>
      <c r="AN116" s="88"/>
      <c r="AO116" s="88"/>
      <c r="AP116" s="88"/>
      <c r="AQ116" s="88"/>
      <c r="AR116" s="88"/>
      <c r="AS116" s="88"/>
      <c r="AT116" s="88"/>
      <c r="AU116" s="88"/>
      <c r="AV116" s="88"/>
      <c r="AW116" s="88"/>
      <c r="AX116" s="88"/>
      <c r="AY116" s="88"/>
      <c r="AZ116" s="88"/>
      <c r="BA116" s="88"/>
      <c r="BB116" s="88"/>
      <c r="BC116" s="88"/>
      <c r="BD116" s="88"/>
      <c r="BE116" s="88"/>
      <c r="BF116" s="88"/>
    </row>
    <row r="117" spans="4:58" x14ac:dyDescent="0.2"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87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7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  <c r="AX117" s="88"/>
      <c r="AY117" s="88"/>
      <c r="AZ117" s="88"/>
      <c r="BA117" s="88"/>
      <c r="BB117" s="88"/>
      <c r="BC117" s="88"/>
      <c r="BD117" s="88"/>
      <c r="BE117" s="88"/>
      <c r="BF117" s="88"/>
    </row>
    <row r="118" spans="4:58" x14ac:dyDescent="0.2"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87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7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  <c r="AX118" s="88"/>
      <c r="AY118" s="88"/>
      <c r="AZ118" s="88"/>
      <c r="BA118" s="88"/>
      <c r="BB118" s="88"/>
      <c r="BC118" s="88"/>
      <c r="BD118" s="88"/>
      <c r="BE118" s="88"/>
      <c r="BF118" s="88"/>
    </row>
    <row r="119" spans="4:58" x14ac:dyDescent="0.2"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87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7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  <c r="AX119" s="88"/>
      <c r="AY119" s="88"/>
      <c r="AZ119" s="88"/>
      <c r="BA119" s="88"/>
      <c r="BB119" s="88"/>
      <c r="BC119" s="88"/>
      <c r="BD119" s="88"/>
      <c r="BE119" s="88"/>
      <c r="BF119" s="88"/>
    </row>
    <row r="120" spans="4:58" x14ac:dyDescent="0.2"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87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7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  <c r="AX120" s="88"/>
      <c r="AY120" s="88"/>
      <c r="AZ120" s="88"/>
      <c r="BA120" s="88"/>
      <c r="BB120" s="88"/>
      <c r="BC120" s="88"/>
      <c r="BD120" s="88"/>
      <c r="BE120" s="88"/>
      <c r="BF120" s="88"/>
    </row>
    <row r="121" spans="4:58" x14ac:dyDescent="0.2"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87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7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  <c r="AX121" s="88"/>
      <c r="AY121" s="88"/>
      <c r="AZ121" s="88"/>
      <c r="BA121" s="88"/>
      <c r="BB121" s="88"/>
      <c r="BC121" s="88"/>
      <c r="BD121" s="88"/>
      <c r="BE121" s="88"/>
      <c r="BF121" s="88"/>
    </row>
    <row r="122" spans="4:58" x14ac:dyDescent="0.2"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87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7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  <c r="AX122" s="88"/>
      <c r="AY122" s="88"/>
      <c r="AZ122" s="88"/>
      <c r="BA122" s="88"/>
      <c r="BB122" s="88"/>
      <c r="BC122" s="88"/>
      <c r="BD122" s="88"/>
      <c r="BE122" s="88"/>
      <c r="BF122" s="88"/>
    </row>
    <row r="123" spans="4:58" x14ac:dyDescent="0.2"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87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7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  <c r="AX123" s="88"/>
      <c r="AY123" s="88"/>
      <c r="AZ123" s="88"/>
      <c r="BA123" s="88"/>
      <c r="BB123" s="88"/>
      <c r="BC123" s="88"/>
      <c r="BD123" s="88"/>
      <c r="BE123" s="88"/>
      <c r="BF123" s="88"/>
    </row>
    <row r="124" spans="4:58" x14ac:dyDescent="0.2"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87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7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  <c r="AX124" s="88"/>
      <c r="AY124" s="88"/>
      <c r="AZ124" s="88"/>
      <c r="BA124" s="88"/>
      <c r="BB124" s="88"/>
      <c r="BC124" s="88"/>
      <c r="BD124" s="88"/>
      <c r="BE124" s="88"/>
      <c r="BF124" s="88"/>
    </row>
    <row r="125" spans="4:58" x14ac:dyDescent="0.2"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87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7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  <c r="AX125" s="88"/>
      <c r="AY125" s="88"/>
      <c r="AZ125" s="88"/>
      <c r="BA125" s="88"/>
      <c r="BB125" s="88"/>
      <c r="BC125" s="88"/>
      <c r="BD125" s="88"/>
      <c r="BE125" s="88"/>
      <c r="BF125" s="88"/>
    </row>
    <row r="126" spans="4:58" x14ac:dyDescent="0.2"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87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7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  <c r="AX126" s="88"/>
      <c r="AY126" s="88"/>
      <c r="AZ126" s="88"/>
      <c r="BA126" s="88"/>
      <c r="BB126" s="88"/>
      <c r="BC126" s="88"/>
      <c r="BD126" s="88"/>
      <c r="BE126" s="88"/>
      <c r="BF126" s="88"/>
    </row>
    <row r="127" spans="4:58" x14ac:dyDescent="0.2"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87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7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  <c r="AX127" s="88"/>
      <c r="AY127" s="88"/>
      <c r="AZ127" s="88"/>
      <c r="BA127" s="88"/>
      <c r="BB127" s="88"/>
      <c r="BC127" s="88"/>
      <c r="BD127" s="88"/>
      <c r="BE127" s="88"/>
      <c r="BF127" s="88"/>
    </row>
    <row r="128" spans="4:58" x14ac:dyDescent="0.2"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87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7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  <c r="AX128" s="88"/>
      <c r="AY128" s="88"/>
      <c r="AZ128" s="88"/>
      <c r="BA128" s="88"/>
      <c r="BB128" s="88"/>
      <c r="BC128" s="88"/>
      <c r="BD128" s="88"/>
      <c r="BE128" s="88"/>
      <c r="BF128" s="88"/>
    </row>
    <row r="129" spans="4:58" x14ac:dyDescent="0.2"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87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7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  <c r="AX129" s="88"/>
      <c r="AY129" s="88"/>
      <c r="AZ129" s="88"/>
      <c r="BA129" s="88"/>
      <c r="BB129" s="88"/>
      <c r="BC129" s="88"/>
      <c r="BD129" s="88"/>
      <c r="BE129" s="88"/>
      <c r="BF129" s="88"/>
    </row>
    <row r="130" spans="4:58" x14ac:dyDescent="0.2"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87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7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  <c r="AX130" s="88"/>
      <c r="AY130" s="88"/>
      <c r="AZ130" s="88"/>
      <c r="BA130" s="88"/>
      <c r="BB130" s="88"/>
      <c r="BC130" s="88"/>
      <c r="BD130" s="88"/>
      <c r="BE130" s="88"/>
      <c r="BF130" s="88"/>
    </row>
    <row r="131" spans="4:58" x14ac:dyDescent="0.2"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87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7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  <c r="AX131" s="88"/>
      <c r="AY131" s="88"/>
      <c r="AZ131" s="88"/>
      <c r="BA131" s="88"/>
      <c r="BB131" s="88"/>
      <c r="BC131" s="88"/>
      <c r="BD131" s="88"/>
      <c r="BE131" s="88"/>
      <c r="BF131" s="88"/>
    </row>
    <row r="132" spans="4:58" x14ac:dyDescent="0.2"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87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7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  <c r="AX132" s="88"/>
      <c r="AY132" s="88"/>
      <c r="AZ132" s="88"/>
      <c r="BA132" s="88"/>
      <c r="BB132" s="88"/>
      <c r="BC132" s="88"/>
      <c r="BD132" s="88"/>
      <c r="BE132" s="88"/>
      <c r="BF132" s="88"/>
    </row>
    <row r="133" spans="4:58" x14ac:dyDescent="0.2"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87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7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  <c r="AX133" s="88"/>
      <c r="AY133" s="88"/>
      <c r="AZ133" s="88"/>
      <c r="BA133" s="88"/>
      <c r="BB133" s="88"/>
      <c r="BC133" s="88"/>
      <c r="BD133" s="88"/>
      <c r="BE133" s="88"/>
      <c r="BF133" s="88"/>
    </row>
    <row r="134" spans="4:58" x14ac:dyDescent="0.2"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87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7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  <c r="AX134" s="88"/>
      <c r="AY134" s="88"/>
      <c r="AZ134" s="88"/>
      <c r="BA134" s="88"/>
      <c r="BB134" s="88"/>
      <c r="BC134" s="88"/>
      <c r="BD134" s="88"/>
      <c r="BE134" s="88"/>
      <c r="BF134" s="88"/>
    </row>
    <row r="135" spans="4:58" x14ac:dyDescent="0.2"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87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7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  <c r="AX135" s="88"/>
      <c r="AY135" s="88"/>
      <c r="AZ135" s="88"/>
      <c r="BA135" s="88"/>
      <c r="BB135" s="88"/>
      <c r="BC135" s="88"/>
      <c r="BD135" s="88"/>
      <c r="BE135" s="88"/>
      <c r="BF135" s="88"/>
    </row>
    <row r="136" spans="4:58" x14ac:dyDescent="0.2"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87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7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  <c r="AX136" s="88"/>
      <c r="AY136" s="88"/>
      <c r="AZ136" s="88"/>
      <c r="BA136" s="88"/>
      <c r="BB136" s="88"/>
      <c r="BC136" s="88"/>
      <c r="BD136" s="88"/>
      <c r="BE136" s="88"/>
      <c r="BF136" s="88"/>
    </row>
    <row r="137" spans="4:58" x14ac:dyDescent="0.2"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87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7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  <c r="AX137" s="88"/>
      <c r="AY137" s="88"/>
      <c r="AZ137" s="88"/>
      <c r="BA137" s="88"/>
      <c r="BB137" s="88"/>
      <c r="BC137" s="88"/>
      <c r="BD137" s="88"/>
      <c r="BE137" s="88"/>
      <c r="BF137" s="88"/>
    </row>
    <row r="138" spans="4:58" x14ac:dyDescent="0.2"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87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7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  <c r="AX138" s="88"/>
      <c r="AY138" s="88"/>
      <c r="AZ138" s="88"/>
      <c r="BA138" s="88"/>
      <c r="BB138" s="88"/>
      <c r="BC138" s="88"/>
      <c r="BD138" s="88"/>
      <c r="BE138" s="88"/>
      <c r="BF138" s="88"/>
    </row>
    <row r="139" spans="4:58" x14ac:dyDescent="0.2"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87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7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  <c r="AX139" s="88"/>
      <c r="AY139" s="88"/>
      <c r="AZ139" s="88"/>
      <c r="BA139" s="88"/>
      <c r="BB139" s="88"/>
      <c r="BC139" s="88"/>
      <c r="BD139" s="88"/>
      <c r="BE139" s="88"/>
      <c r="BF139" s="88"/>
    </row>
    <row r="140" spans="4:58" x14ac:dyDescent="0.2"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87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7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  <c r="AX140" s="88"/>
      <c r="AY140" s="88"/>
      <c r="AZ140" s="88"/>
      <c r="BA140" s="88"/>
      <c r="BB140" s="88"/>
      <c r="BC140" s="88"/>
      <c r="BD140" s="88"/>
      <c r="BE140" s="88"/>
      <c r="BF140" s="88"/>
    </row>
    <row r="141" spans="4:58" x14ac:dyDescent="0.2"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87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7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  <c r="AX141" s="88"/>
      <c r="AY141" s="88"/>
      <c r="AZ141" s="88"/>
      <c r="BA141" s="88"/>
      <c r="BB141" s="88"/>
      <c r="BC141" s="88"/>
      <c r="BD141" s="88"/>
      <c r="BE141" s="88"/>
      <c r="BF141" s="88"/>
    </row>
    <row r="142" spans="4:58" x14ac:dyDescent="0.2"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87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7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  <c r="AX142" s="88"/>
      <c r="AY142" s="88"/>
      <c r="AZ142" s="88"/>
      <c r="BA142" s="88"/>
      <c r="BB142" s="88"/>
      <c r="BC142" s="88"/>
      <c r="BD142" s="88"/>
      <c r="BE142" s="88"/>
      <c r="BF142" s="88"/>
    </row>
    <row r="143" spans="4:58" x14ac:dyDescent="0.2"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87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7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  <c r="AX143" s="88"/>
      <c r="AY143" s="88"/>
      <c r="AZ143" s="88"/>
      <c r="BA143" s="88"/>
      <c r="BB143" s="88"/>
      <c r="BC143" s="88"/>
      <c r="BD143" s="88"/>
      <c r="BE143" s="88"/>
      <c r="BF143" s="88"/>
    </row>
    <row r="144" spans="4:58" x14ac:dyDescent="0.2"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87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7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  <c r="AX144" s="88"/>
      <c r="AY144" s="88"/>
      <c r="AZ144" s="88"/>
      <c r="BA144" s="88"/>
      <c r="BB144" s="88"/>
      <c r="BC144" s="88"/>
      <c r="BD144" s="88"/>
      <c r="BE144" s="88"/>
      <c r="BF144" s="88"/>
    </row>
    <row r="145" spans="4:58" x14ac:dyDescent="0.2"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87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7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  <c r="AX145" s="88"/>
      <c r="AY145" s="88"/>
      <c r="AZ145" s="88"/>
      <c r="BA145" s="88"/>
      <c r="BB145" s="88"/>
      <c r="BC145" s="88"/>
      <c r="BD145" s="88"/>
      <c r="BE145" s="88"/>
      <c r="BF145" s="88"/>
    </row>
    <row r="146" spans="4:58" x14ac:dyDescent="0.2"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87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7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  <c r="AX146" s="88"/>
      <c r="AY146" s="88"/>
      <c r="AZ146" s="88"/>
      <c r="BA146" s="88"/>
      <c r="BB146" s="88"/>
      <c r="BC146" s="88"/>
      <c r="BD146" s="88"/>
      <c r="BE146" s="88"/>
      <c r="BF146" s="88"/>
    </row>
    <row r="147" spans="4:58" x14ac:dyDescent="0.2"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87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7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  <c r="AX147" s="88"/>
      <c r="AY147" s="88"/>
      <c r="AZ147" s="88"/>
      <c r="BA147" s="88"/>
      <c r="BB147" s="88"/>
      <c r="BC147" s="88"/>
      <c r="BD147" s="88"/>
      <c r="BE147" s="88"/>
      <c r="BF147" s="88"/>
    </row>
    <row r="148" spans="4:58" x14ac:dyDescent="0.2"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87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7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  <c r="AX148" s="88"/>
      <c r="AY148" s="88"/>
      <c r="AZ148" s="88"/>
      <c r="BA148" s="88"/>
      <c r="BB148" s="88"/>
      <c r="BC148" s="88"/>
      <c r="BD148" s="88"/>
      <c r="BE148" s="88"/>
      <c r="BF148" s="88"/>
    </row>
    <row r="149" spans="4:58" x14ac:dyDescent="0.2"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87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7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  <c r="AX149" s="88"/>
      <c r="AY149" s="88"/>
      <c r="AZ149" s="88"/>
      <c r="BA149" s="88"/>
      <c r="BB149" s="88"/>
      <c r="BC149" s="88"/>
      <c r="BD149" s="88"/>
      <c r="BE149" s="88"/>
      <c r="BF149" s="88"/>
    </row>
    <row r="150" spans="4:58" x14ac:dyDescent="0.2"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87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7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  <c r="AX150" s="88"/>
      <c r="AY150" s="88"/>
      <c r="AZ150" s="88"/>
      <c r="BA150" s="88"/>
      <c r="BB150" s="88"/>
      <c r="BC150" s="88"/>
      <c r="BD150" s="88"/>
      <c r="BE150" s="88"/>
      <c r="BF150" s="88"/>
    </row>
    <row r="151" spans="4:58" x14ac:dyDescent="0.2"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87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7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  <c r="AX151" s="88"/>
      <c r="AY151" s="88"/>
      <c r="AZ151" s="88"/>
      <c r="BA151" s="88"/>
      <c r="BB151" s="88"/>
      <c r="BC151" s="88"/>
      <c r="BD151" s="88"/>
      <c r="BE151" s="88"/>
      <c r="BF151" s="88"/>
    </row>
    <row r="152" spans="4:58" x14ac:dyDescent="0.2"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87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7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  <c r="AX152" s="88"/>
      <c r="AY152" s="88"/>
      <c r="AZ152" s="88"/>
      <c r="BA152" s="88"/>
      <c r="BB152" s="88"/>
      <c r="BC152" s="88"/>
      <c r="BD152" s="88"/>
      <c r="BE152" s="88"/>
      <c r="BF152" s="88"/>
    </row>
    <row r="153" spans="4:58" x14ac:dyDescent="0.2"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87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7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  <c r="AX153" s="88"/>
      <c r="AY153" s="88"/>
      <c r="AZ153" s="88"/>
      <c r="BA153" s="88"/>
      <c r="BB153" s="88"/>
      <c r="BC153" s="88"/>
      <c r="BD153" s="88"/>
      <c r="BE153" s="88"/>
      <c r="BF153" s="88"/>
    </row>
    <row r="154" spans="4:58" x14ac:dyDescent="0.2"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87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7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  <c r="AX154" s="88"/>
      <c r="AY154" s="88"/>
      <c r="AZ154" s="88"/>
      <c r="BA154" s="88"/>
      <c r="BB154" s="88"/>
      <c r="BC154" s="88"/>
      <c r="BD154" s="88"/>
      <c r="BE154" s="88"/>
      <c r="BF154" s="88"/>
    </row>
    <row r="155" spans="4:58" x14ac:dyDescent="0.2"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87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7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  <c r="AX155" s="88"/>
      <c r="AY155" s="88"/>
      <c r="AZ155" s="88"/>
      <c r="BA155" s="88"/>
      <c r="BB155" s="88"/>
      <c r="BC155" s="88"/>
      <c r="BD155" s="88"/>
      <c r="BE155" s="88"/>
      <c r="BF155" s="88"/>
    </row>
    <row r="156" spans="4:58" x14ac:dyDescent="0.2"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87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7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  <c r="AX156" s="88"/>
      <c r="AY156" s="88"/>
      <c r="AZ156" s="88"/>
      <c r="BA156" s="88"/>
      <c r="BB156" s="88"/>
      <c r="BC156" s="88"/>
      <c r="BD156" s="88"/>
      <c r="BE156" s="88"/>
      <c r="BF156" s="88"/>
    </row>
    <row r="157" spans="4:58" x14ac:dyDescent="0.2"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87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7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  <c r="AX157" s="88"/>
      <c r="AY157" s="88"/>
      <c r="AZ157" s="88"/>
      <c r="BA157" s="88"/>
      <c r="BB157" s="88"/>
      <c r="BC157" s="88"/>
      <c r="BD157" s="88"/>
      <c r="BE157" s="88"/>
      <c r="BF157" s="88"/>
    </row>
    <row r="158" spans="4:58" x14ac:dyDescent="0.2"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87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7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  <c r="AX158" s="88"/>
      <c r="AY158" s="88"/>
      <c r="AZ158" s="88"/>
      <c r="BA158" s="88"/>
      <c r="BB158" s="88"/>
      <c r="BC158" s="88"/>
      <c r="BD158" s="88"/>
      <c r="BE158" s="88"/>
      <c r="BF158" s="88"/>
    </row>
    <row r="159" spans="4:58" x14ac:dyDescent="0.2"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87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7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  <c r="AX159" s="88"/>
      <c r="AY159" s="88"/>
      <c r="AZ159" s="88"/>
      <c r="BA159" s="88"/>
      <c r="BB159" s="88"/>
      <c r="BC159" s="88"/>
      <c r="BD159" s="88"/>
      <c r="BE159" s="88"/>
      <c r="BF159" s="88"/>
    </row>
    <row r="160" spans="4:58" x14ac:dyDescent="0.2"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87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7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  <c r="AX160" s="88"/>
      <c r="AY160" s="88"/>
      <c r="AZ160" s="88"/>
      <c r="BA160" s="88"/>
      <c r="BB160" s="88"/>
      <c r="BC160" s="88"/>
      <c r="BD160" s="88"/>
      <c r="BE160" s="88"/>
      <c r="BF160" s="88"/>
    </row>
    <row r="161" spans="4:58" x14ac:dyDescent="0.2"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87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7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  <c r="AX161" s="88"/>
      <c r="AY161" s="88"/>
      <c r="AZ161" s="88"/>
      <c r="BA161" s="88"/>
      <c r="BB161" s="88"/>
      <c r="BC161" s="88"/>
      <c r="BD161" s="88"/>
      <c r="BE161" s="88"/>
      <c r="BF161" s="88"/>
    </row>
    <row r="162" spans="4:58" x14ac:dyDescent="0.2"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87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7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  <c r="AX162" s="88"/>
      <c r="AY162" s="88"/>
      <c r="AZ162" s="88"/>
      <c r="BA162" s="88"/>
      <c r="BB162" s="88"/>
      <c r="BC162" s="88"/>
      <c r="BD162" s="88"/>
      <c r="BE162" s="88"/>
      <c r="BF162" s="88"/>
    </row>
    <row r="163" spans="4:58" x14ac:dyDescent="0.2"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87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7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  <c r="AX163" s="88"/>
      <c r="AY163" s="88"/>
      <c r="AZ163" s="88"/>
      <c r="BA163" s="88"/>
      <c r="BB163" s="88"/>
      <c r="BC163" s="88"/>
      <c r="BD163" s="88"/>
      <c r="BE163" s="88"/>
      <c r="BF163" s="88"/>
    </row>
    <row r="164" spans="4:58" x14ac:dyDescent="0.2"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87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7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  <c r="AX164" s="88"/>
      <c r="AY164" s="88"/>
      <c r="AZ164" s="88"/>
      <c r="BA164" s="88"/>
      <c r="BB164" s="88"/>
      <c r="BC164" s="88"/>
      <c r="BD164" s="88"/>
      <c r="BE164" s="88"/>
      <c r="BF164" s="88"/>
    </row>
    <row r="165" spans="4:58" x14ac:dyDescent="0.2"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87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7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  <c r="AX165" s="88"/>
      <c r="AY165" s="88"/>
      <c r="AZ165" s="88"/>
      <c r="BA165" s="88"/>
      <c r="BB165" s="88"/>
      <c r="BC165" s="88"/>
      <c r="BD165" s="88"/>
      <c r="BE165" s="88"/>
      <c r="BF165" s="88"/>
    </row>
    <row r="166" spans="4:58" x14ac:dyDescent="0.2"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87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7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  <c r="AX166" s="88"/>
      <c r="AY166" s="88"/>
      <c r="AZ166" s="88"/>
      <c r="BA166" s="88"/>
      <c r="BB166" s="88"/>
      <c r="BC166" s="88"/>
      <c r="BD166" s="88"/>
      <c r="BE166" s="88"/>
      <c r="BF166" s="88"/>
    </row>
    <row r="167" spans="4:58" x14ac:dyDescent="0.2"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87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7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  <c r="AX167" s="88"/>
      <c r="AY167" s="88"/>
      <c r="AZ167" s="88"/>
      <c r="BA167" s="88"/>
      <c r="BB167" s="88"/>
      <c r="BC167" s="88"/>
      <c r="BD167" s="88"/>
      <c r="BE167" s="88"/>
      <c r="BF167" s="88"/>
    </row>
    <row r="168" spans="4:58" x14ac:dyDescent="0.2"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87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7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  <c r="AX168" s="88"/>
      <c r="AY168" s="88"/>
      <c r="AZ168" s="88"/>
      <c r="BA168" s="88"/>
      <c r="BB168" s="88"/>
      <c r="BC168" s="88"/>
      <c r="BD168" s="88"/>
      <c r="BE168" s="88"/>
      <c r="BF168" s="88"/>
    </row>
    <row r="169" spans="4:58" x14ac:dyDescent="0.2"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87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7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  <c r="AX169" s="88"/>
      <c r="AY169" s="88"/>
      <c r="AZ169" s="88"/>
      <c r="BA169" s="88"/>
      <c r="BB169" s="88"/>
      <c r="BC169" s="88"/>
      <c r="BD169" s="88"/>
      <c r="BE169" s="88"/>
      <c r="BF169" s="88"/>
    </row>
    <row r="170" spans="4:58" x14ac:dyDescent="0.2"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87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7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  <c r="AX170" s="88"/>
      <c r="AY170" s="88"/>
      <c r="AZ170" s="88"/>
      <c r="BA170" s="88"/>
      <c r="BB170" s="88"/>
      <c r="BC170" s="88"/>
      <c r="BD170" s="88"/>
      <c r="BE170" s="88"/>
      <c r="BF170" s="88"/>
    </row>
    <row r="171" spans="4:58" x14ac:dyDescent="0.2"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87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7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  <c r="AX171" s="88"/>
      <c r="AY171" s="88"/>
      <c r="AZ171" s="88"/>
      <c r="BA171" s="88"/>
      <c r="BB171" s="88"/>
      <c r="BC171" s="88"/>
      <c r="BD171" s="88"/>
      <c r="BE171" s="88"/>
      <c r="BF171" s="88"/>
    </row>
    <row r="172" spans="4:58" x14ac:dyDescent="0.2"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87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7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  <c r="AX172" s="88"/>
      <c r="AY172" s="88"/>
      <c r="AZ172" s="88"/>
      <c r="BA172" s="88"/>
      <c r="BB172" s="88"/>
      <c r="BC172" s="88"/>
      <c r="BD172" s="88"/>
      <c r="BE172" s="88"/>
      <c r="BF172" s="88"/>
    </row>
    <row r="173" spans="4:58" x14ac:dyDescent="0.2"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87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7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  <c r="AX173" s="88"/>
      <c r="AY173" s="88"/>
      <c r="AZ173" s="88"/>
      <c r="BA173" s="88"/>
      <c r="BB173" s="88"/>
      <c r="BC173" s="88"/>
      <c r="BD173" s="88"/>
      <c r="BE173" s="88"/>
      <c r="BF173" s="88"/>
    </row>
    <row r="174" spans="4:58" x14ac:dyDescent="0.2"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87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7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  <c r="AX174" s="88"/>
      <c r="AY174" s="88"/>
      <c r="AZ174" s="88"/>
      <c r="BA174" s="88"/>
      <c r="BB174" s="88"/>
      <c r="BC174" s="88"/>
      <c r="BD174" s="88"/>
      <c r="BE174" s="88"/>
      <c r="BF174" s="8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6138-7554-184A-89E9-50B8AAF93494}">
  <sheetPr>
    <tabColor rgb="FF92D050"/>
  </sheetPr>
  <dimension ref="A1:O442"/>
  <sheetViews>
    <sheetView zoomScale="140" zoomScaleNormal="140" workbookViewId="0">
      <pane ySplit="1" topLeftCell="A2" activePane="bottomLeft" state="frozen"/>
      <selection activeCell="B1" sqref="B1:G1048576"/>
      <selection pane="bottomLeft" activeCell="C400" sqref="C400"/>
    </sheetView>
  </sheetViews>
  <sheetFormatPr baseColWidth="10" defaultRowHeight="16" x14ac:dyDescent="0.2"/>
  <cols>
    <col min="1" max="1" width="7.1640625" bestFit="1" customWidth="1"/>
    <col min="2" max="2" width="11.1640625" style="63" customWidth="1"/>
    <col min="3" max="3" width="10.1640625" style="63" bestFit="1" customWidth="1"/>
    <col min="4" max="4" width="6" customWidth="1"/>
    <col min="6" max="6" width="10.1640625" bestFit="1" customWidth="1"/>
    <col min="8" max="8" width="26.33203125" style="1" bestFit="1" customWidth="1"/>
    <col min="9" max="9" width="14.6640625" bestFit="1" customWidth="1"/>
    <col min="10" max="10" width="3.33203125" style="12" bestFit="1" customWidth="1"/>
    <col min="11" max="11" width="12.1640625" style="1" bestFit="1" customWidth="1"/>
    <col min="12" max="12" width="9.1640625" bestFit="1" customWidth="1"/>
    <col min="13" max="13" width="22.33203125" bestFit="1" customWidth="1"/>
    <col min="14" max="14" width="35.6640625" bestFit="1" customWidth="1"/>
    <col min="15" max="15" width="2.6640625" bestFit="1" customWidth="1"/>
  </cols>
  <sheetData>
    <row r="1" spans="1:15" s="57" customFormat="1" ht="32" x14ac:dyDescent="0.2">
      <c r="A1" s="57" t="s">
        <v>944</v>
      </c>
      <c r="B1" s="58" t="s">
        <v>945</v>
      </c>
      <c r="C1" s="58" t="s">
        <v>946</v>
      </c>
      <c r="D1" s="59" t="s">
        <v>947</v>
      </c>
      <c r="E1" s="57" t="s">
        <v>948</v>
      </c>
      <c r="F1" s="59" t="s">
        <v>949</v>
      </c>
      <c r="G1" s="57" t="s">
        <v>944</v>
      </c>
      <c r="H1" s="60" t="s">
        <v>71</v>
      </c>
      <c r="I1" s="61" t="s">
        <v>72</v>
      </c>
      <c r="J1" s="57" t="s">
        <v>73</v>
      </c>
      <c r="K1" s="62" t="s">
        <v>950</v>
      </c>
      <c r="L1" s="57" t="s">
        <v>951</v>
      </c>
      <c r="M1" s="57" t="s">
        <v>72</v>
      </c>
      <c r="N1" s="57" t="s">
        <v>71</v>
      </c>
      <c r="O1" s="57" t="s">
        <v>952</v>
      </c>
    </row>
    <row r="2" spans="1:15" x14ac:dyDescent="0.2">
      <c r="A2" t="s">
        <v>74</v>
      </c>
      <c r="B2" s="63" t="s">
        <v>75</v>
      </c>
      <c r="C2" s="63" t="s">
        <v>76</v>
      </c>
      <c r="E2" t="s">
        <v>75</v>
      </c>
      <c r="F2" t="s">
        <v>76</v>
      </c>
      <c r="G2" t="str">
        <f t="shared" ref="G2:G65" si="0">A2</f>
        <v>5HT1A</v>
      </c>
      <c r="H2" s="13" t="s">
        <v>77</v>
      </c>
      <c r="I2" s="14" t="s">
        <v>78</v>
      </c>
      <c r="J2" s="12" t="s">
        <v>79</v>
      </c>
      <c r="K2" s="1" t="s">
        <v>953</v>
      </c>
      <c r="L2" t="s">
        <v>954</v>
      </c>
      <c r="M2" t="s">
        <v>955</v>
      </c>
      <c r="N2" t="s">
        <v>956</v>
      </c>
      <c r="O2" s="12" t="str" cm="1">
        <f t="array" ref="O2">_xlfn.IFS(COUNTBLANK(B2:C2)=0,"BI",COUNTBLANK(B2:C2)=2,"-",COUNTBLANK(B2)=0,"B",COUNTBLANK(C2)=0,"I")</f>
        <v>BI</v>
      </c>
    </row>
    <row r="3" spans="1:15" x14ac:dyDescent="0.2">
      <c r="A3" t="s">
        <v>80</v>
      </c>
      <c r="B3" s="63" t="s">
        <v>81</v>
      </c>
      <c r="C3" s="63" t="s">
        <v>82</v>
      </c>
      <c r="E3" t="s">
        <v>81</v>
      </c>
      <c r="F3" t="s">
        <v>82</v>
      </c>
      <c r="G3" t="str">
        <f t="shared" si="0"/>
        <v>5HT1B</v>
      </c>
      <c r="H3" s="13" t="s">
        <v>77</v>
      </c>
      <c r="I3" s="14" t="s">
        <v>78</v>
      </c>
      <c r="J3" s="12" t="s">
        <v>79</v>
      </c>
      <c r="K3" s="1" t="s">
        <v>957</v>
      </c>
      <c r="L3" t="s">
        <v>958</v>
      </c>
      <c r="M3" t="s">
        <v>955</v>
      </c>
      <c r="N3" t="s">
        <v>956</v>
      </c>
      <c r="O3" s="12" t="str" cm="1">
        <f t="array" ref="O3">_xlfn.IFS(COUNTBLANK(B3:C3)=0,"BI",COUNTBLANK(B3:C3)=2,"-",COUNTBLANK(B3)=0,"B",COUNTBLANK(C3)=0,"I")</f>
        <v>BI</v>
      </c>
    </row>
    <row r="4" spans="1:15" x14ac:dyDescent="0.2">
      <c r="A4" t="s">
        <v>83</v>
      </c>
      <c r="B4" s="63" t="s">
        <v>84</v>
      </c>
      <c r="C4" s="63" t="s">
        <v>85</v>
      </c>
      <c r="E4" t="s">
        <v>84</v>
      </c>
      <c r="F4" t="s">
        <v>85</v>
      </c>
      <c r="G4" t="str">
        <f t="shared" si="0"/>
        <v>5HT1D</v>
      </c>
      <c r="H4" s="13" t="s">
        <v>77</v>
      </c>
      <c r="I4" s="14" t="s">
        <v>78</v>
      </c>
      <c r="J4" s="12" t="s">
        <v>79</v>
      </c>
      <c r="K4" s="1" t="s">
        <v>959</v>
      </c>
      <c r="L4" t="s">
        <v>960</v>
      </c>
      <c r="M4" t="s">
        <v>955</v>
      </c>
      <c r="N4" t="s">
        <v>956</v>
      </c>
      <c r="O4" s="12" t="str" cm="1">
        <f t="array" ref="O4">_xlfn.IFS(COUNTBLANK(B4:C4)=0,"BI",COUNTBLANK(B4:C4)=2,"-",COUNTBLANK(B4)=0,"B",COUNTBLANK(C4)=0,"I")</f>
        <v>BI</v>
      </c>
    </row>
    <row r="5" spans="1:15" x14ac:dyDescent="0.2">
      <c r="A5" t="s">
        <v>86</v>
      </c>
      <c r="B5" s="63" t="s">
        <v>87</v>
      </c>
      <c r="C5" s="63" t="s">
        <v>88</v>
      </c>
      <c r="E5" t="s">
        <v>89</v>
      </c>
      <c r="F5" t="s">
        <v>88</v>
      </c>
      <c r="G5" t="str">
        <f t="shared" si="0"/>
        <v>5HT1E</v>
      </c>
      <c r="H5" s="13" t="s">
        <v>77</v>
      </c>
      <c r="I5" s="14" t="s">
        <v>78</v>
      </c>
      <c r="J5" s="12" t="s">
        <v>79</v>
      </c>
      <c r="K5" s="1" t="s">
        <v>87</v>
      </c>
      <c r="L5" t="s">
        <v>87</v>
      </c>
      <c r="M5" t="s">
        <v>87</v>
      </c>
      <c r="N5" t="s">
        <v>87</v>
      </c>
      <c r="O5" s="12" t="str" cm="1">
        <f t="array" ref="O5">_xlfn.IFS(COUNTBLANK(B5:C5)=0,"BI",COUNTBLANK(B5:C5)=2,"-",COUNTBLANK(B5)=0,"B",COUNTBLANK(C5)=0,"I")</f>
        <v>I</v>
      </c>
    </row>
    <row r="6" spans="1:15" x14ac:dyDescent="0.2">
      <c r="A6" t="s">
        <v>90</v>
      </c>
      <c r="B6" s="63" t="s">
        <v>87</v>
      </c>
      <c r="C6" s="63" t="s">
        <v>91</v>
      </c>
      <c r="E6" t="s">
        <v>92</v>
      </c>
      <c r="F6" t="s">
        <v>91</v>
      </c>
      <c r="G6" t="str">
        <f t="shared" si="0"/>
        <v>5HT1F</v>
      </c>
      <c r="H6" s="13" t="s">
        <v>77</v>
      </c>
      <c r="I6" s="14" t="s">
        <v>78</v>
      </c>
      <c r="J6" s="12" t="s">
        <v>79</v>
      </c>
      <c r="K6" s="1" t="s">
        <v>87</v>
      </c>
      <c r="L6" t="s">
        <v>87</v>
      </c>
      <c r="M6" t="s">
        <v>87</v>
      </c>
      <c r="N6" t="s">
        <v>87</v>
      </c>
      <c r="O6" s="12" t="str" cm="1">
        <f t="array" ref="O6">_xlfn.IFS(COUNTBLANK(B6:C6)=0,"BI",COUNTBLANK(B6:C6)=2,"-",COUNTBLANK(B6)=0,"B",COUNTBLANK(C6)=0,"I")</f>
        <v>I</v>
      </c>
    </row>
    <row r="7" spans="1:15" x14ac:dyDescent="0.2">
      <c r="A7" t="s">
        <v>93</v>
      </c>
      <c r="B7" s="63" t="s">
        <v>94</v>
      </c>
      <c r="C7" s="63" t="s">
        <v>95</v>
      </c>
      <c r="E7" t="s">
        <v>94</v>
      </c>
      <c r="F7" t="s">
        <v>95</v>
      </c>
      <c r="G7" t="str">
        <f t="shared" si="0"/>
        <v>5HT2A</v>
      </c>
      <c r="H7" s="13" t="s">
        <v>77</v>
      </c>
      <c r="I7" s="14" t="s">
        <v>78</v>
      </c>
      <c r="J7" s="12" t="s">
        <v>79</v>
      </c>
      <c r="K7" s="1" t="s">
        <v>961</v>
      </c>
      <c r="L7" t="s">
        <v>962</v>
      </c>
      <c r="M7" t="s">
        <v>955</v>
      </c>
      <c r="N7" t="s">
        <v>956</v>
      </c>
      <c r="O7" s="12" t="str" cm="1">
        <f t="array" ref="O7">_xlfn.IFS(COUNTBLANK(B7:C7)=0,"BI",COUNTBLANK(B7:C7)=2,"-",COUNTBLANK(B7)=0,"B",COUNTBLANK(C7)=0,"I")</f>
        <v>BI</v>
      </c>
    </row>
    <row r="8" spans="1:15" x14ac:dyDescent="0.2">
      <c r="A8" t="s">
        <v>96</v>
      </c>
      <c r="B8" s="63" t="s">
        <v>97</v>
      </c>
      <c r="C8" s="63" t="s">
        <v>98</v>
      </c>
      <c r="E8" t="s">
        <v>97</v>
      </c>
      <c r="F8" t="s">
        <v>98</v>
      </c>
      <c r="G8" t="str">
        <f t="shared" si="0"/>
        <v>5HT2B</v>
      </c>
      <c r="H8" s="13" t="s">
        <v>77</v>
      </c>
      <c r="I8" s="14" t="s">
        <v>78</v>
      </c>
      <c r="J8" s="12" t="s">
        <v>79</v>
      </c>
      <c r="K8" s="1" t="s">
        <v>963</v>
      </c>
      <c r="L8" t="s">
        <v>964</v>
      </c>
      <c r="M8" t="s">
        <v>955</v>
      </c>
      <c r="N8" t="s">
        <v>956</v>
      </c>
      <c r="O8" s="12" t="str" cm="1">
        <f t="array" ref="O8">_xlfn.IFS(COUNTBLANK(B8:C8)=0,"BI",COUNTBLANK(B8:C8)=2,"-",COUNTBLANK(B8)=0,"B",COUNTBLANK(C8)=0,"I")</f>
        <v>BI</v>
      </c>
    </row>
    <row r="9" spans="1:15" x14ac:dyDescent="0.2">
      <c r="A9" t="s">
        <v>99</v>
      </c>
      <c r="B9" s="63" t="s">
        <v>100</v>
      </c>
      <c r="C9" s="63" t="s">
        <v>101</v>
      </c>
      <c r="E9" t="s">
        <v>100</v>
      </c>
      <c r="F9" t="s">
        <v>101</v>
      </c>
      <c r="G9" t="str">
        <f t="shared" si="0"/>
        <v>5HT2C</v>
      </c>
      <c r="H9" s="13" t="s">
        <v>77</v>
      </c>
      <c r="I9" s="14" t="s">
        <v>78</v>
      </c>
      <c r="J9" s="12" t="s">
        <v>79</v>
      </c>
      <c r="K9" s="1" t="s">
        <v>965</v>
      </c>
      <c r="L9" t="s">
        <v>966</v>
      </c>
      <c r="M9" t="s">
        <v>955</v>
      </c>
      <c r="N9" t="s">
        <v>956</v>
      </c>
      <c r="O9" s="12" t="str" cm="1">
        <f t="array" ref="O9">_xlfn.IFS(COUNTBLANK(B9:C9)=0,"BI",COUNTBLANK(B9:C9)=2,"-",COUNTBLANK(B9)=0,"B",COUNTBLANK(C9)=0,"I")</f>
        <v>BI</v>
      </c>
    </row>
    <row r="10" spans="1:15" x14ac:dyDescent="0.2">
      <c r="A10" t="s">
        <v>102</v>
      </c>
      <c r="B10" s="63" t="s">
        <v>87</v>
      </c>
      <c r="C10" s="63" t="s">
        <v>103</v>
      </c>
      <c r="E10" t="s">
        <v>104</v>
      </c>
      <c r="F10" t="s">
        <v>103</v>
      </c>
      <c r="G10" t="str">
        <f t="shared" si="0"/>
        <v>5HT4R</v>
      </c>
      <c r="H10" s="13" t="s">
        <v>77</v>
      </c>
      <c r="I10" s="14" t="s">
        <v>78</v>
      </c>
      <c r="J10" s="12" t="s">
        <v>79</v>
      </c>
      <c r="K10" s="1" t="s">
        <v>87</v>
      </c>
      <c r="L10" t="s">
        <v>87</v>
      </c>
      <c r="M10" t="s">
        <v>87</v>
      </c>
      <c r="N10" t="s">
        <v>87</v>
      </c>
      <c r="O10" s="12" t="str" cm="1">
        <f t="array" ref="O10">_xlfn.IFS(COUNTBLANK(B10:C10)=0,"BI",COUNTBLANK(B10:C10)=2,"-",COUNTBLANK(B10)=0,"B",COUNTBLANK(C10)=0,"I")</f>
        <v>I</v>
      </c>
    </row>
    <row r="11" spans="1:15" x14ac:dyDescent="0.2">
      <c r="A11" t="s">
        <v>105</v>
      </c>
      <c r="B11" s="63" t="s">
        <v>87</v>
      </c>
      <c r="C11" s="63" t="s">
        <v>87</v>
      </c>
      <c r="E11" t="s">
        <v>87</v>
      </c>
      <c r="F11" t="s">
        <v>87</v>
      </c>
      <c r="G11" t="str">
        <f t="shared" si="0"/>
        <v>5HT5A</v>
      </c>
      <c r="H11" s="13" t="s">
        <v>77</v>
      </c>
      <c r="I11" s="14" t="s">
        <v>78</v>
      </c>
      <c r="J11" s="12" t="s">
        <v>79</v>
      </c>
      <c r="K11" s="1" t="s">
        <v>87</v>
      </c>
      <c r="L11" t="s">
        <v>87</v>
      </c>
      <c r="M11" t="s">
        <v>87</v>
      </c>
      <c r="N11" t="s">
        <v>87</v>
      </c>
      <c r="O11" s="12" t="str" cm="1">
        <f t="array" ref="O11">_xlfn.IFS(COUNTBLANK(B11:C11)=0,"BI",COUNTBLANK(B11:C11)=2,"-",COUNTBLANK(B11)=0,"B",COUNTBLANK(C11)=0,"I")</f>
        <v>-</v>
      </c>
    </row>
    <row r="12" spans="1:15" x14ac:dyDescent="0.2">
      <c r="A12" t="s">
        <v>106</v>
      </c>
      <c r="B12" s="63" t="s">
        <v>87</v>
      </c>
      <c r="C12" s="63" t="s">
        <v>107</v>
      </c>
      <c r="E12" t="s">
        <v>108</v>
      </c>
      <c r="F12" t="s">
        <v>107</v>
      </c>
      <c r="G12" t="str">
        <f t="shared" si="0"/>
        <v>5HT6R</v>
      </c>
      <c r="H12" s="13" t="s">
        <v>77</v>
      </c>
      <c r="I12" s="14" t="s">
        <v>78</v>
      </c>
      <c r="J12" s="12" t="s">
        <v>79</v>
      </c>
      <c r="K12" s="1" t="s">
        <v>87</v>
      </c>
      <c r="L12" t="s">
        <v>87</v>
      </c>
      <c r="M12" t="s">
        <v>87</v>
      </c>
      <c r="N12" t="s">
        <v>87</v>
      </c>
      <c r="O12" s="12" t="str" cm="1">
        <f t="array" ref="O12">_xlfn.IFS(COUNTBLANK(B12:C12)=0,"BI",COUNTBLANK(B12:C12)=2,"-",COUNTBLANK(B12)=0,"B",COUNTBLANK(C12)=0,"I")</f>
        <v>I</v>
      </c>
    </row>
    <row r="13" spans="1:15" x14ac:dyDescent="0.2">
      <c r="A13" t="s">
        <v>109</v>
      </c>
      <c r="B13" s="63" t="s">
        <v>87</v>
      </c>
      <c r="C13" s="63" t="s">
        <v>110</v>
      </c>
      <c r="E13" t="s">
        <v>111</v>
      </c>
      <c r="F13" t="s">
        <v>110</v>
      </c>
      <c r="G13" t="str">
        <f t="shared" si="0"/>
        <v>5HT7R</v>
      </c>
      <c r="H13" s="13" t="s">
        <v>77</v>
      </c>
      <c r="I13" s="14" t="s">
        <v>78</v>
      </c>
      <c r="J13" s="12" t="s">
        <v>79</v>
      </c>
      <c r="K13" s="1" t="s">
        <v>87</v>
      </c>
      <c r="L13" t="s">
        <v>87</v>
      </c>
      <c r="M13" t="s">
        <v>87</v>
      </c>
      <c r="N13" t="s">
        <v>87</v>
      </c>
      <c r="O13" s="12" t="str" cm="1">
        <f t="array" ref="O13">_xlfn.IFS(COUNTBLANK(B13:C13)=0,"BI",COUNTBLANK(B13:C13)=2,"-",COUNTBLANK(B13)=0,"B",COUNTBLANK(C13)=0,"I")</f>
        <v>I</v>
      </c>
    </row>
    <row r="14" spans="1:15" x14ac:dyDescent="0.2">
      <c r="A14" t="s">
        <v>112</v>
      </c>
      <c r="B14" s="63" t="s">
        <v>113</v>
      </c>
      <c r="C14" s="63" t="s">
        <v>114</v>
      </c>
      <c r="E14" t="s">
        <v>115</v>
      </c>
      <c r="F14" t="s">
        <v>114</v>
      </c>
      <c r="G14" t="str">
        <f t="shared" si="0"/>
        <v>ACM1</v>
      </c>
      <c r="H14" s="13" t="s">
        <v>116</v>
      </c>
      <c r="I14" s="14" t="s">
        <v>78</v>
      </c>
      <c r="J14" s="12" t="s">
        <v>79</v>
      </c>
      <c r="K14" s="1" t="s">
        <v>967</v>
      </c>
      <c r="L14" t="s">
        <v>968</v>
      </c>
      <c r="M14" t="s">
        <v>955</v>
      </c>
      <c r="N14" t="s">
        <v>969</v>
      </c>
      <c r="O14" s="12" t="str" cm="1">
        <f t="array" ref="O14">_xlfn.IFS(COUNTBLANK(B14:C14)=0,"BI",COUNTBLANK(B14:C14)=2,"-",COUNTBLANK(B14)=0,"B",COUNTBLANK(C14)=0,"I")</f>
        <v>BI</v>
      </c>
    </row>
    <row r="15" spans="1:15" x14ac:dyDescent="0.2">
      <c r="A15" t="s">
        <v>117</v>
      </c>
      <c r="B15" s="63" t="s">
        <v>118</v>
      </c>
      <c r="C15" s="63" t="s">
        <v>119</v>
      </c>
      <c r="E15" t="s">
        <v>120</v>
      </c>
      <c r="F15" t="s">
        <v>119</v>
      </c>
      <c r="G15" t="str">
        <f t="shared" si="0"/>
        <v>ACM2</v>
      </c>
      <c r="H15" s="13" t="s">
        <v>116</v>
      </c>
      <c r="I15" s="14" t="s">
        <v>78</v>
      </c>
      <c r="J15" s="12" t="s">
        <v>79</v>
      </c>
      <c r="K15" s="1" t="s">
        <v>970</v>
      </c>
      <c r="L15" t="s">
        <v>971</v>
      </c>
      <c r="M15" t="s">
        <v>955</v>
      </c>
      <c r="N15" t="s">
        <v>969</v>
      </c>
      <c r="O15" s="12" t="str" cm="1">
        <f t="array" ref="O15">_xlfn.IFS(COUNTBLANK(B15:C15)=0,"BI",COUNTBLANK(B15:C15)=2,"-",COUNTBLANK(B15)=0,"B",COUNTBLANK(C15)=0,"I")</f>
        <v>BI</v>
      </c>
    </row>
    <row r="16" spans="1:15" x14ac:dyDescent="0.2">
      <c r="A16" t="s">
        <v>121</v>
      </c>
      <c r="B16" s="63" t="s">
        <v>122</v>
      </c>
      <c r="C16" s="63" t="s">
        <v>123</v>
      </c>
      <c r="E16" t="s">
        <v>124</v>
      </c>
      <c r="F16" t="s">
        <v>123</v>
      </c>
      <c r="G16" t="str">
        <f t="shared" si="0"/>
        <v>ACM3</v>
      </c>
      <c r="H16" s="13" t="s">
        <v>116</v>
      </c>
      <c r="I16" s="14" t="s">
        <v>78</v>
      </c>
      <c r="J16" s="12" t="s">
        <v>79</v>
      </c>
      <c r="K16" s="1" t="s">
        <v>972</v>
      </c>
      <c r="L16" t="s">
        <v>973</v>
      </c>
      <c r="M16" t="s">
        <v>955</v>
      </c>
      <c r="N16" t="s">
        <v>969</v>
      </c>
      <c r="O16" s="12" t="str" cm="1">
        <f t="array" ref="O16">_xlfn.IFS(COUNTBLANK(B16:C16)=0,"BI",COUNTBLANK(B16:C16)=2,"-",COUNTBLANK(B16)=0,"B",COUNTBLANK(C16)=0,"I")</f>
        <v>BI</v>
      </c>
    </row>
    <row r="17" spans="1:15" x14ac:dyDescent="0.2">
      <c r="A17" t="s">
        <v>125</v>
      </c>
      <c r="B17" s="63" t="s">
        <v>126</v>
      </c>
      <c r="C17" s="63" t="s">
        <v>127</v>
      </c>
      <c r="E17" t="s">
        <v>128</v>
      </c>
      <c r="F17" t="s">
        <v>127</v>
      </c>
      <c r="G17" t="str">
        <f t="shared" si="0"/>
        <v>ACM4</v>
      </c>
      <c r="H17" s="13" t="s">
        <v>116</v>
      </c>
      <c r="I17" s="14" t="s">
        <v>78</v>
      </c>
      <c r="J17" s="12" t="s">
        <v>79</v>
      </c>
      <c r="K17" s="1" t="s">
        <v>974</v>
      </c>
      <c r="L17" t="s">
        <v>975</v>
      </c>
      <c r="M17" t="s">
        <v>955</v>
      </c>
      <c r="N17" t="s">
        <v>969</v>
      </c>
      <c r="O17" s="12" t="str" cm="1">
        <f t="array" ref="O17">_xlfn.IFS(COUNTBLANK(B17:C17)=0,"BI",COUNTBLANK(B17:C17)=2,"-",COUNTBLANK(B17)=0,"B",COUNTBLANK(C17)=0,"I")</f>
        <v>BI</v>
      </c>
    </row>
    <row r="18" spans="1:15" x14ac:dyDescent="0.2">
      <c r="A18" t="s">
        <v>129</v>
      </c>
      <c r="B18" s="63" t="s">
        <v>87</v>
      </c>
      <c r="C18" s="63" t="s">
        <v>130</v>
      </c>
      <c r="E18" t="s">
        <v>131</v>
      </c>
      <c r="F18" t="s">
        <v>130</v>
      </c>
      <c r="G18" t="str">
        <f t="shared" si="0"/>
        <v>ACM5</v>
      </c>
      <c r="H18" s="13" t="s">
        <v>116</v>
      </c>
      <c r="I18" s="14" t="s">
        <v>78</v>
      </c>
      <c r="J18" s="12" t="s">
        <v>79</v>
      </c>
      <c r="K18" s="1" t="s">
        <v>87</v>
      </c>
      <c r="L18" t="s">
        <v>87</v>
      </c>
      <c r="M18" t="s">
        <v>87</v>
      </c>
      <c r="N18" t="s">
        <v>87</v>
      </c>
      <c r="O18" s="12" t="str" cm="1">
        <f t="array" ref="O18">_xlfn.IFS(COUNTBLANK(B18:C18)=0,"BI",COUNTBLANK(B18:C18)=2,"-",COUNTBLANK(B18)=0,"B",COUNTBLANK(C18)=0,"I")</f>
        <v>I</v>
      </c>
    </row>
    <row r="19" spans="1:15" x14ac:dyDescent="0.2">
      <c r="A19" t="s">
        <v>132</v>
      </c>
      <c r="B19" s="63" t="s">
        <v>133</v>
      </c>
      <c r="C19" s="63" t="s">
        <v>134</v>
      </c>
      <c r="E19" t="s">
        <v>133</v>
      </c>
      <c r="F19" t="s">
        <v>134</v>
      </c>
      <c r="G19" t="str">
        <f t="shared" si="0"/>
        <v>AA1R</v>
      </c>
      <c r="H19" s="13" t="s">
        <v>4</v>
      </c>
      <c r="I19" s="14" t="s">
        <v>135</v>
      </c>
      <c r="J19" s="12" t="s">
        <v>79</v>
      </c>
      <c r="K19" s="1" t="s">
        <v>976</v>
      </c>
      <c r="L19" t="s">
        <v>977</v>
      </c>
      <c r="M19" t="s">
        <v>978</v>
      </c>
      <c r="N19" t="s">
        <v>979</v>
      </c>
      <c r="O19" s="12" t="str" cm="1">
        <f t="array" ref="O19">_xlfn.IFS(COUNTBLANK(B19:C19)=0,"BI",COUNTBLANK(B19:C19)=2,"-",COUNTBLANK(B19)=0,"B",COUNTBLANK(C19)=0,"I")</f>
        <v>BI</v>
      </c>
    </row>
    <row r="20" spans="1:15" x14ac:dyDescent="0.2">
      <c r="A20" t="s">
        <v>2</v>
      </c>
      <c r="B20" s="63" t="s">
        <v>1</v>
      </c>
      <c r="C20" s="63" t="s">
        <v>136</v>
      </c>
      <c r="E20" t="s">
        <v>1</v>
      </c>
      <c r="F20" t="s">
        <v>136</v>
      </c>
      <c r="G20" t="str">
        <f t="shared" si="0"/>
        <v>AA2AR</v>
      </c>
      <c r="H20" s="13" t="s">
        <v>4</v>
      </c>
      <c r="I20" s="14" t="s">
        <v>135</v>
      </c>
      <c r="J20" s="12" t="s">
        <v>79</v>
      </c>
      <c r="K20" s="1" t="s">
        <v>980</v>
      </c>
      <c r="L20" t="s">
        <v>981</v>
      </c>
      <c r="M20" t="s">
        <v>978</v>
      </c>
      <c r="N20" t="s">
        <v>979</v>
      </c>
      <c r="O20" s="12" t="str" cm="1">
        <f t="array" ref="O20">_xlfn.IFS(COUNTBLANK(B20:C20)=0,"BI",COUNTBLANK(B20:C20)=2,"-",COUNTBLANK(B20)=0,"B",COUNTBLANK(C20)=0,"I")</f>
        <v>BI</v>
      </c>
    </row>
    <row r="21" spans="1:15" x14ac:dyDescent="0.2">
      <c r="A21" t="s">
        <v>137</v>
      </c>
      <c r="B21" s="63" t="s">
        <v>138</v>
      </c>
      <c r="C21" s="63" t="s">
        <v>139</v>
      </c>
      <c r="E21" t="s">
        <v>138</v>
      </c>
      <c r="F21" t="s">
        <v>139</v>
      </c>
      <c r="G21" t="str">
        <f t="shared" si="0"/>
        <v>AA2BR</v>
      </c>
      <c r="H21" s="13" t="s">
        <v>4</v>
      </c>
      <c r="I21" s="14" t="s">
        <v>135</v>
      </c>
      <c r="J21" s="12" t="s">
        <v>79</v>
      </c>
      <c r="K21" s="1" t="s">
        <v>982</v>
      </c>
      <c r="L21" t="s">
        <v>983</v>
      </c>
      <c r="M21" t="s">
        <v>978</v>
      </c>
      <c r="N21" t="s">
        <v>979</v>
      </c>
      <c r="O21" s="12" t="str" cm="1">
        <f t="array" ref="O21">_xlfn.IFS(COUNTBLANK(B21:C21)=0,"BI",COUNTBLANK(B21:C21)=2,"-",COUNTBLANK(B21)=0,"B",COUNTBLANK(C21)=0,"I")</f>
        <v>BI</v>
      </c>
    </row>
    <row r="22" spans="1:15" x14ac:dyDescent="0.2">
      <c r="A22" t="s">
        <v>140</v>
      </c>
      <c r="B22" s="63" t="s">
        <v>141</v>
      </c>
      <c r="C22" s="63" t="s">
        <v>142</v>
      </c>
      <c r="E22" t="s">
        <v>141</v>
      </c>
      <c r="F22" t="s">
        <v>142</v>
      </c>
      <c r="G22" t="str">
        <f t="shared" si="0"/>
        <v>AA3R</v>
      </c>
      <c r="H22" s="13" t="s">
        <v>4</v>
      </c>
      <c r="I22" s="14" t="s">
        <v>135</v>
      </c>
      <c r="J22" s="12" t="s">
        <v>79</v>
      </c>
      <c r="K22" s="1" t="s">
        <v>984</v>
      </c>
      <c r="L22" t="s">
        <v>985</v>
      </c>
      <c r="M22" t="s">
        <v>978</v>
      </c>
      <c r="N22" t="s">
        <v>979</v>
      </c>
      <c r="O22" s="12" t="str" cm="1">
        <f t="array" ref="O22">_xlfn.IFS(COUNTBLANK(B22:C22)=0,"BI",COUNTBLANK(B22:C22)=2,"-",COUNTBLANK(B22)=0,"B",COUNTBLANK(C22)=0,"I")</f>
        <v>BI</v>
      </c>
    </row>
    <row r="23" spans="1:15" x14ac:dyDescent="0.2">
      <c r="A23" t="s">
        <v>143</v>
      </c>
      <c r="C23" s="63" t="s">
        <v>87</v>
      </c>
      <c r="E23" t="s">
        <v>87</v>
      </c>
      <c r="F23" t="s">
        <v>87</v>
      </c>
      <c r="G23" t="str">
        <f t="shared" si="0"/>
        <v>BAI1</v>
      </c>
      <c r="H23" s="13" t="s">
        <v>144</v>
      </c>
      <c r="I23" s="14" t="s">
        <v>145</v>
      </c>
      <c r="J23" s="12" t="s">
        <v>146</v>
      </c>
      <c r="O23" s="12" t="str" cm="1">
        <f t="array" ref="O23">_xlfn.IFS(COUNTBLANK(B23:C23)=0,"BI",COUNTBLANK(B23:C23)=2,"-",COUNTBLANK(B23)=0,"B",COUNTBLANK(C23)=0,"I")</f>
        <v>-</v>
      </c>
    </row>
    <row r="24" spans="1:15" x14ac:dyDescent="0.2">
      <c r="A24" t="s">
        <v>147</v>
      </c>
      <c r="B24" s="63" t="s">
        <v>87</v>
      </c>
      <c r="C24" s="63" t="s">
        <v>87</v>
      </c>
      <c r="E24" t="s">
        <v>87</v>
      </c>
      <c r="F24" t="s">
        <v>87</v>
      </c>
      <c r="G24" t="str">
        <f t="shared" si="0"/>
        <v>BAI2</v>
      </c>
      <c r="H24" s="13" t="s">
        <v>144</v>
      </c>
      <c r="I24" s="14" t="s">
        <v>145</v>
      </c>
      <c r="J24" s="12" t="s">
        <v>146</v>
      </c>
      <c r="O24" s="12" t="str" cm="1">
        <f t="array" ref="O24">_xlfn.IFS(COUNTBLANK(B24:C24)=0,"BI",COUNTBLANK(B24:C24)=2,"-",COUNTBLANK(B24)=0,"B",COUNTBLANK(C24)=0,"I")</f>
        <v>-</v>
      </c>
    </row>
    <row r="25" spans="1:15" x14ac:dyDescent="0.2">
      <c r="A25" t="s">
        <v>148</v>
      </c>
      <c r="B25" s="63" t="s">
        <v>87</v>
      </c>
      <c r="C25" s="63" t="s">
        <v>87</v>
      </c>
      <c r="E25" t="s">
        <v>87</v>
      </c>
      <c r="F25" t="s">
        <v>87</v>
      </c>
      <c r="G25" t="str">
        <f t="shared" si="0"/>
        <v>BAI3</v>
      </c>
      <c r="H25" s="13" t="s">
        <v>144</v>
      </c>
      <c r="I25" s="14" t="s">
        <v>145</v>
      </c>
      <c r="J25" s="12" t="s">
        <v>146</v>
      </c>
      <c r="O25" s="12" t="str" cm="1">
        <f t="array" ref="O25">_xlfn.IFS(COUNTBLANK(B25:C25)=0,"BI",COUNTBLANK(B25:C25)=2,"-",COUNTBLANK(B25)=0,"B",COUNTBLANK(C25)=0,"I")</f>
        <v>-</v>
      </c>
    </row>
    <row r="26" spans="1:15" x14ac:dyDescent="0.2">
      <c r="A26" t="s">
        <v>149</v>
      </c>
      <c r="B26" s="63" t="s">
        <v>87</v>
      </c>
      <c r="C26" s="63" t="s">
        <v>87</v>
      </c>
      <c r="E26" t="s">
        <v>87</v>
      </c>
      <c r="F26" t="s">
        <v>87</v>
      </c>
      <c r="G26" t="str">
        <f t="shared" si="0"/>
        <v>CD97</v>
      </c>
      <c r="H26" s="13" t="s">
        <v>144</v>
      </c>
      <c r="I26" s="14" t="s">
        <v>145</v>
      </c>
      <c r="J26" s="12" t="s">
        <v>146</v>
      </c>
      <c r="K26" s="1" t="s">
        <v>87</v>
      </c>
      <c r="L26" t="s">
        <v>87</v>
      </c>
      <c r="M26" t="s">
        <v>87</v>
      </c>
      <c r="N26" t="s">
        <v>87</v>
      </c>
      <c r="O26" s="12" t="str" cm="1">
        <f t="array" ref="O26">_xlfn.IFS(COUNTBLANK(B26:C26)=0,"BI",COUNTBLANK(B26:C26)=2,"-",COUNTBLANK(B26)=0,"B",COUNTBLANK(C26)=0,"I")</f>
        <v>-</v>
      </c>
    </row>
    <row r="27" spans="1:15" x14ac:dyDescent="0.2">
      <c r="A27" t="s">
        <v>150</v>
      </c>
      <c r="B27" s="63" t="s">
        <v>87</v>
      </c>
      <c r="C27" s="63" t="s">
        <v>87</v>
      </c>
      <c r="E27" t="s">
        <v>87</v>
      </c>
      <c r="F27" t="s">
        <v>87</v>
      </c>
      <c r="G27" t="str">
        <f t="shared" si="0"/>
        <v>CELR1</v>
      </c>
      <c r="H27" s="13" t="s">
        <v>144</v>
      </c>
      <c r="I27" s="14" t="s">
        <v>145</v>
      </c>
      <c r="J27" s="12" t="s">
        <v>146</v>
      </c>
      <c r="K27" s="1" t="s">
        <v>87</v>
      </c>
      <c r="L27" t="s">
        <v>87</v>
      </c>
      <c r="M27" t="s">
        <v>87</v>
      </c>
      <c r="N27" t="s">
        <v>87</v>
      </c>
      <c r="O27" s="12" t="str" cm="1">
        <f t="array" ref="O27">_xlfn.IFS(COUNTBLANK(B27:C27)=0,"BI",COUNTBLANK(B27:C27)=2,"-",COUNTBLANK(B27)=0,"B",COUNTBLANK(C27)=0,"I")</f>
        <v>-</v>
      </c>
    </row>
    <row r="28" spans="1:15" x14ac:dyDescent="0.2">
      <c r="A28" t="s">
        <v>151</v>
      </c>
      <c r="B28" s="63" t="s">
        <v>87</v>
      </c>
      <c r="C28" s="63" t="s">
        <v>87</v>
      </c>
      <c r="E28" t="s">
        <v>87</v>
      </c>
      <c r="F28" t="s">
        <v>87</v>
      </c>
      <c r="G28" t="str">
        <f t="shared" si="0"/>
        <v>CELR2</v>
      </c>
      <c r="H28" s="13" t="s">
        <v>144</v>
      </c>
      <c r="I28" s="14" t="s">
        <v>145</v>
      </c>
      <c r="J28" s="12" t="s">
        <v>146</v>
      </c>
      <c r="K28" s="1" t="s">
        <v>87</v>
      </c>
      <c r="L28" t="s">
        <v>87</v>
      </c>
      <c r="M28" t="s">
        <v>87</v>
      </c>
      <c r="N28" t="s">
        <v>87</v>
      </c>
      <c r="O28" s="12" t="str" cm="1">
        <f t="array" ref="O28">_xlfn.IFS(COUNTBLANK(B28:C28)=0,"BI",COUNTBLANK(B28:C28)=2,"-",COUNTBLANK(B28)=0,"B",COUNTBLANK(C28)=0,"I")</f>
        <v>-</v>
      </c>
    </row>
    <row r="29" spans="1:15" x14ac:dyDescent="0.2">
      <c r="A29" t="s">
        <v>152</v>
      </c>
      <c r="B29" s="63" t="s">
        <v>87</v>
      </c>
      <c r="C29" s="63" t="s">
        <v>87</v>
      </c>
      <c r="E29" t="s">
        <v>87</v>
      </c>
      <c r="F29" t="s">
        <v>87</v>
      </c>
      <c r="G29" t="str">
        <f t="shared" si="0"/>
        <v>CELR3</v>
      </c>
      <c r="H29" s="13" t="s">
        <v>144</v>
      </c>
      <c r="I29" s="14" t="s">
        <v>145</v>
      </c>
      <c r="J29" s="12" t="s">
        <v>146</v>
      </c>
      <c r="K29" s="1" t="s">
        <v>87</v>
      </c>
      <c r="L29" t="s">
        <v>87</v>
      </c>
      <c r="M29" t="s">
        <v>87</v>
      </c>
      <c r="N29" t="s">
        <v>87</v>
      </c>
      <c r="O29" s="12" t="str" cm="1">
        <f t="array" ref="O29">_xlfn.IFS(COUNTBLANK(B29:C29)=0,"BI",COUNTBLANK(B29:C29)=2,"-",COUNTBLANK(B29)=0,"B",COUNTBLANK(C29)=0,"I")</f>
        <v>-</v>
      </c>
    </row>
    <row r="30" spans="1:15" x14ac:dyDescent="0.2">
      <c r="A30" t="s">
        <v>153</v>
      </c>
      <c r="B30" s="63" t="s">
        <v>87</v>
      </c>
      <c r="C30" s="63" t="s">
        <v>87</v>
      </c>
      <c r="E30" t="s">
        <v>87</v>
      </c>
      <c r="F30" t="s">
        <v>87</v>
      </c>
      <c r="G30" t="str">
        <f t="shared" si="0"/>
        <v>ELTD1</v>
      </c>
      <c r="H30" s="13" t="s">
        <v>144</v>
      </c>
      <c r="I30" s="14" t="s">
        <v>145</v>
      </c>
      <c r="J30" s="12" t="s">
        <v>146</v>
      </c>
      <c r="O30" s="12" t="str" cm="1">
        <f t="array" ref="O30">_xlfn.IFS(COUNTBLANK(B30:C30)=0,"BI",COUNTBLANK(B30:C30)=2,"-",COUNTBLANK(B30)=0,"B",COUNTBLANK(C30)=0,"I")</f>
        <v>-</v>
      </c>
    </row>
    <row r="31" spans="1:15" x14ac:dyDescent="0.2">
      <c r="A31" t="s">
        <v>154</v>
      </c>
      <c r="B31" s="63" t="s">
        <v>87</v>
      </c>
      <c r="C31" s="63" t="s">
        <v>87</v>
      </c>
      <c r="E31" t="s">
        <v>87</v>
      </c>
      <c r="F31" t="s">
        <v>87</v>
      </c>
      <c r="G31" t="str">
        <f t="shared" si="0"/>
        <v>EMR1</v>
      </c>
      <c r="H31" s="13" t="s">
        <v>144</v>
      </c>
      <c r="I31" s="14" t="s">
        <v>145</v>
      </c>
      <c r="J31" s="12" t="s">
        <v>146</v>
      </c>
      <c r="O31" s="12" t="str" cm="1">
        <f t="array" ref="O31">_xlfn.IFS(COUNTBLANK(B31:C31)=0,"BI",COUNTBLANK(B31:C31)=2,"-",COUNTBLANK(B31)=0,"B",COUNTBLANK(C31)=0,"I")</f>
        <v>-</v>
      </c>
    </row>
    <row r="32" spans="1:15" x14ac:dyDescent="0.2">
      <c r="A32" t="s">
        <v>155</v>
      </c>
      <c r="B32" s="63" t="s">
        <v>87</v>
      </c>
      <c r="C32" s="63" t="s">
        <v>87</v>
      </c>
      <c r="E32" t="s">
        <v>87</v>
      </c>
      <c r="F32" t="s">
        <v>87</v>
      </c>
      <c r="G32" t="str">
        <f t="shared" si="0"/>
        <v>EMR2</v>
      </c>
      <c r="H32" s="13" t="s">
        <v>144</v>
      </c>
      <c r="I32" s="14" t="s">
        <v>145</v>
      </c>
      <c r="J32" s="12" t="s">
        <v>146</v>
      </c>
      <c r="O32" s="12" t="str" cm="1">
        <f t="array" ref="O32">_xlfn.IFS(COUNTBLANK(B32:C32)=0,"BI",COUNTBLANK(B32:C32)=2,"-",COUNTBLANK(B32)=0,"B",COUNTBLANK(C32)=0,"I")</f>
        <v>-</v>
      </c>
    </row>
    <row r="33" spans="1:15" x14ac:dyDescent="0.2">
      <c r="A33" t="s">
        <v>156</v>
      </c>
      <c r="B33" s="63" t="s">
        <v>87</v>
      </c>
      <c r="C33" s="63" t="s">
        <v>87</v>
      </c>
      <c r="E33" t="s">
        <v>87</v>
      </c>
      <c r="F33" t="s">
        <v>87</v>
      </c>
      <c r="G33" t="str">
        <f t="shared" si="0"/>
        <v>EMR3</v>
      </c>
      <c r="H33" s="13" t="s">
        <v>144</v>
      </c>
      <c r="I33" s="14" t="s">
        <v>145</v>
      </c>
      <c r="J33" s="12" t="s">
        <v>146</v>
      </c>
      <c r="O33" s="12" t="str" cm="1">
        <f t="array" ref="O33">_xlfn.IFS(COUNTBLANK(B33:C33)=0,"BI",COUNTBLANK(B33:C33)=2,"-",COUNTBLANK(B33)=0,"B",COUNTBLANK(C33)=0,"I")</f>
        <v>-</v>
      </c>
    </row>
    <row r="34" spans="1:15" x14ac:dyDescent="0.2">
      <c r="A34" t="s">
        <v>157</v>
      </c>
      <c r="B34" s="63" t="s">
        <v>87</v>
      </c>
      <c r="C34" s="63" t="s">
        <v>87</v>
      </c>
      <c r="E34" t="s">
        <v>87</v>
      </c>
      <c r="F34" t="s">
        <v>87</v>
      </c>
      <c r="G34" t="str">
        <f t="shared" si="0"/>
        <v>EMR4</v>
      </c>
      <c r="H34" s="13" t="s">
        <v>144</v>
      </c>
      <c r="I34" s="14" t="s">
        <v>145</v>
      </c>
      <c r="J34" s="12" t="s">
        <v>146</v>
      </c>
      <c r="O34" s="12" t="str" cm="1">
        <f t="array" ref="O34">_xlfn.IFS(COUNTBLANK(B34:C34)=0,"BI",COUNTBLANK(B34:C34)=2,"-",COUNTBLANK(B34)=0,"B",COUNTBLANK(C34)=0,"I")</f>
        <v>-</v>
      </c>
    </row>
    <row r="35" spans="1:15" x14ac:dyDescent="0.2">
      <c r="A35" t="s">
        <v>158</v>
      </c>
      <c r="B35" s="63" t="s">
        <v>87</v>
      </c>
      <c r="C35" s="63" t="s">
        <v>87</v>
      </c>
      <c r="E35" t="s">
        <v>87</v>
      </c>
      <c r="F35" t="s">
        <v>87</v>
      </c>
      <c r="G35" t="str">
        <f t="shared" si="0"/>
        <v>GP110</v>
      </c>
      <c r="H35" s="13" t="s">
        <v>144</v>
      </c>
      <c r="I35" s="14" t="s">
        <v>145</v>
      </c>
      <c r="J35" s="12" t="s">
        <v>146</v>
      </c>
      <c r="O35" s="12" t="str" cm="1">
        <f t="array" ref="O35">_xlfn.IFS(COUNTBLANK(B35:C35)=0,"BI",COUNTBLANK(B35:C35)=2,"-",COUNTBLANK(B35)=0,"B",COUNTBLANK(C35)=0,"I")</f>
        <v>-</v>
      </c>
    </row>
    <row r="36" spans="1:15" x14ac:dyDescent="0.2">
      <c r="A36" t="s">
        <v>159</v>
      </c>
      <c r="B36" s="63" t="s">
        <v>87</v>
      </c>
      <c r="C36" s="63" t="s">
        <v>87</v>
      </c>
      <c r="E36" t="s">
        <v>87</v>
      </c>
      <c r="F36" t="s">
        <v>87</v>
      </c>
      <c r="G36" t="str">
        <f t="shared" si="0"/>
        <v>GP111</v>
      </c>
      <c r="H36" s="13" t="s">
        <v>144</v>
      </c>
      <c r="I36" s="14" t="s">
        <v>145</v>
      </c>
      <c r="J36" s="12" t="s">
        <v>146</v>
      </c>
      <c r="O36" s="12" t="str" cm="1">
        <f t="array" ref="O36">_xlfn.IFS(COUNTBLANK(B36:C36)=0,"BI",COUNTBLANK(B36:C36)=2,"-",COUNTBLANK(B36)=0,"B",COUNTBLANK(C36)=0,"I")</f>
        <v>-</v>
      </c>
    </row>
    <row r="37" spans="1:15" x14ac:dyDescent="0.2">
      <c r="A37" t="s">
        <v>160</v>
      </c>
      <c r="B37" s="63" t="s">
        <v>87</v>
      </c>
      <c r="C37" s="63" t="s">
        <v>87</v>
      </c>
      <c r="E37" t="s">
        <v>87</v>
      </c>
      <c r="F37" t="s">
        <v>87</v>
      </c>
      <c r="G37" t="str">
        <f t="shared" si="0"/>
        <v>GP112</v>
      </c>
      <c r="H37" s="13" t="s">
        <v>144</v>
      </c>
      <c r="I37" s="14" t="s">
        <v>145</v>
      </c>
      <c r="J37" s="12" t="s">
        <v>146</v>
      </c>
      <c r="O37" s="12" t="str" cm="1">
        <f t="array" ref="O37">_xlfn.IFS(COUNTBLANK(B37:C37)=0,"BI",COUNTBLANK(B37:C37)=2,"-",COUNTBLANK(B37)=0,"B",COUNTBLANK(C37)=0,"I")</f>
        <v>-</v>
      </c>
    </row>
    <row r="38" spans="1:15" x14ac:dyDescent="0.2">
      <c r="A38" t="s">
        <v>161</v>
      </c>
      <c r="B38" s="63" t="s">
        <v>87</v>
      </c>
      <c r="C38" s="63" t="s">
        <v>87</v>
      </c>
      <c r="E38" t="s">
        <v>87</v>
      </c>
      <c r="F38" t="s">
        <v>87</v>
      </c>
      <c r="G38" t="str">
        <f t="shared" si="0"/>
        <v>GP113</v>
      </c>
      <c r="H38" s="13" t="s">
        <v>144</v>
      </c>
      <c r="I38" s="14" t="s">
        <v>145</v>
      </c>
      <c r="J38" s="12" t="s">
        <v>146</v>
      </c>
      <c r="O38" s="12" t="str" cm="1">
        <f t="array" ref="O38">_xlfn.IFS(COUNTBLANK(B38:C38)=0,"BI",COUNTBLANK(B38:C38)=2,"-",COUNTBLANK(B38)=0,"B",COUNTBLANK(C38)=0,"I")</f>
        <v>-</v>
      </c>
    </row>
    <row r="39" spans="1:15" x14ac:dyDescent="0.2">
      <c r="A39" t="s">
        <v>162</v>
      </c>
      <c r="B39" s="63" t="s">
        <v>87</v>
      </c>
      <c r="C39" s="63" t="s">
        <v>87</v>
      </c>
      <c r="E39" t="s">
        <v>87</v>
      </c>
      <c r="F39" t="s">
        <v>87</v>
      </c>
      <c r="G39" t="str">
        <f t="shared" si="0"/>
        <v>GP114</v>
      </c>
      <c r="H39" s="13" t="s">
        <v>144</v>
      </c>
      <c r="I39" s="14" t="s">
        <v>145</v>
      </c>
      <c r="J39" s="12" t="s">
        <v>146</v>
      </c>
      <c r="O39" s="12" t="str" cm="1">
        <f t="array" ref="O39">_xlfn.IFS(COUNTBLANK(B39:C39)=0,"BI",COUNTBLANK(B39:C39)=2,"-",COUNTBLANK(B39)=0,"B",COUNTBLANK(C39)=0,"I")</f>
        <v>-</v>
      </c>
    </row>
    <row r="40" spans="1:15" x14ac:dyDescent="0.2">
      <c r="A40" t="s">
        <v>163</v>
      </c>
      <c r="B40" s="63" t="s">
        <v>87</v>
      </c>
      <c r="C40" s="63" t="s">
        <v>87</v>
      </c>
      <c r="E40" t="s">
        <v>87</v>
      </c>
      <c r="F40" t="s">
        <v>87</v>
      </c>
      <c r="G40" t="str">
        <f t="shared" si="0"/>
        <v>GP115</v>
      </c>
      <c r="H40" s="13" t="s">
        <v>144</v>
      </c>
      <c r="I40" s="14" t="s">
        <v>145</v>
      </c>
      <c r="J40" s="12" t="s">
        <v>146</v>
      </c>
      <c r="O40" s="12" t="str" cm="1">
        <f t="array" ref="O40">_xlfn.IFS(COUNTBLANK(B40:C40)=0,"BI",COUNTBLANK(B40:C40)=2,"-",COUNTBLANK(B40)=0,"B",COUNTBLANK(C40)=0,"I")</f>
        <v>-</v>
      </c>
    </row>
    <row r="41" spans="1:15" x14ac:dyDescent="0.2">
      <c r="A41" t="s">
        <v>164</v>
      </c>
      <c r="B41" s="63" t="s">
        <v>87</v>
      </c>
      <c r="C41" s="63" t="s">
        <v>87</v>
      </c>
      <c r="E41" t="s">
        <v>87</v>
      </c>
      <c r="F41" t="s">
        <v>87</v>
      </c>
      <c r="G41" t="str">
        <f t="shared" si="0"/>
        <v>GP116</v>
      </c>
      <c r="H41" s="13" t="s">
        <v>144</v>
      </c>
      <c r="I41" s="14" t="s">
        <v>145</v>
      </c>
      <c r="J41" s="12" t="s">
        <v>146</v>
      </c>
      <c r="O41" s="12" t="str" cm="1">
        <f t="array" ref="O41">_xlfn.IFS(COUNTBLANK(B41:C41)=0,"BI",COUNTBLANK(B41:C41)=2,"-",COUNTBLANK(B41)=0,"B",COUNTBLANK(C41)=0,"I")</f>
        <v>-</v>
      </c>
    </row>
    <row r="42" spans="1:15" x14ac:dyDescent="0.2">
      <c r="A42" t="s">
        <v>165</v>
      </c>
      <c r="B42" s="63" t="s">
        <v>87</v>
      </c>
      <c r="C42" s="63" t="s">
        <v>87</v>
      </c>
      <c r="E42" t="s">
        <v>87</v>
      </c>
      <c r="F42" t="s">
        <v>87</v>
      </c>
      <c r="G42" t="str">
        <f t="shared" si="0"/>
        <v>GP123</v>
      </c>
      <c r="H42" s="13" t="s">
        <v>144</v>
      </c>
      <c r="I42" s="14" t="s">
        <v>145</v>
      </c>
      <c r="J42" s="12" t="s">
        <v>146</v>
      </c>
      <c r="O42" s="12" t="str" cm="1">
        <f t="array" ref="O42">_xlfn.IFS(COUNTBLANK(B42:C42)=0,"BI",COUNTBLANK(B42:C42)=2,"-",COUNTBLANK(B42)=0,"B",COUNTBLANK(C42)=0,"I")</f>
        <v>-</v>
      </c>
    </row>
    <row r="43" spans="1:15" x14ac:dyDescent="0.2">
      <c r="A43" t="s">
        <v>166</v>
      </c>
      <c r="B43" s="63" t="s">
        <v>87</v>
      </c>
      <c r="C43" s="63" t="s">
        <v>87</v>
      </c>
      <c r="E43" t="s">
        <v>87</v>
      </c>
      <c r="F43" t="s">
        <v>87</v>
      </c>
      <c r="G43" t="str">
        <f t="shared" si="0"/>
        <v>GP124</v>
      </c>
      <c r="H43" s="13" t="s">
        <v>144</v>
      </c>
      <c r="I43" s="14" t="s">
        <v>145</v>
      </c>
      <c r="J43" s="12" t="s">
        <v>146</v>
      </c>
      <c r="O43" s="12" t="str" cm="1">
        <f t="array" ref="O43">_xlfn.IFS(COUNTBLANK(B43:C43)=0,"BI",COUNTBLANK(B43:C43)=2,"-",COUNTBLANK(B43)=0,"B",COUNTBLANK(C43)=0,"I")</f>
        <v>-</v>
      </c>
    </row>
    <row r="44" spans="1:15" x14ac:dyDescent="0.2">
      <c r="A44" t="s">
        <v>167</v>
      </c>
      <c r="B44" s="63" t="s">
        <v>87</v>
      </c>
      <c r="C44" s="63" t="s">
        <v>87</v>
      </c>
      <c r="E44" t="s">
        <v>87</v>
      </c>
      <c r="F44" t="s">
        <v>87</v>
      </c>
      <c r="G44" t="str">
        <f t="shared" si="0"/>
        <v>GP125</v>
      </c>
      <c r="H44" s="13" t="s">
        <v>144</v>
      </c>
      <c r="I44" s="14" t="s">
        <v>145</v>
      </c>
      <c r="J44" s="12" t="s">
        <v>146</v>
      </c>
      <c r="O44" s="12" t="str" cm="1">
        <f t="array" ref="O44">_xlfn.IFS(COUNTBLANK(B44:C44)=0,"BI",COUNTBLANK(B44:C44)=2,"-",COUNTBLANK(B44)=0,"B",COUNTBLANK(C44)=0,"I")</f>
        <v>-</v>
      </c>
    </row>
    <row r="45" spans="1:15" x14ac:dyDescent="0.2">
      <c r="A45" t="s">
        <v>168</v>
      </c>
      <c r="B45" s="63" t="s">
        <v>87</v>
      </c>
      <c r="C45" s="63" t="s">
        <v>87</v>
      </c>
      <c r="E45" t="s">
        <v>87</v>
      </c>
      <c r="F45" t="s">
        <v>87</v>
      </c>
      <c r="G45" t="str">
        <f t="shared" si="0"/>
        <v>AGRG6</v>
      </c>
      <c r="H45" s="13" t="s">
        <v>144</v>
      </c>
      <c r="I45" s="14" t="s">
        <v>145</v>
      </c>
      <c r="J45" s="12" t="s">
        <v>146</v>
      </c>
      <c r="K45" s="1" t="s">
        <v>87</v>
      </c>
      <c r="L45" t="s">
        <v>87</v>
      </c>
      <c r="M45" t="s">
        <v>87</v>
      </c>
      <c r="N45" t="s">
        <v>87</v>
      </c>
      <c r="O45" s="12" t="str" cm="1">
        <f t="array" ref="O45">_xlfn.IFS(COUNTBLANK(B45:C45)=0,"BI",COUNTBLANK(B45:C45)=2,"-",COUNTBLANK(B45)=0,"B",COUNTBLANK(C45)=0,"I")</f>
        <v>-</v>
      </c>
    </row>
    <row r="46" spans="1:15" x14ac:dyDescent="0.2">
      <c r="A46" t="s">
        <v>169</v>
      </c>
      <c r="B46" s="63" t="s">
        <v>87</v>
      </c>
      <c r="C46" s="63" t="s">
        <v>87</v>
      </c>
      <c r="E46" t="s">
        <v>87</v>
      </c>
      <c r="F46" t="s">
        <v>87</v>
      </c>
      <c r="G46" t="str">
        <f t="shared" si="0"/>
        <v>GP128</v>
      </c>
      <c r="H46" s="13" t="s">
        <v>144</v>
      </c>
      <c r="I46" s="14" t="s">
        <v>145</v>
      </c>
      <c r="J46" s="12" t="s">
        <v>146</v>
      </c>
      <c r="O46" s="12" t="str" cm="1">
        <f t="array" ref="O46">_xlfn.IFS(COUNTBLANK(B46:C46)=0,"BI",COUNTBLANK(B46:C46)=2,"-",COUNTBLANK(B46)=0,"B",COUNTBLANK(C46)=0,"I")</f>
        <v>-</v>
      </c>
    </row>
    <row r="47" spans="1:15" x14ac:dyDescent="0.2">
      <c r="A47" t="s">
        <v>170</v>
      </c>
      <c r="B47" s="63" t="s">
        <v>87</v>
      </c>
      <c r="C47" s="63" t="s">
        <v>87</v>
      </c>
      <c r="E47" t="s">
        <v>87</v>
      </c>
      <c r="F47" t="s">
        <v>87</v>
      </c>
      <c r="G47" t="str">
        <f t="shared" si="0"/>
        <v>GP133</v>
      </c>
      <c r="H47" s="13" t="s">
        <v>144</v>
      </c>
      <c r="I47" s="14" t="s">
        <v>145</v>
      </c>
      <c r="J47" s="12" t="s">
        <v>146</v>
      </c>
      <c r="O47" s="12" t="str" cm="1">
        <f t="array" ref="O47">_xlfn.IFS(COUNTBLANK(B47:C47)=0,"BI",COUNTBLANK(B47:C47)=2,"-",COUNTBLANK(B47)=0,"B",COUNTBLANK(C47)=0,"I")</f>
        <v>-</v>
      </c>
    </row>
    <row r="48" spans="1:15" x14ac:dyDescent="0.2">
      <c r="A48" t="s">
        <v>171</v>
      </c>
      <c r="B48" s="63" t="s">
        <v>87</v>
      </c>
      <c r="C48" s="63" t="s">
        <v>87</v>
      </c>
      <c r="E48" t="s">
        <v>87</v>
      </c>
      <c r="F48" t="s">
        <v>87</v>
      </c>
      <c r="G48" t="str">
        <f t="shared" si="0"/>
        <v>GP144</v>
      </c>
      <c r="H48" s="13" t="s">
        <v>144</v>
      </c>
      <c r="I48" s="14" t="s">
        <v>145</v>
      </c>
      <c r="J48" s="12" t="s">
        <v>146</v>
      </c>
      <c r="O48" s="12" t="str" cm="1">
        <f t="array" ref="O48">_xlfn.IFS(COUNTBLANK(B48:C48)=0,"BI",COUNTBLANK(B48:C48)=2,"-",COUNTBLANK(B48)=0,"B",COUNTBLANK(C48)=0,"I")</f>
        <v>-</v>
      </c>
    </row>
    <row r="49" spans="1:15" x14ac:dyDescent="0.2">
      <c r="A49" t="s">
        <v>172</v>
      </c>
      <c r="B49" s="63" t="s">
        <v>87</v>
      </c>
      <c r="C49" s="63" t="s">
        <v>87</v>
      </c>
      <c r="E49" t="s">
        <v>87</v>
      </c>
      <c r="F49" t="s">
        <v>87</v>
      </c>
      <c r="G49" t="str">
        <f t="shared" si="0"/>
        <v>GPR56</v>
      </c>
      <c r="H49" s="13" t="s">
        <v>144</v>
      </c>
      <c r="I49" s="14" t="s">
        <v>145</v>
      </c>
      <c r="J49" s="12" t="s">
        <v>146</v>
      </c>
      <c r="O49" s="12" t="str" cm="1">
        <f t="array" ref="O49">_xlfn.IFS(COUNTBLANK(B49:C49)=0,"BI",COUNTBLANK(B49:C49)=2,"-",COUNTBLANK(B49)=0,"B",COUNTBLANK(C49)=0,"I")</f>
        <v>-</v>
      </c>
    </row>
    <row r="50" spans="1:15" x14ac:dyDescent="0.2">
      <c r="A50" t="s">
        <v>173</v>
      </c>
      <c r="B50" s="63" t="s">
        <v>87</v>
      </c>
      <c r="C50" s="63" t="s">
        <v>87</v>
      </c>
      <c r="E50" t="s">
        <v>87</v>
      </c>
      <c r="F50" t="s">
        <v>87</v>
      </c>
      <c r="G50" t="str">
        <f t="shared" si="0"/>
        <v>GPR64</v>
      </c>
      <c r="H50" s="13" t="s">
        <v>144</v>
      </c>
      <c r="I50" s="14" t="s">
        <v>145</v>
      </c>
      <c r="J50" s="12" t="s">
        <v>146</v>
      </c>
      <c r="O50" s="12" t="str" cm="1">
        <f t="array" ref="O50">_xlfn.IFS(COUNTBLANK(B50:C50)=0,"BI",COUNTBLANK(B50:C50)=2,"-",COUNTBLANK(B50)=0,"B",COUNTBLANK(C50)=0,"I")</f>
        <v>-</v>
      </c>
    </row>
    <row r="51" spans="1:15" x14ac:dyDescent="0.2">
      <c r="A51" t="s">
        <v>174</v>
      </c>
      <c r="B51" s="63" t="s">
        <v>87</v>
      </c>
      <c r="C51" s="63" t="s">
        <v>87</v>
      </c>
      <c r="E51" t="s">
        <v>87</v>
      </c>
      <c r="F51" t="s">
        <v>87</v>
      </c>
      <c r="G51" t="str">
        <f t="shared" si="0"/>
        <v>GPR97</v>
      </c>
      <c r="H51" s="13" t="s">
        <v>144</v>
      </c>
      <c r="I51" s="14" t="s">
        <v>145</v>
      </c>
      <c r="J51" s="12" t="s">
        <v>146</v>
      </c>
      <c r="O51" s="12" t="str" cm="1">
        <f t="array" ref="O51">_xlfn.IFS(COUNTBLANK(B51:C51)=0,"BI",COUNTBLANK(B51:C51)=2,"-",COUNTBLANK(B51)=0,"B",COUNTBLANK(C51)=0,"I")</f>
        <v>-</v>
      </c>
    </row>
    <row r="52" spans="1:15" x14ac:dyDescent="0.2">
      <c r="A52" t="s">
        <v>175</v>
      </c>
      <c r="B52" s="63" t="s">
        <v>87</v>
      </c>
      <c r="C52" s="63" t="s">
        <v>87</v>
      </c>
      <c r="E52" t="s">
        <v>87</v>
      </c>
      <c r="F52" t="s">
        <v>87</v>
      </c>
      <c r="G52" t="str">
        <f t="shared" si="0"/>
        <v>GPR98</v>
      </c>
      <c r="H52" s="13" t="s">
        <v>144</v>
      </c>
      <c r="I52" s="14" t="s">
        <v>145</v>
      </c>
      <c r="J52" s="12" t="s">
        <v>146</v>
      </c>
      <c r="K52" s="1" t="s">
        <v>87</v>
      </c>
      <c r="L52" t="s">
        <v>87</v>
      </c>
      <c r="M52" t="s">
        <v>87</v>
      </c>
      <c r="N52" t="s">
        <v>87</v>
      </c>
      <c r="O52" s="12" t="str" cm="1">
        <f t="array" ref="O52">_xlfn.IFS(COUNTBLANK(B52:C52)=0,"BI",COUNTBLANK(B52:C52)=2,"-",COUNTBLANK(B52)=0,"B",COUNTBLANK(C52)=0,"I")</f>
        <v>-</v>
      </c>
    </row>
    <row r="53" spans="1:15" x14ac:dyDescent="0.2">
      <c r="A53" t="s">
        <v>176</v>
      </c>
      <c r="B53" s="63" t="s">
        <v>87</v>
      </c>
      <c r="C53" s="63" t="s">
        <v>87</v>
      </c>
      <c r="E53" t="s">
        <v>87</v>
      </c>
      <c r="F53" t="s">
        <v>87</v>
      </c>
      <c r="G53" t="str">
        <f t="shared" si="0"/>
        <v>LPHN1</v>
      </c>
      <c r="H53" s="13" t="s">
        <v>144</v>
      </c>
      <c r="I53" s="14" t="s">
        <v>145</v>
      </c>
      <c r="J53" s="12" t="s">
        <v>146</v>
      </c>
      <c r="O53" s="12" t="str" cm="1">
        <f t="array" ref="O53">_xlfn.IFS(COUNTBLANK(B53:C53)=0,"BI",COUNTBLANK(B53:C53)=2,"-",COUNTBLANK(B53)=0,"B",COUNTBLANK(C53)=0,"I")</f>
        <v>-</v>
      </c>
    </row>
    <row r="54" spans="1:15" x14ac:dyDescent="0.2">
      <c r="A54" t="s">
        <v>177</v>
      </c>
      <c r="B54" s="63" t="s">
        <v>87</v>
      </c>
      <c r="C54" s="63" t="s">
        <v>87</v>
      </c>
      <c r="E54" t="s">
        <v>87</v>
      </c>
      <c r="F54" t="s">
        <v>87</v>
      </c>
      <c r="G54" t="str">
        <f t="shared" si="0"/>
        <v>LPHN2</v>
      </c>
      <c r="H54" s="13" t="s">
        <v>144</v>
      </c>
      <c r="I54" s="14" t="s">
        <v>145</v>
      </c>
      <c r="J54" s="12" t="s">
        <v>146</v>
      </c>
      <c r="O54" s="12" t="str" cm="1">
        <f t="array" ref="O54">_xlfn.IFS(COUNTBLANK(B54:C54)=0,"BI",COUNTBLANK(B54:C54)=2,"-",COUNTBLANK(B54)=0,"B",COUNTBLANK(C54)=0,"I")</f>
        <v>-</v>
      </c>
    </row>
    <row r="55" spans="1:15" x14ac:dyDescent="0.2">
      <c r="A55" t="s">
        <v>178</v>
      </c>
      <c r="B55" s="63" t="s">
        <v>87</v>
      </c>
      <c r="C55" s="63" t="s">
        <v>87</v>
      </c>
      <c r="E55" t="s">
        <v>87</v>
      </c>
      <c r="F55" t="s">
        <v>87</v>
      </c>
      <c r="G55" t="str">
        <f t="shared" si="0"/>
        <v>LPHN3</v>
      </c>
      <c r="H55" s="13" t="s">
        <v>144</v>
      </c>
      <c r="I55" s="14" t="s">
        <v>145</v>
      </c>
      <c r="J55" s="12" t="s">
        <v>146</v>
      </c>
      <c r="O55" s="12" t="str" cm="1">
        <f t="array" ref="O55">_xlfn.IFS(COUNTBLANK(B55:C55)=0,"BI",COUNTBLANK(B55:C55)=2,"-",COUNTBLANK(B55)=0,"B",COUNTBLANK(C55)=0,"I")</f>
        <v>-</v>
      </c>
    </row>
    <row r="56" spans="1:15" x14ac:dyDescent="0.2">
      <c r="A56" t="s">
        <v>179</v>
      </c>
      <c r="B56" s="63" t="s">
        <v>180</v>
      </c>
      <c r="C56" s="63" t="s">
        <v>181</v>
      </c>
      <c r="E56" t="s">
        <v>182</v>
      </c>
      <c r="F56" t="s">
        <v>181</v>
      </c>
      <c r="G56" t="str">
        <f t="shared" si="0"/>
        <v>ADA1A</v>
      </c>
      <c r="H56" s="13" t="s">
        <v>183</v>
      </c>
      <c r="I56" s="14" t="s">
        <v>78</v>
      </c>
      <c r="J56" s="12" t="s">
        <v>79</v>
      </c>
      <c r="K56" s="1" t="s">
        <v>986</v>
      </c>
      <c r="L56" t="s">
        <v>987</v>
      </c>
      <c r="M56" t="s">
        <v>955</v>
      </c>
      <c r="N56" t="s">
        <v>183</v>
      </c>
      <c r="O56" s="12" t="str" cm="1">
        <f t="array" ref="O56">_xlfn.IFS(COUNTBLANK(B56:C56)=0,"BI",COUNTBLANK(B56:C56)=2,"-",COUNTBLANK(B56)=0,"B",COUNTBLANK(C56)=0,"I")</f>
        <v>BI</v>
      </c>
    </row>
    <row r="57" spans="1:15" x14ac:dyDescent="0.2">
      <c r="A57" t="s">
        <v>184</v>
      </c>
      <c r="B57" s="63" t="s">
        <v>87</v>
      </c>
      <c r="C57" s="63" t="s">
        <v>185</v>
      </c>
      <c r="E57" t="s">
        <v>186</v>
      </c>
      <c r="F57" t="s">
        <v>185</v>
      </c>
      <c r="G57" t="str">
        <f t="shared" si="0"/>
        <v>ADA1B</v>
      </c>
      <c r="H57" s="13" t="s">
        <v>183</v>
      </c>
      <c r="I57" s="14" t="s">
        <v>78</v>
      </c>
      <c r="J57" s="12" t="s">
        <v>79</v>
      </c>
      <c r="K57" s="1" t="s">
        <v>87</v>
      </c>
      <c r="L57" t="s">
        <v>87</v>
      </c>
      <c r="M57" t="s">
        <v>87</v>
      </c>
      <c r="N57" t="s">
        <v>87</v>
      </c>
      <c r="O57" s="12" t="str" cm="1">
        <f t="array" ref="O57">_xlfn.IFS(COUNTBLANK(B57:C57)=0,"BI",COUNTBLANK(B57:C57)=2,"-",COUNTBLANK(B57)=0,"B",COUNTBLANK(C57)=0,"I")</f>
        <v>I</v>
      </c>
    </row>
    <row r="58" spans="1:15" x14ac:dyDescent="0.2">
      <c r="A58" t="s">
        <v>187</v>
      </c>
      <c r="B58" s="63" t="s">
        <v>87</v>
      </c>
      <c r="C58" s="63" t="s">
        <v>188</v>
      </c>
      <c r="E58" t="s">
        <v>189</v>
      </c>
      <c r="F58" t="s">
        <v>188</v>
      </c>
      <c r="G58" t="str">
        <f t="shared" si="0"/>
        <v>ADA1D</v>
      </c>
      <c r="H58" s="13" t="s">
        <v>183</v>
      </c>
      <c r="I58" s="14" t="s">
        <v>78</v>
      </c>
      <c r="J58" s="12" t="s">
        <v>79</v>
      </c>
      <c r="K58" s="1" t="s">
        <v>87</v>
      </c>
      <c r="L58" t="s">
        <v>87</v>
      </c>
      <c r="M58" t="s">
        <v>87</v>
      </c>
      <c r="N58" t="s">
        <v>87</v>
      </c>
      <c r="O58" s="12" t="str" cm="1">
        <f t="array" ref="O58">_xlfn.IFS(COUNTBLANK(B58:C58)=0,"BI",COUNTBLANK(B58:C58)=2,"-",COUNTBLANK(B58)=0,"B",COUNTBLANK(C58)=0,"I")</f>
        <v>I</v>
      </c>
    </row>
    <row r="59" spans="1:15" x14ac:dyDescent="0.2">
      <c r="A59" t="s">
        <v>190</v>
      </c>
      <c r="B59" s="63" t="s">
        <v>191</v>
      </c>
      <c r="C59" s="63" t="s">
        <v>192</v>
      </c>
      <c r="E59" t="s">
        <v>193</v>
      </c>
      <c r="F59" t="s">
        <v>192</v>
      </c>
      <c r="G59" t="str">
        <f t="shared" si="0"/>
        <v>ADA2A</v>
      </c>
      <c r="H59" s="13" t="s">
        <v>183</v>
      </c>
      <c r="I59" s="14" t="s">
        <v>78</v>
      </c>
      <c r="J59" s="12" t="s">
        <v>79</v>
      </c>
      <c r="K59" s="1" t="s">
        <v>988</v>
      </c>
      <c r="L59" t="s">
        <v>989</v>
      </c>
      <c r="M59" t="s">
        <v>955</v>
      </c>
      <c r="N59" t="s">
        <v>183</v>
      </c>
      <c r="O59" s="12" t="str" cm="1">
        <f t="array" ref="O59">_xlfn.IFS(COUNTBLANK(B59:C59)=0,"BI",COUNTBLANK(B59:C59)=2,"-",COUNTBLANK(B59)=0,"B",COUNTBLANK(C59)=0,"I")</f>
        <v>BI</v>
      </c>
    </row>
    <row r="60" spans="1:15" x14ac:dyDescent="0.2">
      <c r="A60" t="s">
        <v>194</v>
      </c>
      <c r="B60" s="63" t="s">
        <v>195</v>
      </c>
      <c r="C60" s="63" t="s">
        <v>196</v>
      </c>
      <c r="E60" t="s">
        <v>197</v>
      </c>
      <c r="F60" t="s">
        <v>196</v>
      </c>
      <c r="G60" t="str">
        <f t="shared" si="0"/>
        <v>ADA2B</v>
      </c>
      <c r="H60" s="13" t="s">
        <v>183</v>
      </c>
      <c r="I60" s="14" t="s">
        <v>78</v>
      </c>
      <c r="J60" s="12" t="s">
        <v>79</v>
      </c>
      <c r="K60" s="1" t="s">
        <v>990</v>
      </c>
      <c r="L60" t="s">
        <v>991</v>
      </c>
      <c r="M60" t="s">
        <v>955</v>
      </c>
      <c r="N60" t="s">
        <v>183</v>
      </c>
      <c r="O60" s="12" t="str" cm="1">
        <f t="array" ref="O60">_xlfn.IFS(COUNTBLANK(B60:C60)=0,"BI",COUNTBLANK(B60:C60)=2,"-",COUNTBLANK(B60)=0,"B",COUNTBLANK(C60)=0,"I")</f>
        <v>BI</v>
      </c>
    </row>
    <row r="61" spans="1:15" x14ac:dyDescent="0.2">
      <c r="A61" t="s">
        <v>198</v>
      </c>
      <c r="B61" s="63" t="s">
        <v>199</v>
      </c>
      <c r="C61" s="63" t="s">
        <v>200</v>
      </c>
      <c r="E61" t="s">
        <v>201</v>
      </c>
      <c r="F61" t="s">
        <v>200</v>
      </c>
      <c r="G61" t="str">
        <f t="shared" si="0"/>
        <v>ADA2C</v>
      </c>
      <c r="H61" s="13" t="s">
        <v>183</v>
      </c>
      <c r="I61" s="14" t="s">
        <v>78</v>
      </c>
      <c r="J61" s="12" t="s">
        <v>79</v>
      </c>
      <c r="K61" s="1" t="s">
        <v>992</v>
      </c>
      <c r="L61" t="s">
        <v>993</v>
      </c>
      <c r="M61" t="s">
        <v>955</v>
      </c>
      <c r="N61" t="s">
        <v>183</v>
      </c>
      <c r="O61" s="12" t="str" cm="1">
        <f t="array" ref="O61">_xlfn.IFS(COUNTBLANK(B61:C61)=0,"BI",COUNTBLANK(B61:C61)=2,"-",COUNTBLANK(B61)=0,"B",COUNTBLANK(C61)=0,"I")</f>
        <v>BI</v>
      </c>
    </row>
    <row r="62" spans="1:15" x14ac:dyDescent="0.2">
      <c r="A62" t="s">
        <v>202</v>
      </c>
      <c r="B62" s="63" t="s">
        <v>203</v>
      </c>
      <c r="C62" s="63" t="s">
        <v>202</v>
      </c>
      <c r="E62" t="s">
        <v>204</v>
      </c>
      <c r="F62" t="s">
        <v>202</v>
      </c>
      <c r="G62" t="str">
        <f t="shared" si="0"/>
        <v>ADRB1</v>
      </c>
      <c r="H62" s="13" t="s">
        <v>183</v>
      </c>
      <c r="I62" s="14" t="s">
        <v>78</v>
      </c>
      <c r="J62" s="12" t="s">
        <v>79</v>
      </c>
      <c r="K62" s="1" t="s">
        <v>994</v>
      </c>
      <c r="L62" t="s">
        <v>995</v>
      </c>
      <c r="M62" t="s">
        <v>955</v>
      </c>
      <c r="N62" t="s">
        <v>183</v>
      </c>
      <c r="O62" s="12" t="str" cm="1">
        <f t="array" ref="O62">_xlfn.IFS(COUNTBLANK(B62:C62)=0,"BI",COUNTBLANK(B62:C62)=2,"-",COUNTBLANK(B62)=0,"B",COUNTBLANK(C62)=0,"I")</f>
        <v>BI</v>
      </c>
    </row>
    <row r="63" spans="1:15" x14ac:dyDescent="0.2">
      <c r="A63" t="s">
        <v>205</v>
      </c>
      <c r="B63" s="63" t="s">
        <v>206</v>
      </c>
      <c r="C63" s="63" t="s">
        <v>205</v>
      </c>
      <c r="E63" t="s">
        <v>207</v>
      </c>
      <c r="F63" t="s">
        <v>205</v>
      </c>
      <c r="G63" t="str">
        <f t="shared" si="0"/>
        <v>ADRB2</v>
      </c>
      <c r="H63" s="13" t="s">
        <v>183</v>
      </c>
      <c r="I63" s="14" t="s">
        <v>78</v>
      </c>
      <c r="J63" s="12" t="s">
        <v>79</v>
      </c>
      <c r="K63" s="1" t="s">
        <v>996</v>
      </c>
      <c r="L63" t="s">
        <v>997</v>
      </c>
      <c r="M63" t="s">
        <v>955</v>
      </c>
      <c r="N63" t="s">
        <v>183</v>
      </c>
      <c r="O63" s="12" t="str" cm="1">
        <f t="array" ref="O63">_xlfn.IFS(COUNTBLANK(B63:C63)=0,"BI",COUNTBLANK(B63:C63)=2,"-",COUNTBLANK(B63)=0,"B",COUNTBLANK(C63)=0,"I")</f>
        <v>BI</v>
      </c>
    </row>
    <row r="64" spans="1:15" x14ac:dyDescent="0.2">
      <c r="A64" t="s">
        <v>208</v>
      </c>
      <c r="B64" s="63" t="s">
        <v>87</v>
      </c>
      <c r="C64" s="63" t="s">
        <v>208</v>
      </c>
      <c r="E64" t="s">
        <v>209</v>
      </c>
      <c r="F64" t="s">
        <v>208</v>
      </c>
      <c r="G64" t="str">
        <f t="shared" si="0"/>
        <v>ADRB3</v>
      </c>
      <c r="H64" s="13" t="s">
        <v>183</v>
      </c>
      <c r="I64" s="14" t="s">
        <v>78</v>
      </c>
      <c r="J64" s="12" t="s">
        <v>79</v>
      </c>
      <c r="K64" s="1" t="s">
        <v>87</v>
      </c>
      <c r="L64" t="s">
        <v>87</v>
      </c>
      <c r="M64" t="s">
        <v>87</v>
      </c>
      <c r="N64" t="s">
        <v>87</v>
      </c>
      <c r="O64" s="12" t="str" cm="1">
        <f t="array" ref="O64">_xlfn.IFS(COUNTBLANK(B64:C64)=0,"BI",COUNTBLANK(B64:C64)=2,"-",COUNTBLANK(B64)=0,"B",COUNTBLANK(C64)=0,"I")</f>
        <v>I</v>
      </c>
    </row>
    <row r="65" spans="1:15" x14ac:dyDescent="0.2">
      <c r="A65" t="s">
        <v>210</v>
      </c>
      <c r="B65" s="63" t="s">
        <v>211</v>
      </c>
      <c r="C65" s="63" t="s">
        <v>210</v>
      </c>
      <c r="E65" t="s">
        <v>212</v>
      </c>
      <c r="F65" t="s">
        <v>210</v>
      </c>
      <c r="G65" t="str">
        <f t="shared" si="0"/>
        <v>AGTR1</v>
      </c>
      <c r="H65" s="13" t="s">
        <v>213</v>
      </c>
      <c r="I65" s="14" t="s">
        <v>214</v>
      </c>
      <c r="J65" s="12" t="s">
        <v>79</v>
      </c>
      <c r="K65" s="1" t="s">
        <v>998</v>
      </c>
      <c r="L65" t="s">
        <v>999</v>
      </c>
      <c r="M65" t="s">
        <v>1000</v>
      </c>
      <c r="N65" t="s">
        <v>1001</v>
      </c>
      <c r="O65" s="12" t="str" cm="1">
        <f t="array" ref="O65">_xlfn.IFS(COUNTBLANK(B65:C65)=0,"BI",COUNTBLANK(B65:C65)=2,"-",COUNTBLANK(B65)=0,"B",COUNTBLANK(C65)=0,"I")</f>
        <v>BI</v>
      </c>
    </row>
    <row r="66" spans="1:15" x14ac:dyDescent="0.2">
      <c r="A66" t="s">
        <v>215</v>
      </c>
      <c r="B66" s="63" t="s">
        <v>87</v>
      </c>
      <c r="C66" s="63" t="s">
        <v>87</v>
      </c>
      <c r="E66" t="s">
        <v>87</v>
      </c>
      <c r="F66" t="s">
        <v>87</v>
      </c>
      <c r="G66" t="str">
        <f t="shared" ref="G66:G74" si="1">A66</f>
        <v>AGTR2</v>
      </c>
      <c r="H66" s="13" t="s">
        <v>213</v>
      </c>
      <c r="I66" s="14" t="s">
        <v>214</v>
      </c>
      <c r="J66" s="12" t="s">
        <v>79</v>
      </c>
      <c r="K66" s="1" t="s">
        <v>87</v>
      </c>
      <c r="L66" t="s">
        <v>87</v>
      </c>
      <c r="M66" t="s">
        <v>87</v>
      </c>
      <c r="N66" t="s">
        <v>87</v>
      </c>
      <c r="O66" s="12" t="str" cm="1">
        <f t="array" ref="O66">_xlfn.IFS(COUNTBLANK(B66:C66)=0,"BI",COUNTBLANK(B66:C66)=2,"-",COUNTBLANK(B66)=0,"B",COUNTBLANK(C66)=0,"I")</f>
        <v>-</v>
      </c>
    </row>
    <row r="67" spans="1:15" x14ac:dyDescent="0.2">
      <c r="A67" t="s">
        <v>216</v>
      </c>
      <c r="B67" s="63" t="s">
        <v>216</v>
      </c>
      <c r="C67" s="63" t="s">
        <v>217</v>
      </c>
      <c r="E67" t="s">
        <v>217</v>
      </c>
      <c r="F67" t="s">
        <v>217</v>
      </c>
      <c r="G67" t="str">
        <f t="shared" si="1"/>
        <v>APJ</v>
      </c>
      <c r="H67" s="13" t="s">
        <v>218</v>
      </c>
      <c r="I67" s="14" t="s">
        <v>214</v>
      </c>
      <c r="J67" s="12" t="s">
        <v>79</v>
      </c>
      <c r="K67" s="1" t="s">
        <v>1002</v>
      </c>
      <c r="L67" t="s">
        <v>1003</v>
      </c>
      <c r="M67" t="s">
        <v>1000</v>
      </c>
      <c r="N67" t="s">
        <v>1004</v>
      </c>
      <c r="O67" s="12" t="str" cm="1">
        <f t="array" ref="O67">_xlfn.IFS(COUNTBLANK(B67:C67)=0,"BI",COUNTBLANK(B67:C67)=2,"-",COUNTBLANK(B67)=0,"B",COUNTBLANK(C67)=0,"I")</f>
        <v>BI</v>
      </c>
    </row>
    <row r="68" spans="1:15" x14ac:dyDescent="0.2">
      <c r="A68" t="s">
        <v>219</v>
      </c>
      <c r="B68" s="63" t="s">
        <v>220</v>
      </c>
      <c r="C68" s="63" t="s">
        <v>87</v>
      </c>
      <c r="E68" t="s">
        <v>87</v>
      </c>
      <c r="F68" t="s">
        <v>87</v>
      </c>
      <c r="G68" t="str">
        <f t="shared" si="1"/>
        <v>GPBAR</v>
      </c>
      <c r="H68" s="13" t="s">
        <v>221</v>
      </c>
      <c r="I68" s="14" t="s">
        <v>222</v>
      </c>
      <c r="J68" s="12" t="s">
        <v>79</v>
      </c>
      <c r="K68" s="1" t="s">
        <v>1005</v>
      </c>
      <c r="L68" t="s">
        <v>1006</v>
      </c>
      <c r="M68" t="s">
        <v>1007</v>
      </c>
      <c r="N68" t="s">
        <v>1008</v>
      </c>
      <c r="O68" s="12" t="str" cm="1">
        <f t="array" ref="O68">_xlfn.IFS(COUNTBLANK(B68:C68)=0,"BI",COUNTBLANK(B68:C68)=2,"-",COUNTBLANK(B68)=0,"B",COUNTBLANK(C68)=0,"I")</f>
        <v>B</v>
      </c>
    </row>
    <row r="69" spans="1:15" x14ac:dyDescent="0.2">
      <c r="A69" t="s">
        <v>223</v>
      </c>
      <c r="B69" s="63" t="s">
        <v>87</v>
      </c>
      <c r="C69" s="63" t="s">
        <v>87</v>
      </c>
      <c r="E69" t="s">
        <v>87</v>
      </c>
      <c r="F69" t="s">
        <v>87</v>
      </c>
      <c r="G69" t="str">
        <f t="shared" si="1"/>
        <v>BRS3</v>
      </c>
      <c r="H69" s="13" t="s">
        <v>224</v>
      </c>
      <c r="I69" s="14" t="s">
        <v>214</v>
      </c>
      <c r="J69" s="12" t="s">
        <v>79</v>
      </c>
      <c r="K69" s="1" t="s">
        <v>87</v>
      </c>
      <c r="L69" t="s">
        <v>87</v>
      </c>
      <c r="M69" t="s">
        <v>87</v>
      </c>
      <c r="N69" t="s">
        <v>87</v>
      </c>
      <c r="O69" s="12" t="str" cm="1">
        <f t="array" ref="O69">_xlfn.IFS(COUNTBLANK(B69:C69)=0,"BI",COUNTBLANK(B69:C69)=2,"-",COUNTBLANK(B69)=0,"B",COUNTBLANK(C69)=0,"I")</f>
        <v>-</v>
      </c>
    </row>
    <row r="70" spans="1:15" x14ac:dyDescent="0.2">
      <c r="A70" t="s">
        <v>225</v>
      </c>
      <c r="B70" s="63" t="s">
        <v>87</v>
      </c>
      <c r="C70" s="63" t="s">
        <v>225</v>
      </c>
      <c r="E70" t="s">
        <v>226</v>
      </c>
      <c r="F70" t="s">
        <v>225</v>
      </c>
      <c r="G70" t="str">
        <f t="shared" si="1"/>
        <v>GRPR</v>
      </c>
      <c r="H70" s="13" t="s">
        <v>224</v>
      </c>
      <c r="I70" s="14" t="s">
        <v>214</v>
      </c>
      <c r="J70" s="12" t="s">
        <v>79</v>
      </c>
      <c r="K70" s="1" t="s">
        <v>87</v>
      </c>
      <c r="L70" t="s">
        <v>87</v>
      </c>
      <c r="M70" t="s">
        <v>87</v>
      </c>
      <c r="N70" t="s">
        <v>87</v>
      </c>
      <c r="O70" s="12" t="str" cm="1">
        <f t="array" ref="O70">_xlfn.IFS(COUNTBLANK(B70:C70)=0,"BI",COUNTBLANK(B70:C70)=2,"-",COUNTBLANK(B70)=0,"B",COUNTBLANK(C70)=0,"I")</f>
        <v>I</v>
      </c>
    </row>
    <row r="71" spans="1:15" x14ac:dyDescent="0.2">
      <c r="A71" t="s">
        <v>227</v>
      </c>
      <c r="B71" s="63" t="s">
        <v>87</v>
      </c>
      <c r="C71" s="63" t="s">
        <v>227</v>
      </c>
      <c r="E71" t="s">
        <v>228</v>
      </c>
      <c r="F71" t="s">
        <v>227</v>
      </c>
      <c r="G71" t="str">
        <f t="shared" si="1"/>
        <v>NMBR</v>
      </c>
      <c r="H71" s="13" t="s">
        <v>224</v>
      </c>
      <c r="I71" s="14" t="s">
        <v>214</v>
      </c>
      <c r="J71" s="12" t="s">
        <v>79</v>
      </c>
      <c r="K71" s="1" t="s">
        <v>87</v>
      </c>
      <c r="L71" t="s">
        <v>87</v>
      </c>
      <c r="M71" t="s">
        <v>87</v>
      </c>
      <c r="N71" t="s">
        <v>87</v>
      </c>
      <c r="O71" s="12" t="str" cm="1">
        <f t="array" ref="O71">_xlfn.IFS(COUNTBLANK(B71:C71)=0,"BI",COUNTBLANK(B71:C71)=2,"-",COUNTBLANK(B71)=0,"B",COUNTBLANK(C71)=0,"I")</f>
        <v>I</v>
      </c>
    </row>
    <row r="72" spans="1:15" x14ac:dyDescent="0.2">
      <c r="A72" t="s">
        <v>229</v>
      </c>
      <c r="B72" s="63" t="s">
        <v>230</v>
      </c>
      <c r="C72" s="63" t="s">
        <v>231</v>
      </c>
      <c r="E72" t="s">
        <v>232</v>
      </c>
      <c r="F72" t="s">
        <v>231</v>
      </c>
      <c r="G72" t="str">
        <f t="shared" si="1"/>
        <v>BKRB1</v>
      </c>
      <c r="H72" s="13" t="s">
        <v>233</v>
      </c>
      <c r="I72" s="14" t="s">
        <v>214</v>
      </c>
      <c r="J72" s="12" t="s">
        <v>79</v>
      </c>
      <c r="K72" s="1" t="s">
        <v>1009</v>
      </c>
      <c r="L72" t="s">
        <v>1010</v>
      </c>
      <c r="M72" t="s">
        <v>1000</v>
      </c>
      <c r="N72" t="s">
        <v>1011</v>
      </c>
      <c r="O72" s="12" t="str" cm="1">
        <f t="array" ref="O72">_xlfn.IFS(COUNTBLANK(B72:C72)=0,"BI",COUNTBLANK(B72:C72)=2,"-",COUNTBLANK(B72)=0,"B",COUNTBLANK(C72)=0,"I")</f>
        <v>BI</v>
      </c>
    </row>
    <row r="73" spans="1:15" x14ac:dyDescent="0.2">
      <c r="A73" t="s">
        <v>234</v>
      </c>
      <c r="B73" s="63" t="s">
        <v>235</v>
      </c>
      <c r="C73" s="63" t="s">
        <v>236</v>
      </c>
      <c r="E73" t="s">
        <v>146</v>
      </c>
      <c r="F73" t="s">
        <v>236</v>
      </c>
      <c r="G73" t="str">
        <f t="shared" si="1"/>
        <v>BKRB2</v>
      </c>
      <c r="H73" s="13" t="s">
        <v>233</v>
      </c>
      <c r="I73" s="14" t="s">
        <v>214</v>
      </c>
      <c r="J73" s="12" t="s">
        <v>79</v>
      </c>
      <c r="K73" s="1" t="s">
        <v>1012</v>
      </c>
      <c r="L73" t="s">
        <v>1013</v>
      </c>
      <c r="M73" t="s">
        <v>1000</v>
      </c>
      <c r="N73" t="s">
        <v>1011</v>
      </c>
      <c r="O73" s="12" t="str" cm="1">
        <f t="array" ref="O73">_xlfn.IFS(COUNTBLANK(B73:C73)=0,"BI",COUNTBLANK(B73:C73)=2,"-",COUNTBLANK(B73)=0,"B",COUNTBLANK(C73)=0,"I")</f>
        <v>BI</v>
      </c>
    </row>
    <row r="74" spans="1:15" x14ac:dyDescent="0.2">
      <c r="A74" t="s">
        <v>237</v>
      </c>
      <c r="B74" s="63" t="s">
        <v>238</v>
      </c>
      <c r="C74" s="63" t="s">
        <v>87</v>
      </c>
      <c r="E74" t="s">
        <v>87</v>
      </c>
      <c r="F74" t="s">
        <v>87</v>
      </c>
      <c r="G74" t="str">
        <f t="shared" si="1"/>
        <v>CALCR</v>
      </c>
      <c r="H74" s="13" t="s">
        <v>239</v>
      </c>
      <c r="I74" s="14" t="s">
        <v>214</v>
      </c>
      <c r="J74" s="12" t="s">
        <v>232</v>
      </c>
      <c r="K74" s="1" t="s">
        <v>1014</v>
      </c>
      <c r="L74" t="s">
        <v>1015</v>
      </c>
      <c r="M74" t="s">
        <v>1000</v>
      </c>
      <c r="N74" t="s">
        <v>1016</v>
      </c>
      <c r="O74" s="12" t="str" cm="1">
        <f t="array" ref="O74">_xlfn.IFS(COUNTBLANK(B74:C74)=0,"BI",COUNTBLANK(B74:C74)=2,"-",COUNTBLANK(B74)=0,"B",COUNTBLANK(C74)=0,"I")</f>
        <v>B</v>
      </c>
    </row>
    <row r="75" spans="1:15" s="16" customFormat="1" x14ac:dyDescent="0.2">
      <c r="A75" t="s">
        <v>851</v>
      </c>
      <c r="B75" s="64" t="s">
        <v>240</v>
      </c>
      <c r="C75" s="64"/>
      <c r="E75" t="s">
        <v>87</v>
      </c>
      <c r="F75" t="s">
        <v>87</v>
      </c>
      <c r="G75" s="15" t="s">
        <v>1017</v>
      </c>
      <c r="H75" s="17" t="s">
        <v>239</v>
      </c>
      <c r="I75" s="18" t="s">
        <v>214</v>
      </c>
      <c r="J75" s="12" t="s">
        <v>232</v>
      </c>
      <c r="K75" s="65"/>
      <c r="O75" s="12" t="str" cm="1">
        <f t="array" ref="O75">_xlfn.IFS(COUNTBLANK(B75:C75)=0,"BI",COUNTBLANK(B75:C75)=2,"-",COUNTBLANK(B75)=0,"B",COUNTBLANK(C75)=0,"I")</f>
        <v>B</v>
      </c>
    </row>
    <row r="76" spans="1:15" x14ac:dyDescent="0.2">
      <c r="A76" t="s">
        <v>241</v>
      </c>
      <c r="B76" s="63" t="s">
        <v>87</v>
      </c>
      <c r="C76" s="63" t="s">
        <v>87</v>
      </c>
      <c r="F76" t="s">
        <v>87</v>
      </c>
      <c r="G76" t="str">
        <f t="shared" ref="G76:G139" si="2">A76</f>
        <v>CALRL</v>
      </c>
      <c r="H76" s="13" t="s">
        <v>239</v>
      </c>
      <c r="I76" s="14" t="s">
        <v>214</v>
      </c>
      <c r="J76" s="12" t="s">
        <v>232</v>
      </c>
      <c r="K76" s="1" t="s">
        <v>87</v>
      </c>
      <c r="L76" t="s">
        <v>87</v>
      </c>
      <c r="M76" t="s">
        <v>87</v>
      </c>
      <c r="N76" t="s">
        <v>87</v>
      </c>
      <c r="O76" s="12" t="str" cm="1">
        <f t="array" ref="O76">_xlfn.IFS(COUNTBLANK(B76:C76)=0,"BI",COUNTBLANK(B76:C76)=2,"-",COUNTBLANK(B76)=0,"B",COUNTBLANK(C76)=0,"I")</f>
        <v>-</v>
      </c>
    </row>
    <row r="77" spans="1:15" x14ac:dyDescent="0.2">
      <c r="A77" t="s">
        <v>242</v>
      </c>
      <c r="B77" s="63" t="s">
        <v>87</v>
      </c>
      <c r="C77" s="63" t="s">
        <v>87</v>
      </c>
      <c r="F77" t="s">
        <v>87</v>
      </c>
      <c r="G77" t="str">
        <f t="shared" si="2"/>
        <v>CASR</v>
      </c>
      <c r="H77" s="13" t="s">
        <v>243</v>
      </c>
      <c r="I77" s="14" t="s">
        <v>244</v>
      </c>
      <c r="J77" s="12" t="s">
        <v>245</v>
      </c>
      <c r="K77" s="1" t="s">
        <v>87</v>
      </c>
      <c r="L77" t="s">
        <v>87</v>
      </c>
      <c r="M77" t="s">
        <v>87</v>
      </c>
      <c r="N77" t="s">
        <v>87</v>
      </c>
      <c r="O77" s="12" t="str" cm="1">
        <f t="array" ref="O77">_xlfn.IFS(COUNTBLANK(B77:C77)=0,"BI",COUNTBLANK(B77:C77)=2,"-",COUNTBLANK(B77)=0,"B",COUNTBLANK(C77)=0,"I")</f>
        <v>-</v>
      </c>
    </row>
    <row r="78" spans="1:15" x14ac:dyDescent="0.2">
      <c r="A78" t="s">
        <v>246</v>
      </c>
      <c r="B78" s="63" t="s">
        <v>87</v>
      </c>
      <c r="C78" s="63" t="s">
        <v>87</v>
      </c>
      <c r="F78" t="s">
        <v>87</v>
      </c>
      <c r="G78" t="str">
        <f t="shared" si="2"/>
        <v>GPC6A</v>
      </c>
      <c r="H78" s="13" t="s">
        <v>243</v>
      </c>
      <c r="I78" s="14" t="s">
        <v>244</v>
      </c>
      <c r="J78" s="12" t="s">
        <v>245</v>
      </c>
      <c r="K78" s="1" t="s">
        <v>87</v>
      </c>
      <c r="L78" t="s">
        <v>87</v>
      </c>
      <c r="M78" t="s">
        <v>87</v>
      </c>
      <c r="N78" t="s">
        <v>87</v>
      </c>
      <c r="O78" s="12" t="str" cm="1">
        <f t="array" ref="O78">_xlfn.IFS(COUNTBLANK(B78:C78)=0,"BI",COUNTBLANK(B78:C78)=2,"-",COUNTBLANK(B78)=0,"B",COUNTBLANK(C78)=0,"I")</f>
        <v>-</v>
      </c>
    </row>
    <row r="79" spans="1:15" x14ac:dyDescent="0.2">
      <c r="A79" t="s">
        <v>247</v>
      </c>
      <c r="B79" s="63" t="s">
        <v>248</v>
      </c>
      <c r="C79" s="63" t="s">
        <v>247</v>
      </c>
      <c r="F79" t="s">
        <v>247</v>
      </c>
      <c r="G79" t="str">
        <f t="shared" si="2"/>
        <v>CNR1</v>
      </c>
      <c r="H79" s="13" t="s">
        <v>249</v>
      </c>
      <c r="I79" s="14" t="s">
        <v>250</v>
      </c>
      <c r="J79" s="12" t="s">
        <v>79</v>
      </c>
      <c r="K79" s="1" t="s">
        <v>1018</v>
      </c>
      <c r="L79" t="s">
        <v>1019</v>
      </c>
      <c r="M79" t="s">
        <v>1020</v>
      </c>
      <c r="N79" t="s">
        <v>1021</v>
      </c>
      <c r="O79" s="12" t="str" cm="1">
        <f t="array" ref="O79">_xlfn.IFS(COUNTBLANK(B79:C79)=0,"BI",COUNTBLANK(B79:C79)=2,"-",COUNTBLANK(B79)=0,"B",COUNTBLANK(C79)=0,"I")</f>
        <v>BI</v>
      </c>
    </row>
    <row r="80" spans="1:15" x14ac:dyDescent="0.2">
      <c r="A80" t="s">
        <v>251</v>
      </c>
      <c r="B80" s="63" t="s">
        <v>252</v>
      </c>
      <c r="C80" s="63" t="s">
        <v>251</v>
      </c>
      <c r="F80" t="s">
        <v>251</v>
      </c>
      <c r="G80" t="str">
        <f t="shared" si="2"/>
        <v>CNR2</v>
      </c>
      <c r="H80" s="13" t="s">
        <v>249</v>
      </c>
      <c r="I80" s="14" t="s">
        <v>250</v>
      </c>
      <c r="J80" s="12" t="s">
        <v>79</v>
      </c>
      <c r="K80" s="1" t="s">
        <v>1022</v>
      </c>
      <c r="L80" t="s">
        <v>1023</v>
      </c>
      <c r="M80" t="s">
        <v>1020</v>
      </c>
      <c r="N80" t="s">
        <v>1021</v>
      </c>
      <c r="O80" s="12" t="str" cm="1">
        <f t="array" ref="O80">_xlfn.IFS(COUNTBLANK(B80:C80)=0,"BI",COUNTBLANK(B80:C80)=2,"-",COUNTBLANK(B80)=0,"B",COUNTBLANK(C80)=0,"I")</f>
        <v>BI</v>
      </c>
    </row>
    <row r="81" spans="1:15" x14ac:dyDescent="0.2">
      <c r="A81" t="s">
        <v>253</v>
      </c>
      <c r="B81" s="63" t="s">
        <v>87</v>
      </c>
      <c r="C81" s="63" t="s">
        <v>254</v>
      </c>
      <c r="F81" t="s">
        <v>254</v>
      </c>
      <c r="G81" t="str">
        <f t="shared" si="2"/>
        <v>CML1</v>
      </c>
      <c r="H81" s="13" t="s">
        <v>255</v>
      </c>
      <c r="I81" s="14" t="s">
        <v>256</v>
      </c>
      <c r="J81" s="12" t="s">
        <v>79</v>
      </c>
      <c r="K81" s="1" t="s">
        <v>87</v>
      </c>
      <c r="L81" t="s">
        <v>87</v>
      </c>
      <c r="M81" t="s">
        <v>87</v>
      </c>
      <c r="N81" t="s">
        <v>87</v>
      </c>
      <c r="O81" s="12" t="str" cm="1">
        <f t="array" ref="O81">_xlfn.IFS(COUNTBLANK(B81:C81)=0,"BI",COUNTBLANK(B81:C81)=2,"-",COUNTBLANK(B81)=0,"B",COUNTBLANK(C81)=0,"I")</f>
        <v>I</v>
      </c>
    </row>
    <row r="82" spans="1:15" x14ac:dyDescent="0.2">
      <c r="A82" t="s">
        <v>257</v>
      </c>
      <c r="B82" s="63" t="s">
        <v>87</v>
      </c>
      <c r="C82" s="63" t="s">
        <v>87</v>
      </c>
      <c r="F82" t="s">
        <v>87</v>
      </c>
      <c r="G82" t="str">
        <f t="shared" si="2"/>
        <v>ACKR1</v>
      </c>
      <c r="H82" s="13" t="s">
        <v>258</v>
      </c>
      <c r="I82" s="14" t="s">
        <v>256</v>
      </c>
      <c r="J82" s="12" t="s">
        <v>79</v>
      </c>
      <c r="K82" s="1" t="s">
        <v>87</v>
      </c>
      <c r="L82" t="s">
        <v>87</v>
      </c>
      <c r="M82" t="s">
        <v>87</v>
      </c>
      <c r="N82" t="s">
        <v>87</v>
      </c>
      <c r="O82" s="12" t="str" cm="1">
        <f t="array" ref="O82">_xlfn.IFS(COUNTBLANK(B82:C82)=0,"BI",COUNTBLANK(B82:C82)=2,"-",COUNTBLANK(B82)=0,"B",COUNTBLANK(C82)=0,"I")</f>
        <v>-</v>
      </c>
    </row>
    <row r="83" spans="1:15" x14ac:dyDescent="0.2">
      <c r="A83" t="s">
        <v>259</v>
      </c>
      <c r="B83" s="63" t="s">
        <v>87</v>
      </c>
      <c r="C83" s="63" t="s">
        <v>87</v>
      </c>
      <c r="F83" t="s">
        <v>87</v>
      </c>
      <c r="G83" t="str">
        <f t="shared" si="2"/>
        <v>ACKR2</v>
      </c>
      <c r="H83" s="13" t="s">
        <v>258</v>
      </c>
      <c r="I83" s="14" t="s">
        <v>256</v>
      </c>
      <c r="J83" s="12" t="s">
        <v>79</v>
      </c>
      <c r="K83" s="1" t="s">
        <v>87</v>
      </c>
      <c r="L83" t="s">
        <v>87</v>
      </c>
      <c r="M83" t="s">
        <v>87</v>
      </c>
      <c r="N83" t="s">
        <v>87</v>
      </c>
      <c r="O83" s="12" t="str" cm="1">
        <f t="array" ref="O83">_xlfn.IFS(COUNTBLANK(B83:C83)=0,"BI",COUNTBLANK(B83:C83)=2,"-",COUNTBLANK(B83)=0,"B",COUNTBLANK(C83)=0,"I")</f>
        <v>-</v>
      </c>
    </row>
    <row r="84" spans="1:15" x14ac:dyDescent="0.2">
      <c r="A84" t="s">
        <v>260</v>
      </c>
      <c r="B84" s="63" t="s">
        <v>87</v>
      </c>
      <c r="C84" s="63" t="s">
        <v>87</v>
      </c>
      <c r="F84" t="s">
        <v>87</v>
      </c>
      <c r="G84" t="str">
        <f t="shared" si="2"/>
        <v>ACKR3</v>
      </c>
      <c r="H84" s="13" t="s">
        <v>258</v>
      </c>
      <c r="I84" s="14" t="s">
        <v>256</v>
      </c>
      <c r="J84" s="12" t="s">
        <v>79</v>
      </c>
      <c r="K84" s="1" t="s">
        <v>87</v>
      </c>
      <c r="L84" t="s">
        <v>87</v>
      </c>
      <c r="M84" t="s">
        <v>87</v>
      </c>
      <c r="N84" t="s">
        <v>87</v>
      </c>
      <c r="O84" s="12" t="str" cm="1">
        <f t="array" ref="O84">_xlfn.IFS(COUNTBLANK(B84:C84)=0,"BI",COUNTBLANK(B84:C84)=2,"-",COUNTBLANK(B84)=0,"B",COUNTBLANK(C84)=0,"I")</f>
        <v>-</v>
      </c>
    </row>
    <row r="85" spans="1:15" x14ac:dyDescent="0.2">
      <c r="A85" t="s">
        <v>261</v>
      </c>
      <c r="B85" s="63" t="s">
        <v>87</v>
      </c>
      <c r="C85" s="63" t="s">
        <v>87</v>
      </c>
      <c r="F85" t="s">
        <v>87</v>
      </c>
      <c r="G85" t="str">
        <f t="shared" si="2"/>
        <v>ACKR4</v>
      </c>
      <c r="H85" s="13" t="s">
        <v>258</v>
      </c>
      <c r="I85" s="14" t="s">
        <v>256</v>
      </c>
      <c r="J85" s="12" t="s">
        <v>79</v>
      </c>
      <c r="K85" s="1" t="s">
        <v>87</v>
      </c>
      <c r="L85" t="s">
        <v>87</v>
      </c>
      <c r="M85" t="s">
        <v>87</v>
      </c>
      <c r="N85" t="s">
        <v>87</v>
      </c>
      <c r="O85" s="12" t="str" cm="1">
        <f t="array" ref="O85">_xlfn.IFS(COUNTBLANK(B85:C85)=0,"BI",COUNTBLANK(B85:C85)=2,"-",COUNTBLANK(B85)=0,"B",COUNTBLANK(C85)=0,"I")</f>
        <v>-</v>
      </c>
    </row>
    <row r="86" spans="1:15" x14ac:dyDescent="0.2">
      <c r="A86" t="s">
        <v>262</v>
      </c>
      <c r="B86" s="63" t="s">
        <v>87</v>
      </c>
      <c r="C86" s="63" t="s">
        <v>87</v>
      </c>
      <c r="F86" t="s">
        <v>87</v>
      </c>
      <c r="G86" t="str">
        <f t="shared" si="2"/>
        <v>CCR1</v>
      </c>
      <c r="H86" s="13" t="s">
        <v>258</v>
      </c>
      <c r="I86" s="14" t="s">
        <v>256</v>
      </c>
      <c r="J86" s="12" t="s">
        <v>79</v>
      </c>
      <c r="K86" s="1" t="s">
        <v>87</v>
      </c>
      <c r="L86" t="s">
        <v>87</v>
      </c>
      <c r="M86" t="s">
        <v>87</v>
      </c>
      <c r="N86" t="s">
        <v>87</v>
      </c>
      <c r="O86" s="12" t="str" cm="1">
        <f t="array" ref="O86">_xlfn.IFS(COUNTBLANK(B86:C86)=0,"BI",COUNTBLANK(B86:C86)=2,"-",COUNTBLANK(B86)=0,"B",COUNTBLANK(C86)=0,"I")</f>
        <v>-</v>
      </c>
    </row>
    <row r="87" spans="1:15" x14ac:dyDescent="0.2">
      <c r="A87" t="s">
        <v>263</v>
      </c>
      <c r="B87" s="63" t="s">
        <v>87</v>
      </c>
      <c r="C87" s="63" t="s">
        <v>87</v>
      </c>
      <c r="F87" t="s">
        <v>87</v>
      </c>
      <c r="G87" t="str">
        <f t="shared" si="2"/>
        <v>CCR10</v>
      </c>
      <c r="H87" s="13" t="s">
        <v>258</v>
      </c>
      <c r="I87" s="14" t="s">
        <v>256</v>
      </c>
      <c r="J87" s="12" t="s">
        <v>79</v>
      </c>
      <c r="K87" s="1" t="s">
        <v>87</v>
      </c>
      <c r="L87" t="s">
        <v>87</v>
      </c>
      <c r="M87" t="s">
        <v>87</v>
      </c>
      <c r="N87" t="s">
        <v>87</v>
      </c>
      <c r="O87" s="12" t="str" cm="1">
        <f t="array" ref="O87">_xlfn.IFS(COUNTBLANK(B87:C87)=0,"BI",COUNTBLANK(B87:C87)=2,"-",COUNTBLANK(B87)=0,"B",COUNTBLANK(C87)=0,"I")</f>
        <v>-</v>
      </c>
    </row>
    <row r="88" spans="1:15" x14ac:dyDescent="0.2">
      <c r="A88" t="s">
        <v>264</v>
      </c>
      <c r="B88" s="63" t="s">
        <v>87</v>
      </c>
      <c r="C88" s="63" t="s">
        <v>87</v>
      </c>
      <c r="F88" t="s">
        <v>87</v>
      </c>
      <c r="G88" t="str">
        <f t="shared" si="2"/>
        <v>CCR2</v>
      </c>
      <c r="H88" s="13" t="s">
        <v>258</v>
      </c>
      <c r="I88" s="14" t="s">
        <v>256</v>
      </c>
      <c r="J88" s="12" t="s">
        <v>79</v>
      </c>
      <c r="K88" s="1" t="s">
        <v>87</v>
      </c>
      <c r="L88" t="s">
        <v>87</v>
      </c>
      <c r="M88" t="s">
        <v>87</v>
      </c>
      <c r="N88" t="s">
        <v>87</v>
      </c>
      <c r="O88" s="12" t="str" cm="1">
        <f t="array" ref="O88">_xlfn.IFS(COUNTBLANK(B88:C88)=0,"BI",COUNTBLANK(B88:C88)=2,"-",COUNTBLANK(B88)=0,"B",COUNTBLANK(C88)=0,"I")</f>
        <v>-</v>
      </c>
    </row>
    <row r="89" spans="1:15" x14ac:dyDescent="0.2">
      <c r="A89" t="s">
        <v>265</v>
      </c>
      <c r="B89" s="63" t="s">
        <v>87</v>
      </c>
      <c r="C89" s="63" t="s">
        <v>87</v>
      </c>
      <c r="F89" t="s">
        <v>87</v>
      </c>
      <c r="G89" t="str">
        <f t="shared" si="2"/>
        <v>CCR3</v>
      </c>
      <c r="H89" s="13" t="s">
        <v>258</v>
      </c>
      <c r="I89" s="14" t="s">
        <v>256</v>
      </c>
      <c r="J89" s="12" t="s">
        <v>79</v>
      </c>
      <c r="K89" s="1" t="s">
        <v>87</v>
      </c>
      <c r="L89" t="s">
        <v>87</v>
      </c>
      <c r="M89" t="s">
        <v>87</v>
      </c>
      <c r="N89" t="s">
        <v>87</v>
      </c>
      <c r="O89" s="12" t="str" cm="1">
        <f t="array" ref="O89">_xlfn.IFS(COUNTBLANK(B89:C89)=0,"BI",COUNTBLANK(B89:C89)=2,"-",COUNTBLANK(B89)=0,"B",COUNTBLANK(C89)=0,"I")</f>
        <v>-</v>
      </c>
    </row>
    <row r="90" spans="1:15" x14ac:dyDescent="0.2">
      <c r="A90" t="s">
        <v>266</v>
      </c>
      <c r="B90" s="63" t="s">
        <v>87</v>
      </c>
      <c r="C90" s="63" t="s">
        <v>87</v>
      </c>
      <c r="F90" t="s">
        <v>87</v>
      </c>
      <c r="G90" t="str">
        <f t="shared" si="2"/>
        <v>CCR4</v>
      </c>
      <c r="H90" s="13" t="s">
        <v>258</v>
      </c>
      <c r="I90" s="14" t="s">
        <v>256</v>
      </c>
      <c r="J90" s="12" t="s">
        <v>79</v>
      </c>
      <c r="K90" s="1" t="s">
        <v>87</v>
      </c>
      <c r="L90" t="s">
        <v>87</v>
      </c>
      <c r="M90" t="s">
        <v>87</v>
      </c>
      <c r="N90" t="s">
        <v>87</v>
      </c>
      <c r="O90" s="12" t="str" cm="1">
        <f t="array" ref="O90">_xlfn.IFS(COUNTBLANK(B90:C90)=0,"BI",COUNTBLANK(B90:C90)=2,"-",COUNTBLANK(B90)=0,"B",COUNTBLANK(C90)=0,"I")</f>
        <v>-</v>
      </c>
    </row>
    <row r="91" spans="1:15" x14ac:dyDescent="0.2">
      <c r="A91" t="s">
        <v>267</v>
      </c>
      <c r="B91" s="63" t="s">
        <v>267</v>
      </c>
      <c r="C91" s="63" t="s">
        <v>87</v>
      </c>
      <c r="F91" t="s">
        <v>87</v>
      </c>
      <c r="G91" t="str">
        <f t="shared" si="2"/>
        <v>CCR5</v>
      </c>
      <c r="H91" s="13" t="s">
        <v>258</v>
      </c>
      <c r="I91" s="14" t="s">
        <v>256</v>
      </c>
      <c r="J91" s="12" t="s">
        <v>79</v>
      </c>
      <c r="K91" s="1" t="s">
        <v>1024</v>
      </c>
      <c r="L91" t="s">
        <v>1025</v>
      </c>
      <c r="M91" t="s">
        <v>1026</v>
      </c>
      <c r="N91" t="s">
        <v>1027</v>
      </c>
      <c r="O91" s="12" t="str" cm="1">
        <f t="array" ref="O91">_xlfn.IFS(COUNTBLANK(B91:C91)=0,"BI",COUNTBLANK(B91:C91)=2,"-",COUNTBLANK(B91)=0,"B",COUNTBLANK(C91)=0,"I")</f>
        <v>B</v>
      </c>
    </row>
    <row r="92" spans="1:15" x14ac:dyDescent="0.2">
      <c r="A92" t="s">
        <v>268</v>
      </c>
      <c r="B92" s="63" t="s">
        <v>268</v>
      </c>
      <c r="C92" s="63" t="s">
        <v>87</v>
      </c>
      <c r="F92" t="s">
        <v>87</v>
      </c>
      <c r="G92" t="str">
        <f t="shared" si="2"/>
        <v>CCR6</v>
      </c>
      <c r="H92" s="13" t="s">
        <v>258</v>
      </c>
      <c r="I92" s="14" t="s">
        <v>256</v>
      </c>
      <c r="J92" s="12" t="s">
        <v>79</v>
      </c>
      <c r="K92" s="1" t="s">
        <v>1028</v>
      </c>
      <c r="L92" t="s">
        <v>1029</v>
      </c>
      <c r="M92" t="s">
        <v>1026</v>
      </c>
      <c r="N92" t="s">
        <v>1027</v>
      </c>
      <c r="O92" s="12" t="str" cm="1">
        <f t="array" ref="O92">_xlfn.IFS(COUNTBLANK(B92:C92)=0,"BI",COUNTBLANK(B92:C92)=2,"-",COUNTBLANK(B92)=0,"B",COUNTBLANK(C92)=0,"I")</f>
        <v>B</v>
      </c>
    </row>
    <row r="93" spans="1:15" x14ac:dyDescent="0.2">
      <c r="A93" t="s">
        <v>269</v>
      </c>
      <c r="B93" s="63" t="s">
        <v>87</v>
      </c>
      <c r="C93" s="63" t="s">
        <v>87</v>
      </c>
      <c r="F93" t="s">
        <v>87</v>
      </c>
      <c r="G93" t="str">
        <f t="shared" si="2"/>
        <v>CCR7</v>
      </c>
      <c r="H93" s="13" t="s">
        <v>258</v>
      </c>
      <c r="I93" s="14" t="s">
        <v>256</v>
      </c>
      <c r="J93" s="12" t="s">
        <v>79</v>
      </c>
      <c r="K93" s="1" t="s">
        <v>87</v>
      </c>
      <c r="L93" t="s">
        <v>87</v>
      </c>
      <c r="M93" t="s">
        <v>87</v>
      </c>
      <c r="N93" t="s">
        <v>87</v>
      </c>
      <c r="O93" s="12" t="str" cm="1">
        <f t="array" ref="O93">_xlfn.IFS(COUNTBLANK(B93:C93)=0,"BI",COUNTBLANK(B93:C93)=2,"-",COUNTBLANK(B93)=0,"B",COUNTBLANK(C93)=0,"I")</f>
        <v>-</v>
      </c>
    </row>
    <row r="94" spans="1:15" x14ac:dyDescent="0.2">
      <c r="A94" t="s">
        <v>270</v>
      </c>
      <c r="B94" s="63" t="s">
        <v>87</v>
      </c>
      <c r="C94" s="63" t="s">
        <v>87</v>
      </c>
      <c r="F94" t="s">
        <v>87</v>
      </c>
      <c r="G94" t="str">
        <f t="shared" si="2"/>
        <v>CCR8</v>
      </c>
      <c r="H94" s="13" t="s">
        <v>258</v>
      </c>
      <c r="I94" s="14" t="s">
        <v>256</v>
      </c>
      <c r="J94" s="12" t="s">
        <v>79</v>
      </c>
      <c r="K94" s="1" t="s">
        <v>87</v>
      </c>
      <c r="L94" t="s">
        <v>87</v>
      </c>
      <c r="M94" t="s">
        <v>87</v>
      </c>
      <c r="N94" t="s">
        <v>87</v>
      </c>
      <c r="O94" s="12" t="str" cm="1">
        <f t="array" ref="O94">_xlfn.IFS(COUNTBLANK(B94:C94)=0,"BI",COUNTBLANK(B94:C94)=2,"-",COUNTBLANK(B94)=0,"B",COUNTBLANK(C94)=0,"I")</f>
        <v>-</v>
      </c>
    </row>
    <row r="95" spans="1:15" x14ac:dyDescent="0.2">
      <c r="A95" t="s">
        <v>271</v>
      </c>
      <c r="B95" s="63" t="s">
        <v>87</v>
      </c>
      <c r="C95" s="63" t="s">
        <v>87</v>
      </c>
      <c r="F95" t="s">
        <v>87</v>
      </c>
      <c r="G95" t="str">
        <f t="shared" si="2"/>
        <v>CCR9</v>
      </c>
      <c r="H95" s="13" t="s">
        <v>258</v>
      </c>
      <c r="I95" s="14" t="s">
        <v>256</v>
      </c>
      <c r="J95" s="12" t="s">
        <v>79</v>
      </c>
      <c r="K95" s="1" t="s">
        <v>87</v>
      </c>
      <c r="L95" t="s">
        <v>87</v>
      </c>
      <c r="M95" t="s">
        <v>87</v>
      </c>
      <c r="N95" t="s">
        <v>87</v>
      </c>
      <c r="O95" s="12" t="str" cm="1">
        <f t="array" ref="O95">_xlfn.IFS(COUNTBLANK(B95:C95)=0,"BI",COUNTBLANK(B95:C95)=2,"-",COUNTBLANK(B95)=0,"B",COUNTBLANK(C95)=0,"I")</f>
        <v>-</v>
      </c>
    </row>
    <row r="96" spans="1:15" x14ac:dyDescent="0.2">
      <c r="A96" t="s">
        <v>272</v>
      </c>
      <c r="B96" s="63" t="s">
        <v>87</v>
      </c>
      <c r="C96" s="63" t="s">
        <v>87</v>
      </c>
      <c r="F96" t="s">
        <v>87</v>
      </c>
      <c r="G96" t="str">
        <f t="shared" si="2"/>
        <v>CCRL2</v>
      </c>
      <c r="H96" s="13" t="s">
        <v>258</v>
      </c>
      <c r="I96" s="14" t="s">
        <v>256</v>
      </c>
      <c r="J96" s="12" t="s">
        <v>79</v>
      </c>
      <c r="K96" s="1" t="s">
        <v>87</v>
      </c>
      <c r="L96" t="s">
        <v>87</v>
      </c>
      <c r="M96" t="s">
        <v>87</v>
      </c>
      <c r="N96" t="s">
        <v>87</v>
      </c>
      <c r="O96" s="12" t="str" cm="1">
        <f t="array" ref="O96">_xlfn.IFS(COUNTBLANK(B96:C96)=0,"BI",COUNTBLANK(B96:C96)=2,"-",COUNTBLANK(B96)=0,"B",COUNTBLANK(C96)=0,"I")</f>
        <v>-</v>
      </c>
    </row>
    <row r="97" spans="1:15" x14ac:dyDescent="0.2">
      <c r="A97" t="s">
        <v>273</v>
      </c>
      <c r="B97" s="63" t="s">
        <v>87</v>
      </c>
      <c r="C97" s="63" t="s">
        <v>87</v>
      </c>
      <c r="F97" t="s">
        <v>87</v>
      </c>
      <c r="G97" t="str">
        <f t="shared" si="2"/>
        <v>CX3C1</v>
      </c>
      <c r="H97" s="13" t="s">
        <v>258</v>
      </c>
      <c r="I97" s="14" t="s">
        <v>256</v>
      </c>
      <c r="J97" s="12" t="s">
        <v>79</v>
      </c>
      <c r="K97" s="1" t="s">
        <v>87</v>
      </c>
      <c r="L97" t="s">
        <v>87</v>
      </c>
      <c r="M97" t="s">
        <v>87</v>
      </c>
      <c r="N97" t="s">
        <v>87</v>
      </c>
      <c r="O97" s="12" t="str" cm="1">
        <f t="array" ref="O97">_xlfn.IFS(COUNTBLANK(B97:C97)=0,"BI",COUNTBLANK(B97:C97)=2,"-",COUNTBLANK(B97)=0,"B",COUNTBLANK(C97)=0,"I")</f>
        <v>-</v>
      </c>
    </row>
    <row r="98" spans="1:15" x14ac:dyDescent="0.2">
      <c r="A98" t="s">
        <v>274</v>
      </c>
      <c r="B98" s="63" t="s">
        <v>87</v>
      </c>
      <c r="C98" s="63" t="s">
        <v>87</v>
      </c>
      <c r="F98" t="s">
        <v>87</v>
      </c>
      <c r="G98" t="str">
        <f t="shared" si="2"/>
        <v>CXCR1</v>
      </c>
      <c r="H98" s="13" t="s">
        <v>258</v>
      </c>
      <c r="I98" s="14" t="s">
        <v>256</v>
      </c>
      <c r="J98" s="12" t="s">
        <v>79</v>
      </c>
      <c r="K98" s="1" t="s">
        <v>87</v>
      </c>
      <c r="L98" t="s">
        <v>87</v>
      </c>
      <c r="M98" t="s">
        <v>87</v>
      </c>
      <c r="N98" t="s">
        <v>87</v>
      </c>
      <c r="O98" s="12" t="str" cm="1">
        <f t="array" ref="O98">_xlfn.IFS(COUNTBLANK(B98:C98)=0,"BI",COUNTBLANK(B98:C98)=2,"-",COUNTBLANK(B98)=0,"B",COUNTBLANK(C98)=0,"I")</f>
        <v>-</v>
      </c>
    </row>
    <row r="99" spans="1:15" x14ac:dyDescent="0.2">
      <c r="A99" t="s">
        <v>275</v>
      </c>
      <c r="B99" s="63" t="s">
        <v>275</v>
      </c>
      <c r="C99" s="63" t="s">
        <v>87</v>
      </c>
      <c r="F99" t="s">
        <v>87</v>
      </c>
      <c r="G99" t="str">
        <f t="shared" si="2"/>
        <v>CXCR2</v>
      </c>
      <c r="H99" s="13" t="s">
        <v>258</v>
      </c>
      <c r="I99" s="14" t="s">
        <v>256</v>
      </c>
      <c r="J99" s="12" t="s">
        <v>79</v>
      </c>
      <c r="K99" s="1" t="s">
        <v>1030</v>
      </c>
      <c r="L99" t="s">
        <v>1031</v>
      </c>
      <c r="M99" t="s">
        <v>1026</v>
      </c>
      <c r="N99" t="s">
        <v>1027</v>
      </c>
      <c r="O99" s="12" t="str" cm="1">
        <f t="array" ref="O99">_xlfn.IFS(COUNTBLANK(B99:C99)=0,"BI",COUNTBLANK(B99:C99)=2,"-",COUNTBLANK(B99)=0,"B",COUNTBLANK(C99)=0,"I")</f>
        <v>B</v>
      </c>
    </row>
    <row r="100" spans="1:15" x14ac:dyDescent="0.2">
      <c r="A100" t="s">
        <v>276</v>
      </c>
      <c r="B100" s="63" t="s">
        <v>87</v>
      </c>
      <c r="C100" s="63" t="s">
        <v>87</v>
      </c>
      <c r="F100" t="s">
        <v>87</v>
      </c>
      <c r="G100" t="str">
        <f t="shared" si="2"/>
        <v>CXCR3</v>
      </c>
      <c r="H100" s="13" t="s">
        <v>258</v>
      </c>
      <c r="I100" s="14" t="s">
        <v>256</v>
      </c>
      <c r="J100" s="12" t="s">
        <v>79</v>
      </c>
      <c r="K100" s="1" t="s">
        <v>87</v>
      </c>
      <c r="L100" t="s">
        <v>87</v>
      </c>
      <c r="M100" t="s">
        <v>87</v>
      </c>
      <c r="N100" t="s">
        <v>87</v>
      </c>
      <c r="O100" s="12" t="str" cm="1">
        <f t="array" ref="O100">_xlfn.IFS(COUNTBLANK(B100:C100)=0,"BI",COUNTBLANK(B100:C100)=2,"-",COUNTBLANK(B100)=0,"B",COUNTBLANK(C100)=0,"I")</f>
        <v>-</v>
      </c>
    </row>
    <row r="101" spans="1:15" x14ac:dyDescent="0.2">
      <c r="A101" t="s">
        <v>277</v>
      </c>
      <c r="B101" s="63" t="s">
        <v>277</v>
      </c>
      <c r="C101" s="63" t="s">
        <v>87</v>
      </c>
      <c r="F101" t="s">
        <v>87</v>
      </c>
      <c r="G101" t="str">
        <f t="shared" si="2"/>
        <v>CXCR4</v>
      </c>
      <c r="H101" s="13" t="s">
        <v>258</v>
      </c>
      <c r="I101" s="14" t="s">
        <v>256</v>
      </c>
      <c r="J101" s="12" t="s">
        <v>79</v>
      </c>
      <c r="K101" s="1" t="s">
        <v>1032</v>
      </c>
      <c r="L101" t="s">
        <v>1033</v>
      </c>
      <c r="M101" t="s">
        <v>1026</v>
      </c>
      <c r="N101" t="s">
        <v>1027</v>
      </c>
      <c r="O101" s="12" t="str" cm="1">
        <f t="array" ref="O101">_xlfn.IFS(COUNTBLANK(B101:C101)=0,"BI",COUNTBLANK(B101:C101)=2,"-",COUNTBLANK(B101)=0,"B",COUNTBLANK(C101)=0,"I")</f>
        <v>B</v>
      </c>
    </row>
    <row r="102" spans="1:15" x14ac:dyDescent="0.2">
      <c r="A102" t="s">
        <v>278</v>
      </c>
      <c r="B102" s="63" t="s">
        <v>278</v>
      </c>
      <c r="C102" s="63" t="s">
        <v>87</v>
      </c>
      <c r="F102" t="s">
        <v>87</v>
      </c>
      <c r="G102" t="str">
        <f t="shared" si="2"/>
        <v>CXCR5</v>
      </c>
      <c r="H102" s="13" t="s">
        <v>258</v>
      </c>
      <c r="I102" s="14" t="s">
        <v>256</v>
      </c>
      <c r="J102" s="12" t="s">
        <v>79</v>
      </c>
      <c r="K102" s="1" t="s">
        <v>1034</v>
      </c>
      <c r="L102" t="s">
        <v>1035</v>
      </c>
      <c r="M102" t="s">
        <v>1026</v>
      </c>
      <c r="N102" t="s">
        <v>1027</v>
      </c>
      <c r="O102" s="12" t="str" cm="1">
        <f t="array" ref="O102">_xlfn.IFS(COUNTBLANK(B102:C102)=0,"BI",COUNTBLANK(B102:C102)=2,"-",COUNTBLANK(B102)=0,"B",COUNTBLANK(C102)=0,"I")</f>
        <v>B</v>
      </c>
    </row>
    <row r="103" spans="1:15" x14ac:dyDescent="0.2">
      <c r="A103" t="s">
        <v>279</v>
      </c>
      <c r="B103" s="63" t="s">
        <v>87</v>
      </c>
      <c r="C103" s="63" t="s">
        <v>87</v>
      </c>
      <c r="F103" t="s">
        <v>87</v>
      </c>
      <c r="G103" t="str">
        <f t="shared" si="2"/>
        <v>CXCR6</v>
      </c>
      <c r="H103" s="13" t="s">
        <v>258</v>
      </c>
      <c r="I103" s="14" t="s">
        <v>256</v>
      </c>
      <c r="J103" s="12" t="s">
        <v>79</v>
      </c>
      <c r="K103" s="1" t="s">
        <v>87</v>
      </c>
      <c r="L103" t="s">
        <v>87</v>
      </c>
      <c r="M103" t="s">
        <v>87</v>
      </c>
      <c r="N103" t="s">
        <v>87</v>
      </c>
      <c r="O103" s="12" t="str" cm="1">
        <f t="array" ref="O103">_xlfn.IFS(COUNTBLANK(B103:C103)=0,"BI",COUNTBLANK(B103:C103)=2,"-",COUNTBLANK(B103)=0,"B",COUNTBLANK(C103)=0,"I")</f>
        <v>-</v>
      </c>
    </row>
    <row r="104" spans="1:15" x14ac:dyDescent="0.2">
      <c r="A104" t="s">
        <v>280</v>
      </c>
      <c r="B104" s="63" t="s">
        <v>87</v>
      </c>
      <c r="C104" s="63" t="s">
        <v>87</v>
      </c>
      <c r="F104" t="s">
        <v>87</v>
      </c>
      <c r="G104" t="str">
        <f t="shared" si="2"/>
        <v>XCR1</v>
      </c>
      <c r="H104" s="13" t="s">
        <v>258</v>
      </c>
      <c r="I104" s="14" t="s">
        <v>256</v>
      </c>
      <c r="J104" s="12" t="s">
        <v>79</v>
      </c>
      <c r="K104" s="1" t="s">
        <v>87</v>
      </c>
      <c r="L104" t="s">
        <v>87</v>
      </c>
      <c r="M104" t="s">
        <v>87</v>
      </c>
      <c r="N104" t="s">
        <v>87</v>
      </c>
      <c r="O104" s="12" t="str" cm="1">
        <f t="array" ref="O104">_xlfn.IFS(COUNTBLANK(B104:C104)=0,"BI",COUNTBLANK(B104:C104)=2,"-",COUNTBLANK(B104)=0,"B",COUNTBLANK(C104)=0,"I")</f>
        <v>-</v>
      </c>
    </row>
    <row r="105" spans="1:15" x14ac:dyDescent="0.2">
      <c r="A105" t="s">
        <v>281</v>
      </c>
      <c r="B105" s="63" t="s">
        <v>282</v>
      </c>
      <c r="C105" s="63" t="s">
        <v>281</v>
      </c>
      <c r="F105" t="s">
        <v>281</v>
      </c>
      <c r="G105" t="str">
        <f t="shared" si="2"/>
        <v>CCKAR</v>
      </c>
      <c r="H105" s="13" t="s">
        <v>283</v>
      </c>
      <c r="I105" s="14" t="s">
        <v>214</v>
      </c>
      <c r="J105" s="12" t="s">
        <v>79</v>
      </c>
      <c r="K105" s="1" t="s">
        <v>1036</v>
      </c>
      <c r="L105" t="s">
        <v>1037</v>
      </c>
      <c r="M105" t="s">
        <v>1000</v>
      </c>
      <c r="N105" t="s">
        <v>1038</v>
      </c>
      <c r="O105" s="12" t="str" cm="1">
        <f t="array" ref="O105">_xlfn.IFS(COUNTBLANK(B105:C105)=0,"BI",COUNTBLANK(B105:C105)=2,"-",COUNTBLANK(B105)=0,"B",COUNTBLANK(C105)=0,"I")</f>
        <v>BI</v>
      </c>
    </row>
    <row r="106" spans="1:15" x14ac:dyDescent="0.2">
      <c r="A106" t="s">
        <v>284</v>
      </c>
      <c r="B106" s="63" t="s">
        <v>87</v>
      </c>
      <c r="C106" s="63" t="s">
        <v>285</v>
      </c>
      <c r="F106" t="s">
        <v>285</v>
      </c>
      <c r="G106" t="str">
        <f t="shared" si="2"/>
        <v>GASR</v>
      </c>
      <c r="H106" s="13" t="s">
        <v>283</v>
      </c>
      <c r="I106" s="14" t="s">
        <v>214</v>
      </c>
      <c r="J106" s="12" t="s">
        <v>79</v>
      </c>
      <c r="K106" s="1" t="s">
        <v>87</v>
      </c>
      <c r="L106" t="s">
        <v>87</v>
      </c>
      <c r="M106" t="s">
        <v>87</v>
      </c>
      <c r="N106" t="s">
        <v>87</v>
      </c>
      <c r="O106" s="12" t="str" cm="1">
        <f t="array" ref="O106">_xlfn.IFS(COUNTBLANK(B106:C106)=0,"BI",COUNTBLANK(B106:C106)=2,"-",COUNTBLANK(B106)=0,"B",COUNTBLANK(C106)=0,"I")</f>
        <v>I</v>
      </c>
    </row>
    <row r="107" spans="1:15" x14ac:dyDescent="0.2">
      <c r="A107" t="s">
        <v>286</v>
      </c>
      <c r="B107" s="63" t="s">
        <v>87</v>
      </c>
      <c r="C107" s="63" t="s">
        <v>87</v>
      </c>
      <c r="F107" t="s">
        <v>87</v>
      </c>
      <c r="G107" t="str">
        <f t="shared" si="2"/>
        <v>ETBR2</v>
      </c>
      <c r="H107" s="13" t="s">
        <v>287</v>
      </c>
      <c r="I107" s="14" t="s">
        <v>145</v>
      </c>
      <c r="J107" s="12" t="s">
        <v>79</v>
      </c>
      <c r="K107" s="1" t="s">
        <v>87</v>
      </c>
      <c r="L107" t="s">
        <v>87</v>
      </c>
      <c r="M107" t="s">
        <v>87</v>
      </c>
      <c r="N107" t="s">
        <v>87</v>
      </c>
      <c r="O107" s="12" t="str" cm="1">
        <f t="array" ref="O107">_xlfn.IFS(COUNTBLANK(B107:C107)=0,"BI",COUNTBLANK(B107:C107)=2,"-",COUNTBLANK(B107)=0,"B",COUNTBLANK(C107)=0,"I")</f>
        <v>-</v>
      </c>
    </row>
    <row r="108" spans="1:15" x14ac:dyDescent="0.2">
      <c r="A108" t="s">
        <v>288</v>
      </c>
      <c r="B108" s="63" t="s">
        <v>87</v>
      </c>
      <c r="C108" s="63" t="s">
        <v>87</v>
      </c>
      <c r="F108" t="s">
        <v>87</v>
      </c>
      <c r="G108" t="str">
        <f t="shared" si="2"/>
        <v>GP101</v>
      </c>
      <c r="H108" s="13" t="s">
        <v>287</v>
      </c>
      <c r="I108" s="14" t="s">
        <v>145</v>
      </c>
      <c r="J108" s="12" t="s">
        <v>79</v>
      </c>
      <c r="K108" s="1" t="s">
        <v>87</v>
      </c>
      <c r="L108" t="s">
        <v>87</v>
      </c>
      <c r="M108" t="s">
        <v>87</v>
      </c>
      <c r="N108" t="s">
        <v>87</v>
      </c>
      <c r="O108" s="12" t="str" cm="1">
        <f t="array" ref="O108">_xlfn.IFS(COUNTBLANK(B108:C108)=0,"BI",COUNTBLANK(B108:C108)=2,"-",COUNTBLANK(B108)=0,"B",COUNTBLANK(C108)=0,"I")</f>
        <v>-</v>
      </c>
    </row>
    <row r="109" spans="1:15" x14ac:dyDescent="0.2">
      <c r="A109" t="s">
        <v>289</v>
      </c>
      <c r="B109" s="63" t="s">
        <v>87</v>
      </c>
      <c r="C109" s="63" t="s">
        <v>290</v>
      </c>
      <c r="F109" t="s">
        <v>290</v>
      </c>
      <c r="G109" t="str">
        <f t="shared" si="2"/>
        <v>GP132</v>
      </c>
      <c r="H109" s="13" t="s">
        <v>287</v>
      </c>
      <c r="I109" s="14" t="s">
        <v>145</v>
      </c>
      <c r="J109" s="12" t="s">
        <v>79</v>
      </c>
      <c r="K109" s="1" t="s">
        <v>87</v>
      </c>
      <c r="L109" t="s">
        <v>87</v>
      </c>
      <c r="M109" t="s">
        <v>87</v>
      </c>
      <c r="N109" t="s">
        <v>87</v>
      </c>
      <c r="O109" s="12" t="str" cm="1">
        <f t="array" ref="O109">_xlfn.IFS(COUNTBLANK(B109:C109)=0,"BI",COUNTBLANK(B109:C109)=2,"-",COUNTBLANK(B109)=0,"B",COUNTBLANK(C109)=0,"I")</f>
        <v>I</v>
      </c>
    </row>
    <row r="110" spans="1:15" x14ac:dyDescent="0.2">
      <c r="A110" t="s">
        <v>291</v>
      </c>
      <c r="B110" s="63" t="s">
        <v>87</v>
      </c>
      <c r="C110" s="63" t="s">
        <v>87</v>
      </c>
      <c r="F110" t="s">
        <v>87</v>
      </c>
      <c r="G110" t="str">
        <f t="shared" si="2"/>
        <v>GP135</v>
      </c>
      <c r="H110" s="13" t="s">
        <v>287</v>
      </c>
      <c r="I110" s="14" t="s">
        <v>145</v>
      </c>
      <c r="J110" s="12" t="s">
        <v>79</v>
      </c>
      <c r="K110" s="1" t="s">
        <v>87</v>
      </c>
      <c r="L110" t="s">
        <v>87</v>
      </c>
      <c r="M110" t="s">
        <v>87</v>
      </c>
      <c r="N110" t="s">
        <v>87</v>
      </c>
      <c r="O110" s="12" t="str" cm="1">
        <f t="array" ref="O110">_xlfn.IFS(COUNTBLANK(B110:C110)=0,"BI",COUNTBLANK(B110:C110)=2,"-",COUNTBLANK(B110)=0,"B",COUNTBLANK(C110)=0,"I")</f>
        <v>-</v>
      </c>
    </row>
    <row r="111" spans="1:15" x14ac:dyDescent="0.2">
      <c r="A111" t="s">
        <v>292</v>
      </c>
      <c r="B111" s="63" t="s">
        <v>87</v>
      </c>
      <c r="C111" s="63" t="s">
        <v>87</v>
      </c>
      <c r="F111" t="s">
        <v>87</v>
      </c>
      <c r="G111" t="str">
        <f t="shared" si="2"/>
        <v>GP139</v>
      </c>
      <c r="H111" s="13" t="s">
        <v>287</v>
      </c>
      <c r="I111" s="14" t="s">
        <v>145</v>
      </c>
      <c r="J111" s="12" t="s">
        <v>79</v>
      </c>
      <c r="K111" s="1" t="s">
        <v>87</v>
      </c>
      <c r="L111" t="s">
        <v>87</v>
      </c>
      <c r="M111" t="s">
        <v>87</v>
      </c>
      <c r="N111" t="s">
        <v>87</v>
      </c>
      <c r="O111" s="12" t="str" cm="1">
        <f t="array" ref="O111">_xlfn.IFS(COUNTBLANK(B111:C111)=0,"BI",COUNTBLANK(B111:C111)=2,"-",COUNTBLANK(B111)=0,"B",COUNTBLANK(C111)=0,"I")</f>
        <v>-</v>
      </c>
    </row>
    <row r="112" spans="1:15" x14ac:dyDescent="0.2">
      <c r="A112" t="s">
        <v>293</v>
      </c>
      <c r="B112" s="63" t="s">
        <v>87</v>
      </c>
      <c r="C112" s="63" t="s">
        <v>87</v>
      </c>
      <c r="F112" t="s">
        <v>87</v>
      </c>
      <c r="G112" t="str">
        <f t="shared" si="2"/>
        <v>GP141</v>
      </c>
      <c r="H112" s="13" t="s">
        <v>287</v>
      </c>
      <c r="I112" s="14" t="s">
        <v>145</v>
      </c>
      <c r="J112" s="12" t="s">
        <v>79</v>
      </c>
      <c r="K112" s="1" t="s">
        <v>87</v>
      </c>
      <c r="L112" t="s">
        <v>87</v>
      </c>
      <c r="M112" t="s">
        <v>87</v>
      </c>
      <c r="N112" t="s">
        <v>87</v>
      </c>
      <c r="O112" s="12" t="str" cm="1">
        <f t="array" ref="O112">_xlfn.IFS(COUNTBLANK(B112:C112)=0,"BI",COUNTBLANK(B112:C112)=2,"-",COUNTBLANK(B112)=0,"B",COUNTBLANK(C112)=0,"I")</f>
        <v>-</v>
      </c>
    </row>
    <row r="113" spans="1:15" x14ac:dyDescent="0.2">
      <c r="A113" t="s">
        <v>294</v>
      </c>
      <c r="B113" s="63" t="s">
        <v>87</v>
      </c>
      <c r="C113" s="63" t="s">
        <v>87</v>
      </c>
      <c r="F113" t="s">
        <v>87</v>
      </c>
      <c r="G113" t="str">
        <f t="shared" si="2"/>
        <v>GP142</v>
      </c>
      <c r="H113" s="13" t="s">
        <v>287</v>
      </c>
      <c r="I113" s="14" t="s">
        <v>145</v>
      </c>
      <c r="J113" s="12" t="s">
        <v>79</v>
      </c>
      <c r="K113" s="1" t="s">
        <v>87</v>
      </c>
      <c r="L113" t="s">
        <v>87</v>
      </c>
      <c r="M113" t="s">
        <v>87</v>
      </c>
      <c r="N113" t="s">
        <v>87</v>
      </c>
      <c r="O113" s="12" t="str" cm="1">
        <f t="array" ref="O113">_xlfn.IFS(COUNTBLANK(B113:C113)=0,"BI",COUNTBLANK(B113:C113)=2,"-",COUNTBLANK(B113)=0,"B",COUNTBLANK(C113)=0,"I")</f>
        <v>-</v>
      </c>
    </row>
    <row r="114" spans="1:15" x14ac:dyDescent="0.2">
      <c r="A114" t="s">
        <v>295</v>
      </c>
      <c r="B114" s="63" t="s">
        <v>87</v>
      </c>
      <c r="C114" s="63" t="s">
        <v>87</v>
      </c>
      <c r="F114" t="s">
        <v>87</v>
      </c>
      <c r="G114" t="str">
        <f t="shared" si="2"/>
        <v>GP146</v>
      </c>
      <c r="H114" s="13" t="s">
        <v>287</v>
      </c>
      <c r="I114" s="14" t="s">
        <v>145</v>
      </c>
      <c r="J114" s="12" t="s">
        <v>79</v>
      </c>
      <c r="K114" s="1" t="s">
        <v>87</v>
      </c>
      <c r="L114" t="s">
        <v>87</v>
      </c>
      <c r="M114" t="s">
        <v>87</v>
      </c>
      <c r="N114" t="s">
        <v>87</v>
      </c>
      <c r="O114" s="12" t="str" cm="1">
        <f t="array" ref="O114">_xlfn.IFS(COUNTBLANK(B114:C114)=0,"BI",COUNTBLANK(B114:C114)=2,"-",COUNTBLANK(B114)=0,"B",COUNTBLANK(C114)=0,"I")</f>
        <v>-</v>
      </c>
    </row>
    <row r="115" spans="1:15" x14ac:dyDescent="0.2">
      <c r="A115" t="s">
        <v>296</v>
      </c>
      <c r="B115" s="63" t="s">
        <v>87</v>
      </c>
      <c r="C115" s="63" t="s">
        <v>87</v>
      </c>
      <c r="F115" t="s">
        <v>87</v>
      </c>
      <c r="G115" t="str">
        <f t="shared" si="2"/>
        <v>GP148</v>
      </c>
      <c r="H115" s="13" t="s">
        <v>287</v>
      </c>
      <c r="I115" s="14" t="s">
        <v>145</v>
      </c>
      <c r="J115" s="12" t="s">
        <v>79</v>
      </c>
      <c r="K115" s="1" t="s">
        <v>87</v>
      </c>
      <c r="L115" t="s">
        <v>87</v>
      </c>
      <c r="M115" t="s">
        <v>87</v>
      </c>
      <c r="N115" t="s">
        <v>87</v>
      </c>
      <c r="O115" s="12" t="str" cm="1">
        <f t="array" ref="O115">_xlfn.IFS(COUNTBLANK(B115:C115)=0,"BI",COUNTBLANK(B115:C115)=2,"-",COUNTBLANK(B115)=0,"B",COUNTBLANK(C115)=0,"I")</f>
        <v>-</v>
      </c>
    </row>
    <row r="116" spans="1:15" x14ac:dyDescent="0.2">
      <c r="A116" t="s">
        <v>297</v>
      </c>
      <c r="B116" s="63" t="s">
        <v>87</v>
      </c>
      <c r="C116" s="63" t="s">
        <v>87</v>
      </c>
      <c r="F116" t="s">
        <v>87</v>
      </c>
      <c r="G116" t="str">
        <f t="shared" si="2"/>
        <v>GP149</v>
      </c>
      <c r="H116" s="13" t="s">
        <v>287</v>
      </c>
      <c r="I116" s="14" t="s">
        <v>145</v>
      </c>
      <c r="J116" s="12" t="s">
        <v>79</v>
      </c>
      <c r="K116" s="1" t="s">
        <v>87</v>
      </c>
      <c r="L116" t="s">
        <v>87</v>
      </c>
      <c r="M116" t="s">
        <v>87</v>
      </c>
      <c r="N116" t="s">
        <v>87</v>
      </c>
      <c r="O116" s="12" t="str" cm="1">
        <f t="array" ref="O116">_xlfn.IFS(COUNTBLANK(B116:C116)=0,"BI",COUNTBLANK(B116:C116)=2,"-",COUNTBLANK(B116)=0,"B",COUNTBLANK(C116)=0,"I")</f>
        <v>-</v>
      </c>
    </row>
    <row r="117" spans="1:15" x14ac:dyDescent="0.2">
      <c r="A117" t="s">
        <v>298</v>
      </c>
      <c r="B117" s="63" t="s">
        <v>87</v>
      </c>
      <c r="C117" s="63" t="s">
        <v>87</v>
      </c>
      <c r="F117" t="s">
        <v>87</v>
      </c>
      <c r="G117" t="str">
        <f t="shared" si="2"/>
        <v>GP150</v>
      </c>
      <c r="H117" s="13" t="s">
        <v>287</v>
      </c>
      <c r="I117" s="14" t="s">
        <v>145</v>
      </c>
      <c r="J117" s="12" t="s">
        <v>79</v>
      </c>
      <c r="K117" s="1" t="s">
        <v>87</v>
      </c>
      <c r="L117" t="s">
        <v>87</v>
      </c>
      <c r="M117" t="s">
        <v>87</v>
      </c>
      <c r="N117" t="s">
        <v>87</v>
      </c>
      <c r="O117" s="12" t="str" cm="1">
        <f t="array" ref="O117">_xlfn.IFS(COUNTBLANK(B117:C117)=0,"BI",COUNTBLANK(B117:C117)=2,"-",COUNTBLANK(B117)=0,"B",COUNTBLANK(C117)=0,"I")</f>
        <v>-</v>
      </c>
    </row>
    <row r="118" spans="1:15" x14ac:dyDescent="0.2">
      <c r="A118" t="s">
        <v>299</v>
      </c>
      <c r="B118" s="63" t="s">
        <v>87</v>
      </c>
      <c r="C118" s="63" t="s">
        <v>87</v>
      </c>
      <c r="F118" t="s">
        <v>87</v>
      </c>
      <c r="G118" t="str">
        <f t="shared" si="2"/>
        <v>GP151</v>
      </c>
      <c r="H118" s="13" t="s">
        <v>287</v>
      </c>
      <c r="I118" s="14" t="s">
        <v>145</v>
      </c>
      <c r="J118" s="12" t="s">
        <v>79</v>
      </c>
      <c r="K118" s="1" t="s">
        <v>87</v>
      </c>
      <c r="L118" t="s">
        <v>87</v>
      </c>
      <c r="M118" t="s">
        <v>87</v>
      </c>
      <c r="N118" t="s">
        <v>87</v>
      </c>
      <c r="O118" s="12" t="str" cm="1">
        <f t="array" ref="O118">_xlfn.IFS(COUNTBLANK(B118:C118)=0,"BI",COUNTBLANK(B118:C118)=2,"-",COUNTBLANK(B118)=0,"B",COUNTBLANK(C118)=0,"I")</f>
        <v>-</v>
      </c>
    </row>
    <row r="119" spans="1:15" x14ac:dyDescent="0.2">
      <c r="A119" t="s">
        <v>300</v>
      </c>
      <c r="B119" s="63" t="s">
        <v>87</v>
      </c>
      <c r="C119" s="63" t="s">
        <v>87</v>
      </c>
      <c r="F119" t="s">
        <v>87</v>
      </c>
      <c r="G119" t="str">
        <f t="shared" si="2"/>
        <v>GP152</v>
      </c>
      <c r="H119" s="13" t="s">
        <v>287</v>
      </c>
      <c r="I119" s="14" t="s">
        <v>145</v>
      </c>
      <c r="J119" s="12" t="s">
        <v>79</v>
      </c>
      <c r="K119" s="1" t="s">
        <v>87</v>
      </c>
      <c r="L119" t="s">
        <v>87</v>
      </c>
      <c r="M119" t="s">
        <v>87</v>
      </c>
      <c r="N119" t="s">
        <v>87</v>
      </c>
      <c r="O119" s="12" t="str" cm="1">
        <f t="array" ref="O119">_xlfn.IFS(COUNTBLANK(B119:C119)=0,"BI",COUNTBLANK(B119:C119)=2,"-",COUNTBLANK(B119)=0,"B",COUNTBLANK(C119)=0,"I")</f>
        <v>-</v>
      </c>
    </row>
    <row r="120" spans="1:15" x14ac:dyDescent="0.2">
      <c r="A120" t="s">
        <v>301</v>
      </c>
      <c r="B120" s="63" t="s">
        <v>87</v>
      </c>
      <c r="C120" s="63" t="s">
        <v>87</v>
      </c>
      <c r="F120" t="s">
        <v>87</v>
      </c>
      <c r="G120" t="str">
        <f t="shared" si="2"/>
        <v>GP153</v>
      </c>
      <c r="H120" s="13" t="s">
        <v>287</v>
      </c>
      <c r="I120" s="14" t="s">
        <v>145</v>
      </c>
      <c r="J120" s="12" t="s">
        <v>79</v>
      </c>
      <c r="K120" s="1" t="s">
        <v>87</v>
      </c>
      <c r="L120" t="s">
        <v>87</v>
      </c>
      <c r="M120" t="s">
        <v>87</v>
      </c>
      <c r="N120" t="s">
        <v>87</v>
      </c>
      <c r="O120" s="12" t="str" cm="1">
        <f t="array" ref="O120">_xlfn.IFS(COUNTBLANK(B120:C120)=0,"BI",COUNTBLANK(B120:C120)=2,"-",COUNTBLANK(B120)=0,"B",COUNTBLANK(C120)=0,"I")</f>
        <v>-</v>
      </c>
    </row>
    <row r="121" spans="1:15" x14ac:dyDescent="0.2">
      <c r="A121" t="s">
        <v>302</v>
      </c>
      <c r="B121" s="63" t="s">
        <v>87</v>
      </c>
      <c r="C121" s="63" t="s">
        <v>87</v>
      </c>
      <c r="F121" t="s">
        <v>87</v>
      </c>
      <c r="G121" t="str">
        <f t="shared" si="2"/>
        <v>GP160</v>
      </c>
      <c r="H121" s="13" t="s">
        <v>287</v>
      </c>
      <c r="I121" s="14" t="s">
        <v>145</v>
      </c>
      <c r="J121" s="12" t="s">
        <v>79</v>
      </c>
      <c r="K121" s="1" t="s">
        <v>87</v>
      </c>
      <c r="L121" t="s">
        <v>87</v>
      </c>
      <c r="M121" t="s">
        <v>87</v>
      </c>
      <c r="N121" t="s">
        <v>87</v>
      </c>
      <c r="O121" s="12" t="str" cm="1">
        <f t="array" ref="O121">_xlfn.IFS(COUNTBLANK(B121:C121)=0,"BI",COUNTBLANK(B121:C121)=2,"-",COUNTBLANK(B121)=0,"B",COUNTBLANK(C121)=0,"I")</f>
        <v>-</v>
      </c>
    </row>
    <row r="122" spans="1:15" x14ac:dyDescent="0.2">
      <c r="A122" t="s">
        <v>303</v>
      </c>
      <c r="B122" s="63" t="s">
        <v>87</v>
      </c>
      <c r="C122" s="63" t="s">
        <v>87</v>
      </c>
      <c r="F122" t="s">
        <v>87</v>
      </c>
      <c r="G122" t="str">
        <f t="shared" si="2"/>
        <v>GP161</v>
      </c>
      <c r="H122" s="13" t="s">
        <v>287</v>
      </c>
      <c r="I122" s="14" t="s">
        <v>145</v>
      </c>
      <c r="J122" s="12" t="s">
        <v>79</v>
      </c>
      <c r="K122" s="1" t="s">
        <v>87</v>
      </c>
      <c r="L122" t="s">
        <v>87</v>
      </c>
      <c r="M122" t="s">
        <v>87</v>
      </c>
      <c r="N122" t="s">
        <v>87</v>
      </c>
      <c r="O122" s="12" t="str" cm="1">
        <f t="array" ref="O122">_xlfn.IFS(COUNTBLANK(B122:C122)=0,"BI",COUNTBLANK(B122:C122)=2,"-",COUNTBLANK(B122)=0,"B",COUNTBLANK(C122)=0,"I")</f>
        <v>-</v>
      </c>
    </row>
    <row r="123" spans="1:15" x14ac:dyDescent="0.2">
      <c r="A123" t="s">
        <v>304</v>
      </c>
      <c r="B123" s="63" t="s">
        <v>87</v>
      </c>
      <c r="C123" s="63" t="s">
        <v>87</v>
      </c>
      <c r="F123" t="s">
        <v>87</v>
      </c>
      <c r="G123" t="str">
        <f t="shared" si="2"/>
        <v>GP162</v>
      </c>
      <c r="H123" s="13" t="s">
        <v>287</v>
      </c>
      <c r="I123" s="14" t="s">
        <v>145</v>
      </c>
      <c r="J123" s="12" t="s">
        <v>79</v>
      </c>
      <c r="K123" s="1" t="s">
        <v>87</v>
      </c>
      <c r="L123" t="s">
        <v>87</v>
      </c>
      <c r="M123" t="s">
        <v>87</v>
      </c>
      <c r="N123" t="s">
        <v>87</v>
      </c>
      <c r="O123" s="12" t="str" cm="1">
        <f t="array" ref="O123">_xlfn.IFS(COUNTBLANK(B123:C123)=0,"BI",COUNTBLANK(B123:C123)=2,"-",COUNTBLANK(B123)=0,"B",COUNTBLANK(C123)=0,"I")</f>
        <v>-</v>
      </c>
    </row>
    <row r="124" spans="1:15" x14ac:dyDescent="0.2">
      <c r="A124" t="s">
        <v>305</v>
      </c>
      <c r="B124" s="63" t="s">
        <v>87</v>
      </c>
      <c r="C124" s="63" t="s">
        <v>87</v>
      </c>
      <c r="F124" t="s">
        <v>87</v>
      </c>
      <c r="G124" t="str">
        <f t="shared" si="2"/>
        <v>GP171</v>
      </c>
      <c r="H124" s="13" t="s">
        <v>287</v>
      </c>
      <c r="I124" s="14" t="s">
        <v>145</v>
      </c>
      <c r="J124" s="12" t="s">
        <v>79</v>
      </c>
      <c r="K124" s="1" t="s">
        <v>87</v>
      </c>
      <c r="L124" t="s">
        <v>87</v>
      </c>
      <c r="M124" t="s">
        <v>87</v>
      </c>
      <c r="N124" t="s">
        <v>87</v>
      </c>
      <c r="O124" s="12" t="str" cm="1">
        <f t="array" ref="O124">_xlfn.IFS(COUNTBLANK(B124:C124)=0,"BI",COUNTBLANK(B124:C124)=2,"-",COUNTBLANK(B124)=0,"B",COUNTBLANK(C124)=0,"I")</f>
        <v>-</v>
      </c>
    </row>
    <row r="125" spans="1:15" x14ac:dyDescent="0.2">
      <c r="A125" t="s">
        <v>306</v>
      </c>
      <c r="B125" s="63" t="s">
        <v>87</v>
      </c>
      <c r="C125" s="63" t="s">
        <v>87</v>
      </c>
      <c r="F125" t="s">
        <v>87</v>
      </c>
      <c r="G125" t="str">
        <f t="shared" si="2"/>
        <v>GP173</v>
      </c>
      <c r="H125" s="13" t="s">
        <v>287</v>
      </c>
      <c r="I125" s="14" t="s">
        <v>145</v>
      </c>
      <c r="J125" s="12" t="s">
        <v>79</v>
      </c>
      <c r="K125" s="1" t="s">
        <v>87</v>
      </c>
      <c r="L125" t="s">
        <v>87</v>
      </c>
      <c r="M125" t="s">
        <v>87</v>
      </c>
      <c r="N125" t="s">
        <v>87</v>
      </c>
      <c r="O125" s="12" t="str" cm="1">
        <f t="array" ref="O125">_xlfn.IFS(COUNTBLANK(B125:C125)=0,"BI",COUNTBLANK(B125:C125)=2,"-",COUNTBLANK(B125)=0,"B",COUNTBLANK(C125)=0,"I")</f>
        <v>-</v>
      </c>
    </row>
    <row r="126" spans="1:15" x14ac:dyDescent="0.2">
      <c r="A126" t="s">
        <v>307</v>
      </c>
      <c r="B126" s="63" t="s">
        <v>87</v>
      </c>
      <c r="C126" s="63" t="s">
        <v>308</v>
      </c>
      <c r="F126" t="s">
        <v>308</v>
      </c>
      <c r="G126" t="str">
        <f t="shared" si="2"/>
        <v>GP174</v>
      </c>
      <c r="H126" s="13" t="s">
        <v>287</v>
      </c>
      <c r="I126" s="14" t="s">
        <v>145</v>
      </c>
      <c r="J126" s="12" t="s">
        <v>79</v>
      </c>
      <c r="K126" s="1" t="s">
        <v>87</v>
      </c>
      <c r="L126" t="s">
        <v>87</v>
      </c>
      <c r="M126" t="s">
        <v>87</v>
      </c>
      <c r="N126" t="s">
        <v>87</v>
      </c>
      <c r="O126" s="12" t="str" cm="1">
        <f t="array" ref="O126">_xlfn.IFS(COUNTBLANK(B126:C126)=0,"BI",COUNTBLANK(B126:C126)=2,"-",COUNTBLANK(B126)=0,"B",COUNTBLANK(C126)=0,"I")</f>
        <v>I</v>
      </c>
    </row>
    <row r="127" spans="1:15" x14ac:dyDescent="0.2">
      <c r="A127" t="s">
        <v>309</v>
      </c>
      <c r="B127" s="63" t="s">
        <v>87</v>
      </c>
      <c r="C127" s="63" t="s">
        <v>87</v>
      </c>
      <c r="F127" t="s">
        <v>87</v>
      </c>
      <c r="G127" t="str">
        <f t="shared" si="2"/>
        <v>GP176</v>
      </c>
      <c r="H127" s="13" t="s">
        <v>287</v>
      </c>
      <c r="I127" s="14" t="s">
        <v>145</v>
      </c>
      <c r="J127" s="12" t="s">
        <v>79</v>
      </c>
      <c r="K127" s="1" t="s">
        <v>87</v>
      </c>
      <c r="L127" t="s">
        <v>87</v>
      </c>
      <c r="M127" t="s">
        <v>87</v>
      </c>
      <c r="N127" t="s">
        <v>87</v>
      </c>
      <c r="O127" s="12" t="str" cm="1">
        <f t="array" ref="O127">_xlfn.IFS(COUNTBLANK(B127:C127)=0,"BI",COUNTBLANK(B127:C127)=2,"-",COUNTBLANK(B127)=0,"B",COUNTBLANK(C127)=0,"I")</f>
        <v>-</v>
      </c>
    </row>
    <row r="128" spans="1:15" x14ac:dyDescent="0.2">
      <c r="A128" t="s">
        <v>310</v>
      </c>
      <c r="B128" s="63" t="s">
        <v>87</v>
      </c>
      <c r="C128" s="63" t="s">
        <v>87</v>
      </c>
      <c r="F128" t="s">
        <v>87</v>
      </c>
      <c r="G128" t="str">
        <f t="shared" si="2"/>
        <v>GP182</v>
      </c>
      <c r="H128" s="13" t="s">
        <v>287</v>
      </c>
      <c r="I128" s="14" t="s">
        <v>145</v>
      </c>
      <c r="J128" s="12" t="s">
        <v>79</v>
      </c>
      <c r="K128" s="1" t="s">
        <v>87</v>
      </c>
      <c r="L128" t="s">
        <v>87</v>
      </c>
      <c r="M128" t="s">
        <v>87</v>
      </c>
      <c r="N128" t="s">
        <v>87</v>
      </c>
      <c r="O128" s="12" t="str" cm="1">
        <f t="array" ref="O128">_xlfn.IFS(COUNTBLANK(B128:C128)=0,"BI",COUNTBLANK(B128:C128)=2,"-",COUNTBLANK(B128)=0,"B",COUNTBLANK(C128)=0,"I")</f>
        <v>-</v>
      </c>
    </row>
    <row r="129" spans="1:15" x14ac:dyDescent="0.2">
      <c r="A129" t="s">
        <v>311</v>
      </c>
      <c r="B129" s="63" t="s">
        <v>312</v>
      </c>
      <c r="C129" s="63" t="s">
        <v>312</v>
      </c>
      <c r="F129" t="s">
        <v>312</v>
      </c>
      <c r="G129" t="str">
        <f t="shared" si="2"/>
        <v>GP183</v>
      </c>
      <c r="H129" s="13" t="s">
        <v>287</v>
      </c>
      <c r="I129" s="14" t="s">
        <v>145</v>
      </c>
      <c r="J129" s="12" t="s">
        <v>79</v>
      </c>
      <c r="K129" s="1" t="s">
        <v>1039</v>
      </c>
      <c r="L129" t="s">
        <v>1040</v>
      </c>
      <c r="M129" t="s">
        <v>1041</v>
      </c>
      <c r="N129" t="s">
        <v>1042</v>
      </c>
      <c r="O129" s="12" t="str" cm="1">
        <f t="array" ref="O129">_xlfn.IFS(COUNTBLANK(B129:C129)=0,"BI",COUNTBLANK(B129:C129)=2,"-",COUNTBLANK(B129)=0,"B",COUNTBLANK(C129)=0,"I")</f>
        <v>BI</v>
      </c>
    </row>
    <row r="130" spans="1:15" x14ac:dyDescent="0.2">
      <c r="A130" t="s">
        <v>313</v>
      </c>
      <c r="B130" s="63" t="s">
        <v>87</v>
      </c>
      <c r="C130" s="63" t="s">
        <v>87</v>
      </c>
      <c r="F130" t="s">
        <v>87</v>
      </c>
      <c r="G130" t="str">
        <f t="shared" si="2"/>
        <v>GPR1</v>
      </c>
      <c r="H130" s="13" t="s">
        <v>287</v>
      </c>
      <c r="I130" s="14" t="s">
        <v>145</v>
      </c>
      <c r="J130" s="12" t="s">
        <v>79</v>
      </c>
      <c r="K130" s="1" t="s">
        <v>87</v>
      </c>
      <c r="L130" t="s">
        <v>87</v>
      </c>
      <c r="M130" t="s">
        <v>87</v>
      </c>
      <c r="N130" t="s">
        <v>87</v>
      </c>
      <c r="O130" s="12" t="str" cm="1">
        <f t="array" ref="O130">_xlfn.IFS(COUNTBLANK(B130:C130)=0,"BI",COUNTBLANK(B130:C130)=2,"-",COUNTBLANK(B130)=0,"B",COUNTBLANK(C130)=0,"I")</f>
        <v>-</v>
      </c>
    </row>
    <row r="131" spans="1:15" x14ac:dyDescent="0.2">
      <c r="A131" t="s">
        <v>314</v>
      </c>
      <c r="B131" s="63" t="s">
        <v>87</v>
      </c>
      <c r="C131" s="63" t="s">
        <v>87</v>
      </c>
      <c r="F131" t="s">
        <v>87</v>
      </c>
      <c r="G131" t="str">
        <f t="shared" si="2"/>
        <v>GPR12</v>
      </c>
      <c r="H131" s="13" t="s">
        <v>287</v>
      </c>
      <c r="I131" s="14" t="s">
        <v>145</v>
      </c>
      <c r="J131" s="12" t="s">
        <v>79</v>
      </c>
      <c r="K131" s="1" t="s">
        <v>87</v>
      </c>
      <c r="L131" t="s">
        <v>87</v>
      </c>
      <c r="M131" t="s">
        <v>87</v>
      </c>
      <c r="N131" t="s">
        <v>87</v>
      </c>
      <c r="O131" s="12" t="str" cm="1">
        <f t="array" ref="O131">_xlfn.IFS(COUNTBLANK(B131:C131)=0,"BI",COUNTBLANK(B131:C131)=2,"-",COUNTBLANK(B131)=0,"B",COUNTBLANK(C131)=0,"I")</f>
        <v>-</v>
      </c>
    </row>
    <row r="132" spans="1:15" x14ac:dyDescent="0.2">
      <c r="A132" t="s">
        <v>315</v>
      </c>
      <c r="B132" s="63" t="s">
        <v>87</v>
      </c>
      <c r="C132" s="63" t="s">
        <v>87</v>
      </c>
      <c r="F132" t="s">
        <v>87</v>
      </c>
      <c r="G132" t="str">
        <f t="shared" si="2"/>
        <v>GPR15</v>
      </c>
      <c r="H132" s="13" t="s">
        <v>287</v>
      </c>
      <c r="I132" s="14" t="s">
        <v>145</v>
      </c>
      <c r="J132" s="12" t="s">
        <v>79</v>
      </c>
      <c r="K132" s="1" t="s">
        <v>87</v>
      </c>
      <c r="L132" t="s">
        <v>87</v>
      </c>
      <c r="M132" t="s">
        <v>87</v>
      </c>
      <c r="N132" t="s">
        <v>87</v>
      </c>
      <c r="O132" s="12" t="str" cm="1">
        <f t="array" ref="O132">_xlfn.IFS(COUNTBLANK(B132:C132)=0,"BI",COUNTBLANK(B132:C132)=2,"-",COUNTBLANK(B132)=0,"B",COUNTBLANK(C132)=0,"I")</f>
        <v>-</v>
      </c>
    </row>
    <row r="133" spans="1:15" x14ac:dyDescent="0.2">
      <c r="A133" t="s">
        <v>316</v>
      </c>
      <c r="B133" s="63" t="s">
        <v>87</v>
      </c>
      <c r="C133" s="63" t="s">
        <v>316</v>
      </c>
      <c r="F133" t="s">
        <v>316</v>
      </c>
      <c r="G133" t="str">
        <f t="shared" si="2"/>
        <v>GPR17</v>
      </c>
      <c r="H133" s="13" t="s">
        <v>287</v>
      </c>
      <c r="I133" s="14" t="s">
        <v>145</v>
      </c>
      <c r="J133" s="12" t="s">
        <v>79</v>
      </c>
      <c r="K133" s="1" t="s">
        <v>87</v>
      </c>
      <c r="L133" t="s">
        <v>87</v>
      </c>
      <c r="M133" t="s">
        <v>87</v>
      </c>
      <c r="N133" t="s">
        <v>87</v>
      </c>
      <c r="O133" s="12" t="str" cm="1">
        <f t="array" ref="O133">_xlfn.IFS(COUNTBLANK(B133:C133)=0,"BI",COUNTBLANK(B133:C133)=2,"-",COUNTBLANK(B133)=0,"B",COUNTBLANK(C133)=0,"I")</f>
        <v>I</v>
      </c>
    </row>
    <row r="134" spans="1:15" x14ac:dyDescent="0.2">
      <c r="A134" t="s">
        <v>317</v>
      </c>
      <c r="B134" s="63" t="s">
        <v>87</v>
      </c>
      <c r="C134" s="63" t="s">
        <v>87</v>
      </c>
      <c r="F134" t="s">
        <v>87</v>
      </c>
      <c r="G134" t="str">
        <f t="shared" si="2"/>
        <v>GPR19</v>
      </c>
      <c r="H134" s="13" t="s">
        <v>287</v>
      </c>
      <c r="I134" s="14" t="s">
        <v>145</v>
      </c>
      <c r="J134" s="12" t="s">
        <v>79</v>
      </c>
      <c r="K134" s="1" t="s">
        <v>87</v>
      </c>
      <c r="L134" t="s">
        <v>87</v>
      </c>
      <c r="M134" t="s">
        <v>87</v>
      </c>
      <c r="N134" t="s">
        <v>87</v>
      </c>
      <c r="O134" s="12" t="str" cm="1">
        <f t="array" ref="O134">_xlfn.IFS(COUNTBLANK(B134:C134)=0,"BI",COUNTBLANK(B134:C134)=2,"-",COUNTBLANK(B134)=0,"B",COUNTBLANK(C134)=0,"I")</f>
        <v>-</v>
      </c>
    </row>
    <row r="135" spans="1:15" x14ac:dyDescent="0.2">
      <c r="A135" t="s">
        <v>318</v>
      </c>
      <c r="B135" s="63" t="s">
        <v>87</v>
      </c>
      <c r="C135" s="63" t="s">
        <v>87</v>
      </c>
      <c r="F135" t="s">
        <v>87</v>
      </c>
      <c r="G135" t="str">
        <f t="shared" si="2"/>
        <v>GPR20</v>
      </c>
      <c r="H135" s="13" t="s">
        <v>287</v>
      </c>
      <c r="I135" s="14" t="s">
        <v>145</v>
      </c>
      <c r="J135" s="12" t="s">
        <v>79</v>
      </c>
      <c r="K135" s="1" t="s">
        <v>87</v>
      </c>
      <c r="L135" t="s">
        <v>87</v>
      </c>
      <c r="M135" t="s">
        <v>87</v>
      </c>
      <c r="N135" t="s">
        <v>87</v>
      </c>
      <c r="O135" s="12" t="str" cm="1">
        <f t="array" ref="O135">_xlfn.IFS(COUNTBLANK(B135:C135)=0,"BI",COUNTBLANK(B135:C135)=2,"-",COUNTBLANK(B135)=0,"B",COUNTBLANK(C135)=0,"I")</f>
        <v>-</v>
      </c>
    </row>
    <row r="136" spans="1:15" x14ac:dyDescent="0.2">
      <c r="A136" t="s">
        <v>319</v>
      </c>
      <c r="B136" s="63" t="s">
        <v>87</v>
      </c>
      <c r="C136" s="63" t="s">
        <v>87</v>
      </c>
      <c r="F136" t="s">
        <v>87</v>
      </c>
      <c r="G136" t="str">
        <f t="shared" si="2"/>
        <v>GPR21</v>
      </c>
      <c r="H136" s="13" t="s">
        <v>287</v>
      </c>
      <c r="I136" s="14" t="s">
        <v>145</v>
      </c>
      <c r="J136" s="12" t="s">
        <v>79</v>
      </c>
      <c r="K136" s="1" t="s">
        <v>87</v>
      </c>
      <c r="L136" t="s">
        <v>87</v>
      </c>
      <c r="M136" t="s">
        <v>87</v>
      </c>
      <c r="N136" t="s">
        <v>87</v>
      </c>
      <c r="O136" s="12" t="str" cm="1">
        <f t="array" ref="O136">_xlfn.IFS(COUNTBLANK(B136:C136)=0,"BI",COUNTBLANK(B136:C136)=2,"-",COUNTBLANK(B136)=0,"B",COUNTBLANK(C136)=0,"I")</f>
        <v>-</v>
      </c>
    </row>
    <row r="137" spans="1:15" x14ac:dyDescent="0.2">
      <c r="A137" t="s">
        <v>320</v>
      </c>
      <c r="B137" s="63" t="s">
        <v>87</v>
      </c>
      <c r="C137" s="63" t="s">
        <v>87</v>
      </c>
      <c r="F137" t="s">
        <v>87</v>
      </c>
      <c r="G137" t="str">
        <f t="shared" si="2"/>
        <v>GPR22</v>
      </c>
      <c r="H137" s="13" t="s">
        <v>287</v>
      </c>
      <c r="I137" s="14" t="s">
        <v>145</v>
      </c>
      <c r="J137" s="12" t="s">
        <v>79</v>
      </c>
      <c r="K137" s="1" t="s">
        <v>87</v>
      </c>
      <c r="L137" t="s">
        <v>87</v>
      </c>
      <c r="M137" t="s">
        <v>87</v>
      </c>
      <c r="N137" t="s">
        <v>87</v>
      </c>
      <c r="O137" s="12" t="str" cm="1">
        <f t="array" ref="O137">_xlfn.IFS(COUNTBLANK(B137:C137)=0,"BI",COUNTBLANK(B137:C137)=2,"-",COUNTBLANK(B137)=0,"B",COUNTBLANK(C137)=0,"I")</f>
        <v>-</v>
      </c>
    </row>
    <row r="138" spans="1:15" x14ac:dyDescent="0.2">
      <c r="A138" t="s">
        <v>321</v>
      </c>
      <c r="B138" s="63" t="s">
        <v>87</v>
      </c>
      <c r="C138" s="63" t="s">
        <v>87</v>
      </c>
      <c r="F138" t="s">
        <v>87</v>
      </c>
      <c r="G138" t="str">
        <f t="shared" si="2"/>
        <v>GPR25</v>
      </c>
      <c r="H138" s="13" t="s">
        <v>287</v>
      </c>
      <c r="I138" s="14" t="s">
        <v>145</v>
      </c>
      <c r="J138" s="12" t="s">
        <v>79</v>
      </c>
      <c r="K138" s="1" t="s">
        <v>87</v>
      </c>
      <c r="L138" t="s">
        <v>87</v>
      </c>
      <c r="M138" t="s">
        <v>87</v>
      </c>
      <c r="N138" t="s">
        <v>87</v>
      </c>
      <c r="O138" s="12" t="str" cm="1">
        <f t="array" ref="O138">_xlfn.IFS(COUNTBLANK(B138:C138)=0,"BI",COUNTBLANK(B138:C138)=2,"-",COUNTBLANK(B138)=0,"B",COUNTBLANK(C138)=0,"I")</f>
        <v>-</v>
      </c>
    </row>
    <row r="139" spans="1:15" x14ac:dyDescent="0.2">
      <c r="A139" t="s">
        <v>322</v>
      </c>
      <c r="B139" s="63" t="s">
        <v>87</v>
      </c>
      <c r="C139" s="63" t="s">
        <v>87</v>
      </c>
      <c r="F139" t="s">
        <v>87</v>
      </c>
      <c r="G139" t="str">
        <f t="shared" si="2"/>
        <v>GPR26</v>
      </c>
      <c r="H139" s="13" t="s">
        <v>287</v>
      </c>
      <c r="I139" s="14" t="s">
        <v>145</v>
      </c>
      <c r="J139" s="12" t="s">
        <v>79</v>
      </c>
      <c r="K139" s="1" t="s">
        <v>87</v>
      </c>
      <c r="L139" t="s">
        <v>87</v>
      </c>
      <c r="M139" t="s">
        <v>87</v>
      </c>
      <c r="N139" t="s">
        <v>87</v>
      </c>
      <c r="O139" s="12" t="str" cm="1">
        <f t="array" ref="O139">_xlfn.IFS(COUNTBLANK(B139:C139)=0,"BI",COUNTBLANK(B139:C139)=2,"-",COUNTBLANK(B139)=0,"B",COUNTBLANK(C139)=0,"I")</f>
        <v>-</v>
      </c>
    </row>
    <row r="140" spans="1:15" x14ac:dyDescent="0.2">
      <c r="A140" t="s">
        <v>323</v>
      </c>
      <c r="B140" s="63" t="s">
        <v>87</v>
      </c>
      <c r="C140" s="63" t="s">
        <v>87</v>
      </c>
      <c r="F140" t="s">
        <v>87</v>
      </c>
      <c r="G140" t="str">
        <f t="shared" ref="G140:G203" si="3">A140</f>
        <v>GPR27</v>
      </c>
      <c r="H140" s="13" t="s">
        <v>287</v>
      </c>
      <c r="I140" s="14" t="s">
        <v>145</v>
      </c>
      <c r="J140" s="12" t="s">
        <v>79</v>
      </c>
      <c r="K140" s="1" t="s">
        <v>87</v>
      </c>
      <c r="L140" t="s">
        <v>87</v>
      </c>
      <c r="M140" t="s">
        <v>87</v>
      </c>
      <c r="N140" t="s">
        <v>87</v>
      </c>
      <c r="O140" s="12" t="str" cm="1">
        <f t="array" ref="O140">_xlfn.IFS(COUNTBLANK(B140:C140)=0,"BI",COUNTBLANK(B140:C140)=2,"-",COUNTBLANK(B140)=0,"B",COUNTBLANK(C140)=0,"I")</f>
        <v>-</v>
      </c>
    </row>
    <row r="141" spans="1:15" x14ac:dyDescent="0.2">
      <c r="A141" t="s">
        <v>324</v>
      </c>
      <c r="B141" s="63" t="s">
        <v>87</v>
      </c>
      <c r="C141" s="63" t="s">
        <v>87</v>
      </c>
      <c r="F141" t="s">
        <v>87</v>
      </c>
      <c r="G141" t="str">
        <f t="shared" si="3"/>
        <v>GPR3</v>
      </c>
      <c r="H141" s="13" t="s">
        <v>287</v>
      </c>
      <c r="I141" s="14" t="s">
        <v>145</v>
      </c>
      <c r="J141" s="12" t="s">
        <v>79</v>
      </c>
      <c r="K141" s="1" t="s">
        <v>87</v>
      </c>
      <c r="L141" t="s">
        <v>87</v>
      </c>
      <c r="M141" t="s">
        <v>87</v>
      </c>
      <c r="N141" t="s">
        <v>87</v>
      </c>
      <c r="O141" s="12" t="str" cm="1">
        <f t="array" ref="O141">_xlfn.IFS(COUNTBLANK(B141:C141)=0,"BI",COUNTBLANK(B141:C141)=2,"-",COUNTBLANK(B141)=0,"B",COUNTBLANK(C141)=0,"I")</f>
        <v>-</v>
      </c>
    </row>
    <row r="142" spans="1:15" x14ac:dyDescent="0.2">
      <c r="A142" t="s">
        <v>325</v>
      </c>
      <c r="B142" s="63" t="s">
        <v>87</v>
      </c>
      <c r="C142" s="63" t="s">
        <v>87</v>
      </c>
      <c r="F142" t="s">
        <v>87</v>
      </c>
      <c r="G142" t="str">
        <f t="shared" si="3"/>
        <v>GPR31</v>
      </c>
      <c r="H142" s="13" t="s">
        <v>287</v>
      </c>
      <c r="I142" s="14" t="s">
        <v>145</v>
      </c>
      <c r="J142" s="12" t="s">
        <v>79</v>
      </c>
      <c r="K142" s="1" t="s">
        <v>87</v>
      </c>
      <c r="L142" t="s">
        <v>87</v>
      </c>
      <c r="M142" t="s">
        <v>87</v>
      </c>
      <c r="N142" t="s">
        <v>87</v>
      </c>
      <c r="O142" s="12" t="str" cm="1">
        <f t="array" ref="O142">_xlfn.IFS(COUNTBLANK(B142:C142)=0,"BI",COUNTBLANK(B142:C142)=2,"-",COUNTBLANK(B142)=0,"B",COUNTBLANK(C142)=0,"I")</f>
        <v>-</v>
      </c>
    </row>
    <row r="143" spans="1:15" x14ac:dyDescent="0.2">
      <c r="A143" t="s">
        <v>326</v>
      </c>
      <c r="B143" s="63" t="s">
        <v>87</v>
      </c>
      <c r="C143" s="63" t="s">
        <v>87</v>
      </c>
      <c r="F143" t="s">
        <v>87</v>
      </c>
      <c r="G143" t="str">
        <f t="shared" si="3"/>
        <v>GPR32</v>
      </c>
      <c r="H143" s="13" t="s">
        <v>287</v>
      </c>
      <c r="I143" s="14" t="s">
        <v>145</v>
      </c>
      <c r="J143" s="12" t="s">
        <v>79</v>
      </c>
      <c r="K143" s="1" t="s">
        <v>87</v>
      </c>
      <c r="L143" t="s">
        <v>87</v>
      </c>
      <c r="M143" t="s">
        <v>87</v>
      </c>
      <c r="N143" t="s">
        <v>87</v>
      </c>
      <c r="O143" s="12" t="str" cm="1">
        <f t="array" ref="O143">_xlfn.IFS(COUNTBLANK(B143:C143)=0,"BI",COUNTBLANK(B143:C143)=2,"-",COUNTBLANK(B143)=0,"B",COUNTBLANK(C143)=0,"I")</f>
        <v>-</v>
      </c>
    </row>
    <row r="144" spans="1:15" x14ac:dyDescent="0.2">
      <c r="A144" t="s">
        <v>327</v>
      </c>
      <c r="B144" s="63" t="s">
        <v>87</v>
      </c>
      <c r="C144" s="63" t="s">
        <v>87</v>
      </c>
      <c r="F144" t="s">
        <v>87</v>
      </c>
      <c r="G144" t="str">
        <f t="shared" si="3"/>
        <v>GPR33</v>
      </c>
      <c r="H144" s="13" t="s">
        <v>287</v>
      </c>
      <c r="I144" s="14" t="s">
        <v>145</v>
      </c>
      <c r="J144" s="12" t="s">
        <v>79</v>
      </c>
      <c r="K144" s="1" t="s">
        <v>87</v>
      </c>
      <c r="L144" t="s">
        <v>87</v>
      </c>
      <c r="M144" t="s">
        <v>87</v>
      </c>
      <c r="N144" t="s">
        <v>87</v>
      </c>
      <c r="O144" s="12" t="str" cm="1">
        <f t="array" ref="O144">_xlfn.IFS(COUNTBLANK(B144:C144)=0,"BI",COUNTBLANK(B144:C144)=2,"-",COUNTBLANK(B144)=0,"B",COUNTBLANK(C144)=0,"I")</f>
        <v>-</v>
      </c>
    </row>
    <row r="145" spans="1:15" x14ac:dyDescent="0.2">
      <c r="A145" t="s">
        <v>328</v>
      </c>
      <c r="B145" s="63" t="s">
        <v>87</v>
      </c>
      <c r="C145" s="63" t="s">
        <v>328</v>
      </c>
      <c r="F145" t="s">
        <v>328</v>
      </c>
      <c r="G145" t="str">
        <f t="shared" si="3"/>
        <v>GPR34</v>
      </c>
      <c r="H145" s="13" t="s">
        <v>287</v>
      </c>
      <c r="I145" s="14" t="s">
        <v>145</v>
      </c>
      <c r="J145" s="12" t="s">
        <v>79</v>
      </c>
      <c r="K145" s="1" t="s">
        <v>87</v>
      </c>
      <c r="L145" t="s">
        <v>87</v>
      </c>
      <c r="M145" t="s">
        <v>87</v>
      </c>
      <c r="N145" t="s">
        <v>87</v>
      </c>
      <c r="O145" s="12" t="str" cm="1">
        <f t="array" ref="O145">_xlfn.IFS(COUNTBLANK(B145:C145)=0,"BI",COUNTBLANK(B145:C145)=2,"-",COUNTBLANK(B145)=0,"B",COUNTBLANK(C145)=0,"I")</f>
        <v>I</v>
      </c>
    </row>
    <row r="146" spans="1:15" x14ac:dyDescent="0.2">
      <c r="A146" t="s">
        <v>329</v>
      </c>
      <c r="B146" s="63" t="s">
        <v>87</v>
      </c>
      <c r="C146" s="63" t="s">
        <v>329</v>
      </c>
      <c r="F146" t="s">
        <v>329</v>
      </c>
      <c r="G146" t="str">
        <f t="shared" si="3"/>
        <v>GPR35</v>
      </c>
      <c r="H146" s="13" t="s">
        <v>287</v>
      </c>
      <c r="I146" s="14" t="s">
        <v>145</v>
      </c>
      <c r="J146" s="12" t="s">
        <v>79</v>
      </c>
      <c r="K146" s="1" t="s">
        <v>87</v>
      </c>
      <c r="L146" t="s">
        <v>87</v>
      </c>
      <c r="M146" t="s">
        <v>87</v>
      </c>
      <c r="N146" t="s">
        <v>87</v>
      </c>
      <c r="O146" s="12" t="str" cm="1">
        <f t="array" ref="O146">_xlfn.IFS(COUNTBLANK(B146:C146)=0,"BI",COUNTBLANK(B146:C146)=2,"-",COUNTBLANK(B146)=0,"B",COUNTBLANK(C146)=0,"I")</f>
        <v>I</v>
      </c>
    </row>
    <row r="147" spans="1:15" x14ac:dyDescent="0.2">
      <c r="A147" t="s">
        <v>330</v>
      </c>
      <c r="B147" s="63" t="s">
        <v>87</v>
      </c>
      <c r="C147" s="63" t="s">
        <v>87</v>
      </c>
      <c r="F147" t="s">
        <v>87</v>
      </c>
      <c r="G147" t="str">
        <f t="shared" si="3"/>
        <v>GPR37</v>
      </c>
      <c r="H147" s="13" t="s">
        <v>287</v>
      </c>
      <c r="I147" s="14" t="s">
        <v>145</v>
      </c>
      <c r="J147" s="12" t="s">
        <v>79</v>
      </c>
      <c r="K147" s="1" t="s">
        <v>87</v>
      </c>
      <c r="L147" t="s">
        <v>87</v>
      </c>
      <c r="M147" t="s">
        <v>87</v>
      </c>
      <c r="N147" t="s">
        <v>87</v>
      </c>
      <c r="O147" s="12" t="str" cm="1">
        <f t="array" ref="O147">_xlfn.IFS(COUNTBLANK(B147:C147)=0,"BI",COUNTBLANK(B147:C147)=2,"-",COUNTBLANK(B147)=0,"B",COUNTBLANK(C147)=0,"I")</f>
        <v>-</v>
      </c>
    </row>
    <row r="148" spans="1:15" x14ac:dyDescent="0.2">
      <c r="A148" t="s">
        <v>331</v>
      </c>
      <c r="B148" s="63" t="s">
        <v>331</v>
      </c>
      <c r="C148" s="63" t="s">
        <v>87</v>
      </c>
      <c r="F148" t="s">
        <v>87</v>
      </c>
      <c r="G148" t="str">
        <f t="shared" si="3"/>
        <v>GPR39</v>
      </c>
      <c r="H148" s="13" t="s">
        <v>287</v>
      </c>
      <c r="I148" s="14" t="s">
        <v>145</v>
      </c>
      <c r="J148" s="12" t="s">
        <v>79</v>
      </c>
      <c r="K148" s="1" t="s">
        <v>1043</v>
      </c>
      <c r="L148" t="s">
        <v>1044</v>
      </c>
      <c r="M148" t="s">
        <v>1041</v>
      </c>
      <c r="N148" t="s">
        <v>1042</v>
      </c>
      <c r="O148" s="12" t="str" cm="1">
        <f t="array" ref="O148">_xlfn.IFS(COUNTBLANK(B148:C148)=0,"BI",COUNTBLANK(B148:C148)=2,"-",COUNTBLANK(B148)=0,"B",COUNTBLANK(C148)=0,"I")</f>
        <v>B</v>
      </c>
    </row>
    <row r="149" spans="1:15" x14ac:dyDescent="0.2">
      <c r="A149" t="s">
        <v>332</v>
      </c>
      <c r="B149" s="63" t="s">
        <v>332</v>
      </c>
      <c r="C149" s="63" t="s">
        <v>87</v>
      </c>
      <c r="F149" t="s">
        <v>87</v>
      </c>
      <c r="G149" t="str">
        <f t="shared" si="3"/>
        <v>GPR4</v>
      </c>
      <c r="H149" s="13" t="s">
        <v>287</v>
      </c>
      <c r="I149" s="14" t="s">
        <v>145</v>
      </c>
      <c r="J149" s="12" t="s">
        <v>79</v>
      </c>
      <c r="K149" s="1" t="s">
        <v>1045</v>
      </c>
      <c r="L149" t="s">
        <v>1046</v>
      </c>
      <c r="M149" t="s">
        <v>1041</v>
      </c>
      <c r="N149" t="s">
        <v>1042</v>
      </c>
      <c r="O149" s="12" t="str" cm="1">
        <f t="array" ref="O149">_xlfn.IFS(COUNTBLANK(B149:C149)=0,"BI",COUNTBLANK(B149:C149)=2,"-",COUNTBLANK(B149)=0,"B",COUNTBLANK(C149)=0,"I")</f>
        <v>B</v>
      </c>
    </row>
    <row r="150" spans="1:15" x14ac:dyDescent="0.2">
      <c r="A150" t="s">
        <v>333</v>
      </c>
      <c r="B150" s="63" t="s">
        <v>87</v>
      </c>
      <c r="C150" s="63" t="s">
        <v>87</v>
      </c>
      <c r="F150" t="s">
        <v>87</v>
      </c>
      <c r="G150" t="str">
        <f t="shared" si="3"/>
        <v>GPR45</v>
      </c>
      <c r="H150" s="13" t="s">
        <v>287</v>
      </c>
      <c r="I150" s="14" t="s">
        <v>145</v>
      </c>
      <c r="J150" s="12" t="s">
        <v>79</v>
      </c>
      <c r="K150" s="1" t="s">
        <v>87</v>
      </c>
      <c r="L150" t="s">
        <v>87</v>
      </c>
      <c r="M150" t="s">
        <v>87</v>
      </c>
      <c r="N150" t="s">
        <v>87</v>
      </c>
      <c r="O150" s="12" t="str" cm="1">
        <f t="array" ref="O150">_xlfn.IFS(COUNTBLANK(B150:C150)=0,"BI",COUNTBLANK(B150:C150)=2,"-",COUNTBLANK(B150)=0,"B",COUNTBLANK(C150)=0,"I")</f>
        <v>-</v>
      </c>
    </row>
    <row r="151" spans="1:15" x14ac:dyDescent="0.2">
      <c r="A151" t="s">
        <v>334</v>
      </c>
      <c r="B151" s="63" t="s">
        <v>87</v>
      </c>
      <c r="C151" s="63" t="s">
        <v>87</v>
      </c>
      <c r="F151" t="s">
        <v>87</v>
      </c>
      <c r="G151" t="str">
        <f t="shared" si="3"/>
        <v>GPR52</v>
      </c>
      <c r="H151" s="13" t="s">
        <v>287</v>
      </c>
      <c r="I151" s="14" t="s">
        <v>145</v>
      </c>
      <c r="J151" s="12" t="s">
        <v>79</v>
      </c>
      <c r="K151" s="1" t="s">
        <v>87</v>
      </c>
      <c r="L151" t="s">
        <v>87</v>
      </c>
      <c r="M151" t="s">
        <v>87</v>
      </c>
      <c r="N151" t="s">
        <v>87</v>
      </c>
      <c r="O151" s="12" t="str" cm="1">
        <f t="array" ref="O151">_xlfn.IFS(COUNTBLANK(B151:C151)=0,"BI",COUNTBLANK(B151:C151)=2,"-",COUNTBLANK(B151)=0,"B",COUNTBLANK(C151)=0,"I")</f>
        <v>-</v>
      </c>
    </row>
    <row r="152" spans="1:15" x14ac:dyDescent="0.2">
      <c r="A152" t="s">
        <v>335</v>
      </c>
      <c r="B152" s="63" t="s">
        <v>87</v>
      </c>
      <c r="C152" s="63" t="s">
        <v>87</v>
      </c>
      <c r="F152" t="s">
        <v>87</v>
      </c>
      <c r="G152" t="str">
        <f t="shared" si="3"/>
        <v>GPR6</v>
      </c>
      <c r="H152" s="13" t="s">
        <v>287</v>
      </c>
      <c r="I152" s="14" t="s">
        <v>145</v>
      </c>
      <c r="J152" s="12" t="s">
        <v>79</v>
      </c>
      <c r="K152" s="1" t="s">
        <v>87</v>
      </c>
      <c r="L152" t="s">
        <v>87</v>
      </c>
      <c r="M152" t="s">
        <v>87</v>
      </c>
      <c r="N152" t="s">
        <v>87</v>
      </c>
      <c r="O152" s="12" t="str" cm="1">
        <f t="array" ref="O152">_xlfn.IFS(COUNTBLANK(B152:C152)=0,"BI",COUNTBLANK(B152:C152)=2,"-",COUNTBLANK(B152)=0,"B",COUNTBLANK(C152)=0,"I")</f>
        <v>-</v>
      </c>
    </row>
    <row r="153" spans="1:15" x14ac:dyDescent="0.2">
      <c r="A153" t="s">
        <v>336</v>
      </c>
      <c r="B153" s="63" t="s">
        <v>87</v>
      </c>
      <c r="C153" s="63" t="s">
        <v>87</v>
      </c>
      <c r="F153" t="s">
        <v>87</v>
      </c>
      <c r="G153" t="str">
        <f t="shared" si="3"/>
        <v>GPR61</v>
      </c>
      <c r="H153" s="13" t="s">
        <v>287</v>
      </c>
      <c r="I153" s="14" t="s">
        <v>145</v>
      </c>
      <c r="J153" s="12" t="s">
        <v>79</v>
      </c>
      <c r="K153" s="1" t="s">
        <v>87</v>
      </c>
      <c r="L153" t="s">
        <v>87</v>
      </c>
      <c r="M153" t="s">
        <v>87</v>
      </c>
      <c r="N153" t="s">
        <v>87</v>
      </c>
      <c r="O153" s="12" t="str" cm="1">
        <f t="array" ref="O153">_xlfn.IFS(COUNTBLANK(B153:C153)=0,"BI",COUNTBLANK(B153:C153)=2,"-",COUNTBLANK(B153)=0,"B",COUNTBLANK(C153)=0,"I")</f>
        <v>-</v>
      </c>
    </row>
    <row r="154" spans="1:15" x14ac:dyDescent="0.2">
      <c r="A154" t="s">
        <v>337</v>
      </c>
      <c r="B154" s="63" t="s">
        <v>87</v>
      </c>
      <c r="C154" s="63" t="s">
        <v>87</v>
      </c>
      <c r="F154" t="s">
        <v>87</v>
      </c>
      <c r="G154" t="str">
        <f t="shared" si="3"/>
        <v>GPR62</v>
      </c>
      <c r="H154" s="13" t="s">
        <v>287</v>
      </c>
      <c r="I154" s="14" t="s">
        <v>145</v>
      </c>
      <c r="J154" s="12" t="s">
        <v>79</v>
      </c>
      <c r="K154" s="1" t="s">
        <v>87</v>
      </c>
      <c r="L154" t="s">
        <v>87</v>
      </c>
      <c r="M154" t="s">
        <v>87</v>
      </c>
      <c r="N154" t="s">
        <v>87</v>
      </c>
      <c r="O154" s="12" t="str" cm="1">
        <f t="array" ref="O154">_xlfn.IFS(COUNTBLANK(B154:C154)=0,"BI",COUNTBLANK(B154:C154)=2,"-",COUNTBLANK(B154)=0,"B",COUNTBLANK(C154)=0,"I")</f>
        <v>-</v>
      </c>
    </row>
    <row r="155" spans="1:15" x14ac:dyDescent="0.2">
      <c r="A155" t="s">
        <v>338</v>
      </c>
      <c r="B155" s="63" t="s">
        <v>87</v>
      </c>
      <c r="C155" s="63" t="s">
        <v>87</v>
      </c>
      <c r="F155" t="s">
        <v>87</v>
      </c>
      <c r="G155" t="str">
        <f t="shared" si="3"/>
        <v>GPR63</v>
      </c>
      <c r="H155" s="13" t="s">
        <v>287</v>
      </c>
      <c r="I155" s="14" t="s">
        <v>145</v>
      </c>
      <c r="J155" s="12" t="s">
        <v>79</v>
      </c>
      <c r="K155" s="1" t="s">
        <v>87</v>
      </c>
      <c r="L155" t="s">
        <v>87</v>
      </c>
      <c r="M155" t="s">
        <v>87</v>
      </c>
      <c r="N155" t="s">
        <v>87</v>
      </c>
      <c r="O155" s="12" t="str" cm="1">
        <f t="array" ref="O155">_xlfn.IFS(COUNTBLANK(B155:C155)=0,"BI",COUNTBLANK(B155:C155)=2,"-",COUNTBLANK(B155)=0,"B",COUNTBLANK(C155)=0,"I")</f>
        <v>-</v>
      </c>
    </row>
    <row r="156" spans="1:15" x14ac:dyDescent="0.2">
      <c r="A156" t="s">
        <v>339</v>
      </c>
      <c r="B156" s="63" t="s">
        <v>87</v>
      </c>
      <c r="C156" s="63" t="s">
        <v>87</v>
      </c>
      <c r="F156" t="s">
        <v>87</v>
      </c>
      <c r="G156" t="str">
        <f t="shared" si="3"/>
        <v>GPR75</v>
      </c>
      <c r="H156" s="13" t="s">
        <v>287</v>
      </c>
      <c r="I156" s="14" t="s">
        <v>145</v>
      </c>
      <c r="J156" s="12" t="s">
        <v>79</v>
      </c>
      <c r="K156" s="1" t="s">
        <v>87</v>
      </c>
      <c r="L156" t="s">
        <v>87</v>
      </c>
      <c r="M156" t="s">
        <v>87</v>
      </c>
      <c r="N156" t="s">
        <v>87</v>
      </c>
      <c r="O156" s="12" t="str" cm="1">
        <f t="array" ref="O156">_xlfn.IFS(COUNTBLANK(B156:C156)=0,"BI",COUNTBLANK(B156:C156)=2,"-",COUNTBLANK(B156)=0,"B",COUNTBLANK(C156)=0,"I")</f>
        <v>-</v>
      </c>
    </row>
    <row r="157" spans="1:15" x14ac:dyDescent="0.2">
      <c r="A157" t="s">
        <v>340</v>
      </c>
      <c r="B157" s="63" t="s">
        <v>87</v>
      </c>
      <c r="C157" s="63" t="s">
        <v>87</v>
      </c>
      <c r="F157" t="s">
        <v>87</v>
      </c>
      <c r="G157" t="str">
        <f t="shared" si="3"/>
        <v>GPR78</v>
      </c>
      <c r="H157" s="13" t="s">
        <v>287</v>
      </c>
      <c r="I157" s="14" t="s">
        <v>145</v>
      </c>
      <c r="J157" s="12" t="s">
        <v>79</v>
      </c>
      <c r="K157" s="1" t="s">
        <v>87</v>
      </c>
      <c r="L157" t="s">
        <v>87</v>
      </c>
      <c r="M157" t="s">
        <v>87</v>
      </c>
      <c r="N157" t="s">
        <v>87</v>
      </c>
      <c r="O157" s="12" t="str" cm="1">
        <f t="array" ref="O157">_xlfn.IFS(COUNTBLANK(B157:C157)=0,"BI",COUNTBLANK(B157:C157)=2,"-",COUNTBLANK(B157)=0,"B",COUNTBLANK(C157)=0,"I")</f>
        <v>-</v>
      </c>
    </row>
    <row r="158" spans="1:15" x14ac:dyDescent="0.2">
      <c r="A158" t="s">
        <v>341</v>
      </c>
      <c r="B158" s="63" t="s">
        <v>87</v>
      </c>
      <c r="C158" s="63" t="s">
        <v>87</v>
      </c>
      <c r="F158" t="s">
        <v>87</v>
      </c>
      <c r="G158" t="str">
        <f t="shared" si="3"/>
        <v>GPR82</v>
      </c>
      <c r="H158" s="13" t="s">
        <v>287</v>
      </c>
      <c r="I158" s="14" t="s">
        <v>145</v>
      </c>
      <c r="J158" s="12" t="s">
        <v>79</v>
      </c>
      <c r="K158" s="1" t="s">
        <v>87</v>
      </c>
      <c r="L158" t="s">
        <v>87</v>
      </c>
      <c r="M158" t="s">
        <v>87</v>
      </c>
      <c r="N158" t="s">
        <v>87</v>
      </c>
      <c r="O158" s="12" t="str" cm="1">
        <f t="array" ref="O158">_xlfn.IFS(COUNTBLANK(B158:C158)=0,"BI",COUNTBLANK(B158:C158)=2,"-",COUNTBLANK(B158)=0,"B",COUNTBLANK(C158)=0,"I")</f>
        <v>-</v>
      </c>
    </row>
    <row r="159" spans="1:15" x14ac:dyDescent="0.2">
      <c r="A159" t="s">
        <v>342</v>
      </c>
      <c r="B159" s="63" t="s">
        <v>87</v>
      </c>
      <c r="C159" s="63" t="s">
        <v>87</v>
      </c>
      <c r="F159" t="s">
        <v>87</v>
      </c>
      <c r="G159" t="str">
        <f t="shared" si="3"/>
        <v>GPR83</v>
      </c>
      <c r="H159" s="13" t="s">
        <v>287</v>
      </c>
      <c r="I159" s="14" t="s">
        <v>145</v>
      </c>
      <c r="J159" s="12" t="s">
        <v>79</v>
      </c>
      <c r="K159" s="1" t="s">
        <v>87</v>
      </c>
      <c r="L159" t="s">
        <v>87</v>
      </c>
      <c r="M159" t="s">
        <v>87</v>
      </c>
      <c r="N159" t="s">
        <v>87</v>
      </c>
      <c r="O159" s="12" t="str" cm="1">
        <f t="array" ref="O159">_xlfn.IFS(COUNTBLANK(B159:C159)=0,"BI",COUNTBLANK(B159:C159)=2,"-",COUNTBLANK(B159)=0,"B",COUNTBLANK(C159)=0,"I")</f>
        <v>-</v>
      </c>
    </row>
    <row r="160" spans="1:15" x14ac:dyDescent="0.2">
      <c r="A160" t="s">
        <v>343</v>
      </c>
      <c r="B160" s="63" t="s">
        <v>343</v>
      </c>
      <c r="C160" s="63" t="s">
        <v>343</v>
      </c>
      <c r="F160" t="s">
        <v>343</v>
      </c>
      <c r="G160" t="str">
        <f t="shared" si="3"/>
        <v>GPR84</v>
      </c>
      <c r="H160" s="13" t="s">
        <v>287</v>
      </c>
      <c r="I160" s="14" t="s">
        <v>145</v>
      </c>
      <c r="J160" s="12" t="s">
        <v>79</v>
      </c>
      <c r="K160" s="1" t="s">
        <v>1047</v>
      </c>
      <c r="L160" t="s">
        <v>1048</v>
      </c>
      <c r="M160" t="s">
        <v>1041</v>
      </c>
      <c r="N160" t="s">
        <v>1042</v>
      </c>
      <c r="O160" s="12" t="str" cm="1">
        <f t="array" ref="O160">_xlfn.IFS(COUNTBLANK(B160:C160)=0,"BI",COUNTBLANK(B160:C160)=2,"-",COUNTBLANK(B160)=0,"B",COUNTBLANK(C160)=0,"I")</f>
        <v>BI</v>
      </c>
    </row>
    <row r="161" spans="1:15" x14ac:dyDescent="0.2">
      <c r="A161" t="s">
        <v>344</v>
      </c>
      <c r="B161" s="63" t="s">
        <v>87</v>
      </c>
      <c r="C161" s="63" t="s">
        <v>87</v>
      </c>
      <c r="F161" t="s">
        <v>87</v>
      </c>
      <c r="G161" t="str">
        <f t="shared" si="3"/>
        <v>GPR85</v>
      </c>
      <c r="H161" s="13" t="s">
        <v>287</v>
      </c>
      <c r="I161" s="14" t="s">
        <v>145</v>
      </c>
      <c r="J161" s="12" t="s">
        <v>79</v>
      </c>
      <c r="K161" s="1" t="s">
        <v>87</v>
      </c>
      <c r="L161" t="s">
        <v>87</v>
      </c>
      <c r="M161" t="s">
        <v>87</v>
      </c>
      <c r="N161" t="s">
        <v>87</v>
      </c>
      <c r="O161" s="12" t="str" cm="1">
        <f t="array" ref="O161">_xlfn.IFS(COUNTBLANK(B161:C161)=0,"BI",COUNTBLANK(B161:C161)=2,"-",COUNTBLANK(B161)=0,"B",COUNTBLANK(C161)=0,"I")</f>
        <v>-</v>
      </c>
    </row>
    <row r="162" spans="1:15" x14ac:dyDescent="0.2">
      <c r="A162" t="s">
        <v>345</v>
      </c>
      <c r="B162" s="63" t="s">
        <v>87</v>
      </c>
      <c r="C162" s="63" t="s">
        <v>87</v>
      </c>
      <c r="F162" t="s">
        <v>87</v>
      </c>
      <c r="G162" t="str">
        <f t="shared" si="3"/>
        <v>GPR87</v>
      </c>
      <c r="H162" s="13" t="s">
        <v>287</v>
      </c>
      <c r="I162" s="14" t="s">
        <v>145</v>
      </c>
      <c r="J162" s="12" t="s">
        <v>79</v>
      </c>
      <c r="K162" s="1" t="s">
        <v>87</v>
      </c>
      <c r="L162" t="s">
        <v>87</v>
      </c>
      <c r="M162" t="s">
        <v>87</v>
      </c>
      <c r="N162" t="s">
        <v>87</v>
      </c>
      <c r="O162" s="12" t="str" cm="1">
        <f t="array" ref="O162">_xlfn.IFS(COUNTBLANK(B162:C162)=0,"BI",COUNTBLANK(B162:C162)=2,"-",COUNTBLANK(B162)=0,"B",COUNTBLANK(C162)=0,"I")</f>
        <v>-</v>
      </c>
    </row>
    <row r="163" spans="1:15" x14ac:dyDescent="0.2">
      <c r="A163" t="s">
        <v>346</v>
      </c>
      <c r="B163" s="63" t="s">
        <v>87</v>
      </c>
      <c r="C163" s="63" t="s">
        <v>87</v>
      </c>
      <c r="F163" t="s">
        <v>87</v>
      </c>
      <c r="G163" t="str">
        <f t="shared" si="3"/>
        <v>GPR88</v>
      </c>
      <c r="H163" s="13" t="s">
        <v>287</v>
      </c>
      <c r="I163" s="14" t="s">
        <v>145</v>
      </c>
      <c r="J163" s="12" t="s">
        <v>79</v>
      </c>
      <c r="K163" s="1" t="s">
        <v>87</v>
      </c>
      <c r="L163" t="s">
        <v>87</v>
      </c>
      <c r="M163" t="s">
        <v>87</v>
      </c>
      <c r="N163" t="s">
        <v>87</v>
      </c>
      <c r="O163" s="12" t="str" cm="1">
        <f t="array" ref="O163">_xlfn.IFS(COUNTBLANK(B163:C163)=0,"BI",COUNTBLANK(B163:C163)=2,"-",COUNTBLANK(B163)=0,"B",COUNTBLANK(C163)=0,"I")</f>
        <v>-</v>
      </c>
    </row>
    <row r="164" spans="1:15" x14ac:dyDescent="0.2">
      <c r="A164" t="s">
        <v>347</v>
      </c>
      <c r="B164" s="63" t="s">
        <v>87</v>
      </c>
      <c r="C164" s="63" t="s">
        <v>87</v>
      </c>
      <c r="F164" t="s">
        <v>87</v>
      </c>
      <c r="G164" t="str">
        <f t="shared" si="3"/>
        <v>LGR4</v>
      </c>
      <c r="H164" s="13" t="s">
        <v>287</v>
      </c>
      <c r="I164" s="14" t="s">
        <v>145</v>
      </c>
      <c r="J164" s="12" t="s">
        <v>79</v>
      </c>
      <c r="K164" s="1" t="s">
        <v>87</v>
      </c>
      <c r="L164" t="s">
        <v>87</v>
      </c>
      <c r="M164" t="s">
        <v>87</v>
      </c>
      <c r="N164" t="s">
        <v>87</v>
      </c>
      <c r="O164" s="12" t="str" cm="1">
        <f t="array" ref="O164">_xlfn.IFS(COUNTBLANK(B164:C164)=0,"BI",COUNTBLANK(B164:C164)=2,"-",COUNTBLANK(B164)=0,"B",COUNTBLANK(C164)=0,"I")</f>
        <v>-</v>
      </c>
    </row>
    <row r="165" spans="1:15" x14ac:dyDescent="0.2">
      <c r="A165" t="s">
        <v>348</v>
      </c>
      <c r="B165" s="63" t="s">
        <v>87</v>
      </c>
      <c r="C165" s="63" t="s">
        <v>87</v>
      </c>
      <c r="F165" t="s">
        <v>87</v>
      </c>
      <c r="G165" t="str">
        <f t="shared" si="3"/>
        <v>LGR5</v>
      </c>
      <c r="H165" s="13" t="s">
        <v>287</v>
      </c>
      <c r="I165" s="14" t="s">
        <v>145</v>
      </c>
      <c r="J165" s="12" t="s">
        <v>79</v>
      </c>
      <c r="K165" s="1" t="s">
        <v>87</v>
      </c>
      <c r="L165" t="s">
        <v>87</v>
      </c>
      <c r="M165" t="s">
        <v>87</v>
      </c>
      <c r="N165" t="s">
        <v>87</v>
      </c>
      <c r="O165" s="12" t="str" cm="1">
        <f t="array" ref="O165">_xlfn.IFS(COUNTBLANK(B165:C165)=0,"BI",COUNTBLANK(B165:C165)=2,"-",COUNTBLANK(B165)=0,"B",COUNTBLANK(C165)=0,"I")</f>
        <v>-</v>
      </c>
    </row>
    <row r="166" spans="1:15" x14ac:dyDescent="0.2">
      <c r="A166" t="s">
        <v>349</v>
      </c>
      <c r="B166" s="63" t="s">
        <v>87</v>
      </c>
      <c r="C166" s="63" t="s">
        <v>87</v>
      </c>
      <c r="F166" t="s">
        <v>87</v>
      </c>
      <c r="G166" t="str">
        <f t="shared" si="3"/>
        <v>LGR6</v>
      </c>
      <c r="H166" s="13" t="s">
        <v>287</v>
      </c>
      <c r="I166" s="14" t="s">
        <v>145</v>
      </c>
      <c r="J166" s="12" t="s">
        <v>79</v>
      </c>
      <c r="K166" s="1" t="s">
        <v>87</v>
      </c>
      <c r="L166" t="s">
        <v>87</v>
      </c>
      <c r="M166" t="s">
        <v>87</v>
      </c>
      <c r="N166" t="s">
        <v>87</v>
      </c>
      <c r="O166" s="12" t="str" cm="1">
        <f t="array" ref="O166">_xlfn.IFS(COUNTBLANK(B166:C166)=0,"BI",COUNTBLANK(B166:C166)=2,"-",COUNTBLANK(B166)=0,"B",COUNTBLANK(C166)=0,"I")</f>
        <v>-</v>
      </c>
    </row>
    <row r="167" spans="1:15" x14ac:dyDescent="0.2">
      <c r="A167" t="s">
        <v>350</v>
      </c>
      <c r="B167" s="63" t="s">
        <v>87</v>
      </c>
      <c r="C167" s="63" t="s">
        <v>87</v>
      </c>
      <c r="F167" t="s">
        <v>87</v>
      </c>
      <c r="G167" t="str">
        <f t="shared" si="3"/>
        <v>MAS</v>
      </c>
      <c r="H167" s="13" t="s">
        <v>287</v>
      </c>
      <c r="I167" s="14" t="s">
        <v>145</v>
      </c>
      <c r="J167" s="12" t="s">
        <v>79</v>
      </c>
      <c r="K167" s="1" t="s">
        <v>87</v>
      </c>
      <c r="L167" t="s">
        <v>87</v>
      </c>
      <c r="M167" t="s">
        <v>87</v>
      </c>
      <c r="N167" t="s">
        <v>87</v>
      </c>
      <c r="O167" s="12" t="str" cm="1">
        <f t="array" ref="O167">_xlfn.IFS(COUNTBLANK(B167:C167)=0,"BI",COUNTBLANK(B167:C167)=2,"-",COUNTBLANK(B167)=0,"B",COUNTBLANK(C167)=0,"I")</f>
        <v>-</v>
      </c>
    </row>
    <row r="168" spans="1:15" x14ac:dyDescent="0.2">
      <c r="A168" t="s">
        <v>351</v>
      </c>
      <c r="B168" s="63" t="s">
        <v>87</v>
      </c>
      <c r="C168" s="63" t="s">
        <v>87</v>
      </c>
      <c r="F168" t="s">
        <v>87</v>
      </c>
      <c r="G168" t="str">
        <f t="shared" si="3"/>
        <v>MAS1L</v>
      </c>
      <c r="H168" s="13" t="s">
        <v>287</v>
      </c>
      <c r="I168" s="14" t="s">
        <v>145</v>
      </c>
      <c r="J168" s="12" t="s">
        <v>79</v>
      </c>
      <c r="K168" s="1" t="s">
        <v>87</v>
      </c>
      <c r="L168" t="s">
        <v>87</v>
      </c>
      <c r="M168" t="s">
        <v>87</v>
      </c>
      <c r="N168" t="s">
        <v>87</v>
      </c>
      <c r="O168" s="12" t="str" cm="1">
        <f t="array" ref="O168">_xlfn.IFS(COUNTBLANK(B168:C168)=0,"BI",COUNTBLANK(B168:C168)=2,"-",COUNTBLANK(B168)=0,"B",COUNTBLANK(C168)=0,"I")</f>
        <v>-</v>
      </c>
    </row>
    <row r="169" spans="1:15" x14ac:dyDescent="0.2">
      <c r="A169" t="s">
        <v>352</v>
      </c>
      <c r="B169" s="63" t="s">
        <v>87</v>
      </c>
      <c r="C169" s="63" t="s">
        <v>87</v>
      </c>
      <c r="F169" t="s">
        <v>87</v>
      </c>
      <c r="G169" t="str">
        <f t="shared" si="3"/>
        <v>MRGRD</v>
      </c>
      <c r="H169" s="13" t="s">
        <v>287</v>
      </c>
      <c r="I169" s="14" t="s">
        <v>145</v>
      </c>
      <c r="J169" s="12" t="s">
        <v>79</v>
      </c>
      <c r="K169" s="1" t="s">
        <v>87</v>
      </c>
      <c r="L169" t="s">
        <v>87</v>
      </c>
      <c r="M169" t="s">
        <v>87</v>
      </c>
      <c r="N169" t="s">
        <v>87</v>
      </c>
      <c r="O169" s="12" t="str" cm="1">
        <f t="array" ref="O169">_xlfn.IFS(COUNTBLANK(B169:C169)=0,"BI",COUNTBLANK(B169:C169)=2,"-",COUNTBLANK(B169)=0,"B",COUNTBLANK(C169)=0,"I")</f>
        <v>-</v>
      </c>
    </row>
    <row r="170" spans="1:15" x14ac:dyDescent="0.2">
      <c r="A170" t="s">
        <v>353</v>
      </c>
      <c r="B170" s="63" t="s">
        <v>87</v>
      </c>
      <c r="C170" s="63" t="s">
        <v>87</v>
      </c>
      <c r="F170" t="s">
        <v>87</v>
      </c>
      <c r="G170" t="str">
        <f t="shared" si="3"/>
        <v>MRGRE</v>
      </c>
      <c r="H170" s="13" t="s">
        <v>287</v>
      </c>
      <c r="I170" s="14" t="s">
        <v>145</v>
      </c>
      <c r="J170" s="12" t="s">
        <v>79</v>
      </c>
      <c r="K170" s="1" t="s">
        <v>87</v>
      </c>
      <c r="L170" t="s">
        <v>87</v>
      </c>
      <c r="M170" t="s">
        <v>87</v>
      </c>
      <c r="N170" t="s">
        <v>87</v>
      </c>
      <c r="O170" s="12" t="str" cm="1">
        <f t="array" ref="O170">_xlfn.IFS(COUNTBLANK(B170:C170)=0,"BI",COUNTBLANK(B170:C170)=2,"-",COUNTBLANK(B170)=0,"B",COUNTBLANK(C170)=0,"I")</f>
        <v>-</v>
      </c>
    </row>
    <row r="171" spans="1:15" x14ac:dyDescent="0.2">
      <c r="A171" t="s">
        <v>354</v>
      </c>
      <c r="B171" s="63" t="s">
        <v>87</v>
      </c>
      <c r="C171" s="63" t="s">
        <v>87</v>
      </c>
      <c r="F171" t="s">
        <v>87</v>
      </c>
      <c r="G171" t="str">
        <f t="shared" si="3"/>
        <v>MRGRF</v>
      </c>
      <c r="H171" s="13" t="s">
        <v>287</v>
      </c>
      <c r="I171" s="14" t="s">
        <v>145</v>
      </c>
      <c r="J171" s="12" t="s">
        <v>79</v>
      </c>
      <c r="K171" s="1" t="s">
        <v>87</v>
      </c>
      <c r="L171" t="s">
        <v>87</v>
      </c>
      <c r="M171" t="s">
        <v>87</v>
      </c>
      <c r="N171" t="s">
        <v>87</v>
      </c>
      <c r="O171" s="12" t="str" cm="1">
        <f t="array" ref="O171">_xlfn.IFS(COUNTBLANK(B171:C171)=0,"BI",COUNTBLANK(B171:C171)=2,"-",COUNTBLANK(B171)=0,"B",COUNTBLANK(C171)=0,"I")</f>
        <v>-</v>
      </c>
    </row>
    <row r="172" spans="1:15" x14ac:dyDescent="0.2">
      <c r="A172" t="s">
        <v>355</v>
      </c>
      <c r="B172" s="63" t="s">
        <v>87</v>
      </c>
      <c r="C172" s="63" t="s">
        <v>87</v>
      </c>
      <c r="F172" t="s">
        <v>87</v>
      </c>
      <c r="G172" t="str">
        <f t="shared" si="3"/>
        <v>MRGRG</v>
      </c>
      <c r="H172" s="13" t="s">
        <v>287</v>
      </c>
      <c r="I172" s="14" t="s">
        <v>145</v>
      </c>
      <c r="J172" s="12" t="s">
        <v>79</v>
      </c>
      <c r="K172" s="1" t="s">
        <v>87</v>
      </c>
      <c r="L172" t="s">
        <v>87</v>
      </c>
      <c r="M172" t="s">
        <v>87</v>
      </c>
      <c r="N172" t="s">
        <v>87</v>
      </c>
      <c r="O172" s="12" t="str" cm="1">
        <f t="array" ref="O172">_xlfn.IFS(COUNTBLANK(B172:C172)=0,"BI",COUNTBLANK(B172:C172)=2,"-",COUNTBLANK(B172)=0,"B",COUNTBLANK(C172)=0,"I")</f>
        <v>-</v>
      </c>
    </row>
    <row r="173" spans="1:15" x14ac:dyDescent="0.2">
      <c r="A173" t="s">
        <v>356</v>
      </c>
      <c r="B173" s="63" t="s">
        <v>87</v>
      </c>
      <c r="C173" s="63" t="s">
        <v>357</v>
      </c>
      <c r="F173" t="s">
        <v>357</v>
      </c>
      <c r="G173" t="str">
        <f t="shared" si="3"/>
        <v>MRGX1</v>
      </c>
      <c r="H173" s="13" t="s">
        <v>287</v>
      </c>
      <c r="I173" s="14" t="s">
        <v>145</v>
      </c>
      <c r="J173" s="12" t="s">
        <v>79</v>
      </c>
      <c r="K173" s="1" t="s">
        <v>87</v>
      </c>
      <c r="L173" t="s">
        <v>87</v>
      </c>
      <c r="M173" t="s">
        <v>87</v>
      </c>
      <c r="N173" t="s">
        <v>87</v>
      </c>
      <c r="O173" s="12" t="str" cm="1">
        <f t="array" ref="O173">_xlfn.IFS(COUNTBLANK(B173:C173)=0,"BI",COUNTBLANK(B173:C173)=2,"-",COUNTBLANK(B173)=0,"B",COUNTBLANK(C173)=0,"I")</f>
        <v>I</v>
      </c>
    </row>
    <row r="174" spans="1:15" x14ac:dyDescent="0.2">
      <c r="A174" t="s">
        <v>358</v>
      </c>
      <c r="B174" s="63" t="s">
        <v>87</v>
      </c>
      <c r="C174" s="63" t="s">
        <v>359</v>
      </c>
      <c r="F174" t="s">
        <v>359</v>
      </c>
      <c r="G174" t="str">
        <f t="shared" si="3"/>
        <v>MRGX2</v>
      </c>
      <c r="H174" s="13" t="s">
        <v>287</v>
      </c>
      <c r="I174" s="14" t="s">
        <v>145</v>
      </c>
      <c r="J174" s="12" t="s">
        <v>79</v>
      </c>
      <c r="K174" s="1" t="s">
        <v>87</v>
      </c>
      <c r="L174" t="s">
        <v>87</v>
      </c>
      <c r="M174" t="s">
        <v>87</v>
      </c>
      <c r="N174" t="s">
        <v>87</v>
      </c>
      <c r="O174" s="12" t="str" cm="1">
        <f t="array" ref="O174">_xlfn.IFS(COUNTBLANK(B174:C174)=0,"BI",COUNTBLANK(B174:C174)=2,"-",COUNTBLANK(B174)=0,"B",COUNTBLANK(C174)=0,"I")</f>
        <v>I</v>
      </c>
    </row>
    <row r="175" spans="1:15" x14ac:dyDescent="0.2">
      <c r="A175" t="s">
        <v>360</v>
      </c>
      <c r="B175" s="63" t="s">
        <v>87</v>
      </c>
      <c r="C175" s="63" t="s">
        <v>87</v>
      </c>
      <c r="F175" t="s">
        <v>87</v>
      </c>
      <c r="G175" t="str">
        <f t="shared" si="3"/>
        <v>MRGX3</v>
      </c>
      <c r="H175" s="13" t="s">
        <v>287</v>
      </c>
      <c r="I175" s="14" t="s">
        <v>145</v>
      </c>
      <c r="J175" s="12" t="s">
        <v>79</v>
      </c>
      <c r="K175" s="1" t="s">
        <v>87</v>
      </c>
      <c r="L175" t="s">
        <v>87</v>
      </c>
      <c r="M175" t="s">
        <v>87</v>
      </c>
      <c r="N175" t="s">
        <v>87</v>
      </c>
      <c r="O175" s="12" t="str" cm="1">
        <f t="array" ref="O175">_xlfn.IFS(COUNTBLANK(B175:C175)=0,"BI",COUNTBLANK(B175:C175)=2,"-",COUNTBLANK(B175)=0,"B",COUNTBLANK(C175)=0,"I")</f>
        <v>-</v>
      </c>
    </row>
    <row r="176" spans="1:15" x14ac:dyDescent="0.2">
      <c r="A176" t="s">
        <v>361</v>
      </c>
      <c r="B176" s="63" t="s">
        <v>87</v>
      </c>
      <c r="C176" s="63" t="s">
        <v>87</v>
      </c>
      <c r="F176" t="s">
        <v>87</v>
      </c>
      <c r="G176" t="str">
        <f t="shared" si="3"/>
        <v>MRGX4</v>
      </c>
      <c r="H176" s="13" t="s">
        <v>287</v>
      </c>
      <c r="I176" s="14" t="s">
        <v>145</v>
      </c>
      <c r="J176" s="12" t="s">
        <v>79</v>
      </c>
      <c r="K176" s="1" t="s">
        <v>87</v>
      </c>
      <c r="L176" t="s">
        <v>87</v>
      </c>
      <c r="M176" t="s">
        <v>87</v>
      </c>
      <c r="N176" t="s">
        <v>87</v>
      </c>
      <c r="O176" s="12" t="str" cm="1">
        <f t="array" ref="O176">_xlfn.IFS(COUNTBLANK(B176:C176)=0,"BI",COUNTBLANK(B176:C176)=2,"-",COUNTBLANK(B176)=0,"B",COUNTBLANK(C176)=0,"I")</f>
        <v>-</v>
      </c>
    </row>
    <row r="177" spans="1:15" x14ac:dyDescent="0.2">
      <c r="A177" t="s">
        <v>362</v>
      </c>
      <c r="B177" s="63" t="s">
        <v>87</v>
      </c>
      <c r="C177" s="63" t="s">
        <v>87</v>
      </c>
      <c r="F177" t="s">
        <v>87</v>
      </c>
      <c r="G177" t="str">
        <f t="shared" si="3"/>
        <v>MTR1L</v>
      </c>
      <c r="H177" s="13" t="s">
        <v>287</v>
      </c>
      <c r="I177" s="14" t="s">
        <v>145</v>
      </c>
      <c r="J177" s="12" t="s">
        <v>79</v>
      </c>
      <c r="K177" s="1" t="s">
        <v>87</v>
      </c>
      <c r="L177" t="s">
        <v>87</v>
      </c>
      <c r="M177" t="s">
        <v>87</v>
      </c>
      <c r="N177" t="s">
        <v>87</v>
      </c>
      <c r="O177" s="12" t="str" cm="1">
        <f t="array" ref="O177">_xlfn.IFS(COUNTBLANK(B177:C177)=0,"BI",COUNTBLANK(B177:C177)=2,"-",COUNTBLANK(B177)=0,"B",COUNTBLANK(C177)=0,"I")</f>
        <v>-</v>
      </c>
    </row>
    <row r="178" spans="1:15" x14ac:dyDescent="0.2">
      <c r="A178" t="s">
        <v>363</v>
      </c>
      <c r="B178" s="63" t="s">
        <v>364</v>
      </c>
      <c r="C178" s="63" t="s">
        <v>87</v>
      </c>
      <c r="F178" t="s">
        <v>87</v>
      </c>
      <c r="G178" t="str">
        <f t="shared" si="3"/>
        <v>OGR1</v>
      </c>
      <c r="H178" s="13" t="s">
        <v>287</v>
      </c>
      <c r="I178" s="14" t="s">
        <v>145</v>
      </c>
      <c r="J178" s="12" t="s">
        <v>79</v>
      </c>
      <c r="K178" s="1" t="s">
        <v>1049</v>
      </c>
      <c r="L178" t="s">
        <v>1050</v>
      </c>
      <c r="M178" t="s">
        <v>1041</v>
      </c>
      <c r="N178" t="s">
        <v>1042</v>
      </c>
      <c r="O178" s="12" t="str" cm="1">
        <f t="array" ref="O178">_xlfn.IFS(COUNTBLANK(B178:C178)=0,"BI",COUNTBLANK(B178:C178)=2,"-",COUNTBLANK(B178)=0,"B",COUNTBLANK(C178)=0,"I")</f>
        <v>B</v>
      </c>
    </row>
    <row r="179" spans="1:15" x14ac:dyDescent="0.2">
      <c r="A179" t="s">
        <v>365</v>
      </c>
      <c r="B179" s="63" t="s">
        <v>87</v>
      </c>
      <c r="C179" s="63" t="s">
        <v>87</v>
      </c>
      <c r="F179" t="s">
        <v>87</v>
      </c>
      <c r="G179" t="str">
        <f t="shared" si="3"/>
        <v>P2RY8</v>
      </c>
      <c r="H179" s="13" t="s">
        <v>287</v>
      </c>
      <c r="I179" s="14" t="s">
        <v>145</v>
      </c>
      <c r="J179" s="12" t="s">
        <v>79</v>
      </c>
      <c r="K179" s="1" t="s">
        <v>87</v>
      </c>
      <c r="L179" t="s">
        <v>87</v>
      </c>
      <c r="M179" t="s">
        <v>87</v>
      </c>
      <c r="N179" t="s">
        <v>87</v>
      </c>
      <c r="O179" s="12" t="str" cm="1">
        <f t="array" ref="O179">_xlfn.IFS(COUNTBLANK(B179:C179)=0,"BI",COUNTBLANK(B179:C179)=2,"-",COUNTBLANK(B179)=0,"B",COUNTBLANK(C179)=0,"I")</f>
        <v>-</v>
      </c>
    </row>
    <row r="180" spans="1:15" x14ac:dyDescent="0.2">
      <c r="A180" t="s">
        <v>366</v>
      </c>
      <c r="B180" s="63" t="s">
        <v>87</v>
      </c>
      <c r="C180" s="63" t="s">
        <v>367</v>
      </c>
      <c r="F180" t="s">
        <v>367</v>
      </c>
      <c r="G180" t="str">
        <f t="shared" si="3"/>
        <v>P2Y10</v>
      </c>
      <c r="H180" s="13" t="s">
        <v>287</v>
      </c>
      <c r="I180" s="14" t="s">
        <v>145</v>
      </c>
      <c r="J180" s="12" t="s">
        <v>79</v>
      </c>
      <c r="K180" s="1" t="s">
        <v>87</v>
      </c>
      <c r="L180" t="s">
        <v>87</v>
      </c>
      <c r="M180" t="s">
        <v>87</v>
      </c>
      <c r="N180" t="s">
        <v>87</v>
      </c>
      <c r="O180" s="12" t="str" cm="1">
        <f t="array" ref="O180">_xlfn.IFS(COUNTBLANK(B180:C180)=0,"BI",COUNTBLANK(B180:C180)=2,"-",COUNTBLANK(B180)=0,"B",COUNTBLANK(C180)=0,"I")</f>
        <v>I</v>
      </c>
    </row>
    <row r="181" spans="1:15" x14ac:dyDescent="0.2">
      <c r="A181" t="s">
        <v>368</v>
      </c>
      <c r="B181" s="63" t="s">
        <v>369</v>
      </c>
      <c r="C181" s="63" t="s">
        <v>87</v>
      </c>
      <c r="F181" t="s">
        <v>87</v>
      </c>
      <c r="G181" t="str">
        <f t="shared" si="3"/>
        <v>PSYR</v>
      </c>
      <c r="H181" s="13" t="s">
        <v>287</v>
      </c>
      <c r="I181" s="14" t="s">
        <v>145</v>
      </c>
      <c r="J181" s="12" t="s">
        <v>79</v>
      </c>
      <c r="K181" s="1" t="s">
        <v>1051</v>
      </c>
      <c r="L181" t="s">
        <v>1052</v>
      </c>
      <c r="M181" t="s">
        <v>1041</v>
      </c>
      <c r="N181" t="s">
        <v>1042</v>
      </c>
      <c r="O181" s="12" t="str" cm="1">
        <f t="array" ref="O181">_xlfn.IFS(COUNTBLANK(B181:C181)=0,"BI",COUNTBLANK(B181:C181)=2,"-",COUNTBLANK(B181)=0,"B",COUNTBLANK(C181)=0,"I")</f>
        <v>B</v>
      </c>
    </row>
    <row r="182" spans="1:15" x14ac:dyDescent="0.2">
      <c r="A182" t="s">
        <v>370</v>
      </c>
      <c r="B182" s="63" t="s">
        <v>87</v>
      </c>
      <c r="C182" s="63" t="s">
        <v>87</v>
      </c>
      <c r="F182" t="s">
        <v>87</v>
      </c>
      <c r="G182" t="str">
        <f t="shared" si="3"/>
        <v>TAAR2</v>
      </c>
      <c r="H182" s="13" t="s">
        <v>287</v>
      </c>
      <c r="I182" s="14" t="s">
        <v>145</v>
      </c>
      <c r="J182" s="12" t="s">
        <v>79</v>
      </c>
      <c r="K182" s="1" t="s">
        <v>87</v>
      </c>
      <c r="L182" t="s">
        <v>87</v>
      </c>
      <c r="M182" t="s">
        <v>87</v>
      </c>
      <c r="N182" t="s">
        <v>87</v>
      </c>
      <c r="O182" s="12" t="str" cm="1">
        <f t="array" ref="O182">_xlfn.IFS(COUNTBLANK(B182:C182)=0,"BI",COUNTBLANK(B182:C182)=2,"-",COUNTBLANK(B182)=0,"B",COUNTBLANK(C182)=0,"I")</f>
        <v>-</v>
      </c>
    </row>
    <row r="183" spans="1:15" x14ac:dyDescent="0.2">
      <c r="A183" t="s">
        <v>371</v>
      </c>
      <c r="B183" s="63" t="s">
        <v>87</v>
      </c>
      <c r="C183" s="63" t="s">
        <v>87</v>
      </c>
      <c r="F183" t="s">
        <v>87</v>
      </c>
      <c r="G183" t="str">
        <f t="shared" si="3"/>
        <v>TAAR3</v>
      </c>
      <c r="H183" s="13" t="s">
        <v>287</v>
      </c>
      <c r="I183" s="14" t="s">
        <v>145</v>
      </c>
      <c r="J183" s="12" t="s">
        <v>79</v>
      </c>
      <c r="K183" s="1" t="s">
        <v>87</v>
      </c>
      <c r="L183" t="s">
        <v>87</v>
      </c>
      <c r="M183" t="s">
        <v>87</v>
      </c>
      <c r="N183" t="s">
        <v>87</v>
      </c>
      <c r="O183" s="12" t="str" cm="1">
        <f t="array" ref="O183">_xlfn.IFS(COUNTBLANK(B183:C183)=0,"BI",COUNTBLANK(B183:C183)=2,"-",COUNTBLANK(B183)=0,"B",COUNTBLANK(C183)=0,"I")</f>
        <v>-</v>
      </c>
    </row>
    <row r="184" spans="1:15" x14ac:dyDescent="0.2">
      <c r="A184" t="s">
        <v>372</v>
      </c>
      <c r="B184" s="63" t="s">
        <v>87</v>
      </c>
      <c r="C184" s="63" t="s">
        <v>87</v>
      </c>
      <c r="F184" t="s">
        <v>87</v>
      </c>
      <c r="G184" t="str">
        <f t="shared" si="3"/>
        <v>TAAR5</v>
      </c>
      <c r="H184" s="13" t="s">
        <v>287</v>
      </c>
      <c r="I184" s="14" t="s">
        <v>145</v>
      </c>
      <c r="J184" s="12" t="s">
        <v>79</v>
      </c>
      <c r="K184" s="1" t="s">
        <v>87</v>
      </c>
      <c r="L184" t="s">
        <v>87</v>
      </c>
      <c r="M184" t="s">
        <v>87</v>
      </c>
      <c r="N184" t="s">
        <v>87</v>
      </c>
      <c r="O184" s="12" t="str" cm="1">
        <f t="array" ref="O184">_xlfn.IFS(COUNTBLANK(B184:C184)=0,"BI",COUNTBLANK(B184:C184)=2,"-",COUNTBLANK(B184)=0,"B",COUNTBLANK(C184)=0,"I")</f>
        <v>-</v>
      </c>
    </row>
    <row r="185" spans="1:15" x14ac:dyDescent="0.2">
      <c r="A185" t="s">
        <v>373</v>
      </c>
      <c r="B185" s="63" t="s">
        <v>87</v>
      </c>
      <c r="C185" s="63" t="s">
        <v>87</v>
      </c>
      <c r="F185" t="s">
        <v>87</v>
      </c>
      <c r="G185" t="str">
        <f t="shared" si="3"/>
        <v>TAAR6</v>
      </c>
      <c r="H185" s="13" t="s">
        <v>287</v>
      </c>
      <c r="I185" s="14" t="s">
        <v>145</v>
      </c>
      <c r="J185" s="12" t="s">
        <v>79</v>
      </c>
      <c r="K185" s="1" t="s">
        <v>87</v>
      </c>
      <c r="L185" t="s">
        <v>87</v>
      </c>
      <c r="M185" t="s">
        <v>87</v>
      </c>
      <c r="N185" t="s">
        <v>87</v>
      </c>
      <c r="O185" s="12" t="str" cm="1">
        <f t="array" ref="O185">_xlfn.IFS(COUNTBLANK(B185:C185)=0,"BI",COUNTBLANK(B185:C185)=2,"-",COUNTBLANK(B185)=0,"B",COUNTBLANK(C185)=0,"I")</f>
        <v>-</v>
      </c>
    </row>
    <row r="186" spans="1:15" x14ac:dyDescent="0.2">
      <c r="A186" t="s">
        <v>374</v>
      </c>
      <c r="B186" s="63" t="s">
        <v>87</v>
      </c>
      <c r="C186" s="63" t="s">
        <v>87</v>
      </c>
      <c r="F186" t="s">
        <v>87</v>
      </c>
      <c r="G186" t="str">
        <f t="shared" si="3"/>
        <v>TAAR8</v>
      </c>
      <c r="H186" s="13" t="s">
        <v>287</v>
      </c>
      <c r="I186" s="14" t="s">
        <v>145</v>
      </c>
      <c r="J186" s="12" t="s">
        <v>79</v>
      </c>
      <c r="K186" s="1" t="s">
        <v>87</v>
      </c>
      <c r="L186" t="s">
        <v>87</v>
      </c>
      <c r="M186" t="s">
        <v>87</v>
      </c>
      <c r="N186" t="s">
        <v>87</v>
      </c>
      <c r="O186" s="12" t="str" cm="1">
        <f t="array" ref="O186">_xlfn.IFS(COUNTBLANK(B186:C186)=0,"BI",COUNTBLANK(B186:C186)=2,"-",COUNTBLANK(B186)=0,"B",COUNTBLANK(C186)=0,"I")</f>
        <v>-</v>
      </c>
    </row>
    <row r="187" spans="1:15" x14ac:dyDescent="0.2">
      <c r="A187" t="s">
        <v>375</v>
      </c>
      <c r="B187" s="63" t="s">
        <v>87</v>
      </c>
      <c r="C187" s="63" t="s">
        <v>87</v>
      </c>
      <c r="F187" t="s">
        <v>87</v>
      </c>
      <c r="G187" t="str">
        <f t="shared" si="3"/>
        <v>TAAR9</v>
      </c>
      <c r="H187" s="13" t="s">
        <v>287</v>
      </c>
      <c r="I187" s="14" t="s">
        <v>145</v>
      </c>
      <c r="J187" s="12" t="s">
        <v>79</v>
      </c>
      <c r="K187" s="1" t="s">
        <v>87</v>
      </c>
      <c r="L187" t="s">
        <v>87</v>
      </c>
      <c r="M187" t="s">
        <v>87</v>
      </c>
      <c r="N187" t="s">
        <v>87</v>
      </c>
      <c r="O187" s="12" t="str" cm="1">
        <f t="array" ref="O187">_xlfn.IFS(COUNTBLANK(B187:C187)=0,"BI",COUNTBLANK(B187:C187)=2,"-",COUNTBLANK(B187)=0,"B",COUNTBLANK(C187)=0,"I")</f>
        <v>-</v>
      </c>
    </row>
    <row r="188" spans="1:15" x14ac:dyDescent="0.2">
      <c r="A188" t="s">
        <v>376</v>
      </c>
      <c r="B188" s="63" t="s">
        <v>87</v>
      </c>
      <c r="C188" s="63" t="s">
        <v>87</v>
      </c>
      <c r="F188" t="s">
        <v>87</v>
      </c>
      <c r="G188" t="str">
        <f t="shared" si="3"/>
        <v>GP156</v>
      </c>
      <c r="H188" s="13" t="s">
        <v>377</v>
      </c>
      <c r="I188" s="14" t="s">
        <v>145</v>
      </c>
      <c r="J188" s="12" t="s">
        <v>245</v>
      </c>
      <c r="K188" s="1" t="s">
        <v>87</v>
      </c>
      <c r="L188" t="s">
        <v>87</v>
      </c>
      <c r="M188" t="s">
        <v>87</v>
      </c>
      <c r="N188" t="s">
        <v>87</v>
      </c>
      <c r="O188" s="12" t="str" cm="1">
        <f t="array" ref="O188">_xlfn.IFS(COUNTBLANK(B188:C188)=0,"BI",COUNTBLANK(B188:C188)=2,"-",COUNTBLANK(B188)=0,"B",COUNTBLANK(C188)=0,"I")</f>
        <v>-</v>
      </c>
    </row>
    <row r="189" spans="1:15" x14ac:dyDescent="0.2">
      <c r="A189" t="s">
        <v>378</v>
      </c>
      <c r="B189" s="63" t="s">
        <v>87</v>
      </c>
      <c r="C189" s="63" t="s">
        <v>87</v>
      </c>
      <c r="F189" t="s">
        <v>87</v>
      </c>
      <c r="G189" t="str">
        <f t="shared" si="3"/>
        <v>GP158</v>
      </c>
      <c r="H189" s="13" t="s">
        <v>377</v>
      </c>
      <c r="I189" s="14" t="s">
        <v>145</v>
      </c>
      <c r="J189" s="12" t="s">
        <v>245</v>
      </c>
      <c r="K189" s="1" t="s">
        <v>87</v>
      </c>
      <c r="L189" t="s">
        <v>87</v>
      </c>
      <c r="M189" t="s">
        <v>87</v>
      </c>
      <c r="N189" t="s">
        <v>87</v>
      </c>
      <c r="O189" s="12" t="str" cm="1">
        <f t="array" ref="O189">_xlfn.IFS(COUNTBLANK(B189:C189)=0,"BI",COUNTBLANK(B189:C189)=2,"-",COUNTBLANK(B189)=0,"B",COUNTBLANK(C189)=0,"I")</f>
        <v>-</v>
      </c>
    </row>
    <row r="190" spans="1:15" x14ac:dyDescent="0.2">
      <c r="A190" t="s">
        <v>379</v>
      </c>
      <c r="B190" s="63" t="s">
        <v>87</v>
      </c>
      <c r="C190" s="63" t="s">
        <v>87</v>
      </c>
      <c r="F190" t="s">
        <v>87</v>
      </c>
      <c r="G190" t="str">
        <f t="shared" si="3"/>
        <v>GP179</v>
      </c>
      <c r="H190" s="13" t="s">
        <v>377</v>
      </c>
      <c r="I190" s="14" t="s">
        <v>145</v>
      </c>
      <c r="J190" s="12" t="s">
        <v>245</v>
      </c>
      <c r="K190" s="1" t="s">
        <v>87</v>
      </c>
      <c r="L190" t="s">
        <v>87</v>
      </c>
      <c r="M190" t="s">
        <v>87</v>
      </c>
      <c r="N190" t="s">
        <v>87</v>
      </c>
      <c r="O190" s="12" t="str" cm="1">
        <f t="array" ref="O190">_xlfn.IFS(COUNTBLANK(B190:C190)=0,"BI",COUNTBLANK(B190:C190)=2,"-",COUNTBLANK(B190)=0,"B",COUNTBLANK(C190)=0,"I")</f>
        <v>-</v>
      </c>
    </row>
    <row r="191" spans="1:15" x14ac:dyDescent="0.2">
      <c r="A191" t="s">
        <v>380</v>
      </c>
      <c r="B191" s="63" t="s">
        <v>87</v>
      </c>
      <c r="C191" s="63" t="s">
        <v>87</v>
      </c>
      <c r="F191" t="s">
        <v>87</v>
      </c>
      <c r="G191" t="str">
        <f t="shared" si="3"/>
        <v>GPC5B</v>
      </c>
      <c r="H191" s="13" t="s">
        <v>377</v>
      </c>
      <c r="I191" s="14" t="s">
        <v>145</v>
      </c>
      <c r="J191" s="12" t="s">
        <v>245</v>
      </c>
      <c r="K191" s="1" t="s">
        <v>87</v>
      </c>
      <c r="L191" t="s">
        <v>87</v>
      </c>
      <c r="M191" t="s">
        <v>87</v>
      </c>
      <c r="N191" t="s">
        <v>87</v>
      </c>
      <c r="O191" s="12" t="str" cm="1">
        <f t="array" ref="O191">_xlfn.IFS(COUNTBLANK(B191:C191)=0,"BI",COUNTBLANK(B191:C191)=2,"-",COUNTBLANK(B191)=0,"B",COUNTBLANK(C191)=0,"I")</f>
        <v>-</v>
      </c>
    </row>
    <row r="192" spans="1:15" x14ac:dyDescent="0.2">
      <c r="A192" t="s">
        <v>381</v>
      </c>
      <c r="B192" s="63" t="s">
        <v>87</v>
      </c>
      <c r="C192" s="63" t="s">
        <v>87</v>
      </c>
      <c r="F192" t="s">
        <v>87</v>
      </c>
      <c r="G192" t="str">
        <f t="shared" si="3"/>
        <v>GPC5C</v>
      </c>
      <c r="H192" s="13" t="s">
        <v>377</v>
      </c>
      <c r="I192" s="14" t="s">
        <v>145</v>
      </c>
      <c r="J192" s="12" t="s">
        <v>245</v>
      </c>
      <c r="K192" s="1" t="s">
        <v>87</v>
      </c>
      <c r="L192" t="s">
        <v>87</v>
      </c>
      <c r="M192" t="s">
        <v>87</v>
      </c>
      <c r="N192" t="s">
        <v>87</v>
      </c>
      <c r="O192" s="12" t="str" cm="1">
        <f t="array" ref="O192">_xlfn.IFS(COUNTBLANK(B192:C192)=0,"BI",COUNTBLANK(B192:C192)=2,"-",COUNTBLANK(B192)=0,"B",COUNTBLANK(C192)=0,"I")</f>
        <v>-</v>
      </c>
    </row>
    <row r="193" spans="1:15" x14ac:dyDescent="0.2">
      <c r="A193" t="s">
        <v>382</v>
      </c>
      <c r="B193" s="63" t="s">
        <v>87</v>
      </c>
      <c r="C193" s="63" t="s">
        <v>87</v>
      </c>
      <c r="F193" t="s">
        <v>87</v>
      </c>
      <c r="G193" t="str">
        <f t="shared" si="3"/>
        <v>GPC5D</v>
      </c>
      <c r="H193" s="13" t="s">
        <v>377</v>
      </c>
      <c r="I193" s="14" t="s">
        <v>145</v>
      </c>
      <c r="J193" s="12" t="s">
        <v>245</v>
      </c>
      <c r="K193" s="1" t="s">
        <v>87</v>
      </c>
      <c r="L193" t="s">
        <v>87</v>
      </c>
      <c r="M193" t="s">
        <v>87</v>
      </c>
      <c r="N193" t="s">
        <v>87</v>
      </c>
      <c r="O193" s="12" t="str" cm="1">
        <f t="array" ref="O193">_xlfn.IFS(COUNTBLANK(B193:C193)=0,"BI",COUNTBLANK(B193:C193)=2,"-",COUNTBLANK(B193)=0,"B",COUNTBLANK(C193)=0,"I")</f>
        <v>-</v>
      </c>
    </row>
    <row r="194" spans="1:15" x14ac:dyDescent="0.2">
      <c r="A194" t="s">
        <v>383</v>
      </c>
      <c r="B194" s="63" t="s">
        <v>87</v>
      </c>
      <c r="C194" s="63" t="s">
        <v>87</v>
      </c>
      <c r="F194" t="s">
        <v>87</v>
      </c>
      <c r="G194" t="str">
        <f t="shared" si="3"/>
        <v>RAI3</v>
      </c>
      <c r="H194" s="13" t="s">
        <v>377</v>
      </c>
      <c r="I194" s="14" t="s">
        <v>145</v>
      </c>
      <c r="J194" s="12" t="s">
        <v>245</v>
      </c>
      <c r="K194" s="1" t="s">
        <v>87</v>
      </c>
      <c r="L194" t="s">
        <v>87</v>
      </c>
      <c r="M194" t="s">
        <v>87</v>
      </c>
      <c r="N194" t="s">
        <v>87</v>
      </c>
      <c r="O194" s="12" t="str" cm="1">
        <f t="array" ref="O194">_xlfn.IFS(COUNTBLANK(B194:C194)=0,"BI",COUNTBLANK(B194:C194)=2,"-",COUNTBLANK(B194)=0,"B",COUNTBLANK(C194)=0,"I")</f>
        <v>-</v>
      </c>
    </row>
    <row r="195" spans="1:15" x14ac:dyDescent="0.2">
      <c r="A195" t="s">
        <v>384</v>
      </c>
      <c r="B195" s="63" t="s">
        <v>87</v>
      </c>
      <c r="C195" s="63" t="s">
        <v>87</v>
      </c>
      <c r="F195" t="s">
        <v>87</v>
      </c>
      <c r="G195" t="str">
        <f t="shared" si="3"/>
        <v>C3AR</v>
      </c>
      <c r="H195" s="13" t="s">
        <v>385</v>
      </c>
      <c r="I195" s="14" t="s">
        <v>214</v>
      </c>
      <c r="J195" s="12" t="s">
        <v>79</v>
      </c>
      <c r="K195" s="1" t="s">
        <v>87</v>
      </c>
      <c r="L195" t="s">
        <v>87</v>
      </c>
      <c r="M195" t="s">
        <v>87</v>
      </c>
      <c r="N195" t="s">
        <v>87</v>
      </c>
      <c r="O195" s="12" t="str" cm="1">
        <f t="array" ref="O195">_xlfn.IFS(COUNTBLANK(B195:C195)=0,"BI",COUNTBLANK(B195:C195)=2,"-",COUNTBLANK(B195)=0,"B",COUNTBLANK(C195)=0,"I")</f>
        <v>-</v>
      </c>
    </row>
    <row r="196" spans="1:15" x14ac:dyDescent="0.2">
      <c r="A196" t="s">
        <v>386</v>
      </c>
      <c r="B196" s="63" t="s">
        <v>387</v>
      </c>
      <c r="C196" s="63" t="s">
        <v>87</v>
      </c>
      <c r="F196" t="s">
        <v>87</v>
      </c>
      <c r="G196" t="str">
        <f t="shared" si="3"/>
        <v>C5AR1</v>
      </c>
      <c r="H196" s="13" t="s">
        <v>385</v>
      </c>
      <c r="I196" s="14" t="s">
        <v>214</v>
      </c>
      <c r="J196" s="12" t="s">
        <v>79</v>
      </c>
      <c r="K196" s="1" t="s">
        <v>1053</v>
      </c>
      <c r="L196" t="s">
        <v>1054</v>
      </c>
      <c r="M196" t="s">
        <v>1000</v>
      </c>
      <c r="N196" t="s">
        <v>1055</v>
      </c>
      <c r="O196" s="12" t="str" cm="1">
        <f t="array" ref="O196">_xlfn.IFS(COUNTBLANK(B196:C196)=0,"BI",COUNTBLANK(B196:C196)=2,"-",COUNTBLANK(B196)=0,"B",COUNTBLANK(C196)=0,"I")</f>
        <v>B</v>
      </c>
    </row>
    <row r="197" spans="1:15" x14ac:dyDescent="0.2">
      <c r="A197" t="s">
        <v>388</v>
      </c>
      <c r="B197" s="63" t="s">
        <v>87</v>
      </c>
      <c r="C197" s="63" t="s">
        <v>87</v>
      </c>
      <c r="F197" t="s">
        <v>87</v>
      </c>
      <c r="G197" t="str">
        <f t="shared" si="3"/>
        <v>C5AR2</v>
      </c>
      <c r="H197" s="13" t="s">
        <v>385</v>
      </c>
      <c r="I197" s="14" t="s">
        <v>214</v>
      </c>
      <c r="J197" s="12" t="s">
        <v>79</v>
      </c>
      <c r="K197" s="1" t="s">
        <v>87</v>
      </c>
      <c r="L197" t="s">
        <v>87</v>
      </c>
      <c r="M197" t="s">
        <v>87</v>
      </c>
      <c r="N197" t="s">
        <v>87</v>
      </c>
      <c r="O197" s="12" t="str" cm="1">
        <f t="array" ref="O197">_xlfn.IFS(COUNTBLANK(B197:C197)=0,"BI",COUNTBLANK(B197:C197)=2,"-",COUNTBLANK(B197)=0,"B",COUNTBLANK(C197)=0,"I")</f>
        <v>-</v>
      </c>
    </row>
    <row r="198" spans="1:15" x14ac:dyDescent="0.2">
      <c r="A198" t="s">
        <v>389</v>
      </c>
      <c r="B198" s="63" t="s">
        <v>389</v>
      </c>
      <c r="C198" s="63" t="s">
        <v>87</v>
      </c>
      <c r="F198" t="s">
        <v>87</v>
      </c>
      <c r="G198" t="str">
        <f t="shared" si="3"/>
        <v>CRFR1</v>
      </c>
      <c r="H198" s="13" t="s">
        <v>390</v>
      </c>
      <c r="I198" s="14" t="s">
        <v>214</v>
      </c>
      <c r="J198" s="12" t="s">
        <v>232</v>
      </c>
      <c r="K198" s="1" t="s">
        <v>1056</v>
      </c>
      <c r="L198" t="s">
        <v>1057</v>
      </c>
      <c r="M198" t="s">
        <v>1000</v>
      </c>
      <c r="N198" t="s">
        <v>1058</v>
      </c>
      <c r="O198" s="12" t="str" cm="1">
        <f t="array" ref="O198">_xlfn.IFS(COUNTBLANK(B198:C198)=0,"BI",COUNTBLANK(B198:C198)=2,"-",COUNTBLANK(B198)=0,"B",COUNTBLANK(C198)=0,"I")</f>
        <v>B</v>
      </c>
    </row>
    <row r="199" spans="1:15" x14ac:dyDescent="0.2">
      <c r="A199" t="s">
        <v>391</v>
      </c>
      <c r="B199" s="63" t="s">
        <v>391</v>
      </c>
      <c r="C199" s="63" t="s">
        <v>87</v>
      </c>
      <c r="F199" t="s">
        <v>87</v>
      </c>
      <c r="G199" t="str">
        <f t="shared" si="3"/>
        <v>CRFR2</v>
      </c>
      <c r="H199" s="13" t="s">
        <v>390</v>
      </c>
      <c r="I199" s="14" t="s">
        <v>214</v>
      </c>
      <c r="J199" s="12" t="s">
        <v>232</v>
      </c>
      <c r="K199" s="1" t="s">
        <v>1059</v>
      </c>
      <c r="L199" t="s">
        <v>1060</v>
      </c>
      <c r="M199" t="s">
        <v>1000</v>
      </c>
      <c r="N199" t="s">
        <v>1058</v>
      </c>
      <c r="O199" s="12" t="str" cm="1">
        <f t="array" ref="O199">_xlfn.IFS(COUNTBLANK(B199:C199)=0,"BI",COUNTBLANK(B199:C199)=2,"-",COUNTBLANK(B199)=0,"B",COUNTBLANK(C199)=0,"I")</f>
        <v>B</v>
      </c>
    </row>
    <row r="200" spans="1:15" x14ac:dyDescent="0.2">
      <c r="A200" t="s">
        <v>392</v>
      </c>
      <c r="B200" s="63" t="s">
        <v>393</v>
      </c>
      <c r="C200" s="63" t="s">
        <v>392</v>
      </c>
      <c r="F200" t="s">
        <v>392</v>
      </c>
      <c r="G200" t="str">
        <f t="shared" si="3"/>
        <v>DRD1</v>
      </c>
      <c r="H200" s="13" t="s">
        <v>394</v>
      </c>
      <c r="I200" s="14" t="s">
        <v>78</v>
      </c>
      <c r="J200" s="12" t="s">
        <v>79</v>
      </c>
      <c r="K200" s="1" t="s">
        <v>1061</v>
      </c>
      <c r="L200" t="s">
        <v>1062</v>
      </c>
      <c r="M200" t="s">
        <v>955</v>
      </c>
      <c r="N200" t="s">
        <v>1063</v>
      </c>
      <c r="O200" s="12" t="str" cm="1">
        <f t="array" ref="O200">_xlfn.IFS(COUNTBLANK(B200:C200)=0,"BI",COUNTBLANK(B200:C200)=2,"-",COUNTBLANK(B200)=0,"B",COUNTBLANK(C200)=0,"I")</f>
        <v>BI</v>
      </c>
    </row>
    <row r="201" spans="1:15" x14ac:dyDescent="0.2">
      <c r="A201" t="s">
        <v>395</v>
      </c>
      <c r="B201" s="63" t="s">
        <v>396</v>
      </c>
      <c r="C201" s="63" t="s">
        <v>395</v>
      </c>
      <c r="F201" t="s">
        <v>395</v>
      </c>
      <c r="G201" t="str">
        <f t="shared" si="3"/>
        <v>DRD2</v>
      </c>
      <c r="H201" s="13" t="s">
        <v>394</v>
      </c>
      <c r="I201" s="14" t="s">
        <v>78</v>
      </c>
      <c r="J201" s="12" t="s">
        <v>79</v>
      </c>
      <c r="K201" s="1" t="s">
        <v>1064</v>
      </c>
      <c r="L201" t="s">
        <v>1065</v>
      </c>
      <c r="M201" t="s">
        <v>955</v>
      </c>
      <c r="N201" t="s">
        <v>1063</v>
      </c>
      <c r="O201" s="12" t="str" cm="1">
        <f t="array" ref="O201">_xlfn.IFS(COUNTBLANK(B201:C201)=0,"BI",COUNTBLANK(B201:C201)=2,"-",COUNTBLANK(B201)=0,"B",COUNTBLANK(C201)=0,"I")</f>
        <v>BI</v>
      </c>
    </row>
    <row r="202" spans="1:15" x14ac:dyDescent="0.2">
      <c r="A202" t="s">
        <v>397</v>
      </c>
      <c r="B202" s="63" t="s">
        <v>87</v>
      </c>
      <c r="C202" s="63" t="s">
        <v>397</v>
      </c>
      <c r="F202" t="s">
        <v>397</v>
      </c>
      <c r="G202" t="str">
        <f t="shared" si="3"/>
        <v>DRD3</v>
      </c>
      <c r="H202" s="13" t="s">
        <v>394</v>
      </c>
      <c r="I202" s="14" t="s">
        <v>78</v>
      </c>
      <c r="J202" s="12" t="s">
        <v>79</v>
      </c>
      <c r="K202" s="1" t="s">
        <v>87</v>
      </c>
      <c r="L202" t="s">
        <v>87</v>
      </c>
      <c r="M202" t="s">
        <v>87</v>
      </c>
      <c r="N202" t="s">
        <v>87</v>
      </c>
      <c r="O202" s="12" t="str" cm="1">
        <f t="array" ref="O202">_xlfn.IFS(COUNTBLANK(B202:C202)=0,"BI",COUNTBLANK(B202:C202)=2,"-",COUNTBLANK(B202)=0,"B",COUNTBLANK(C202)=0,"I")</f>
        <v>I</v>
      </c>
    </row>
    <row r="203" spans="1:15" x14ac:dyDescent="0.2">
      <c r="A203" t="s">
        <v>398</v>
      </c>
      <c r="B203" s="63" t="s">
        <v>87</v>
      </c>
      <c r="C203" s="63" t="s">
        <v>398</v>
      </c>
      <c r="F203" t="s">
        <v>398</v>
      </c>
      <c r="G203" t="str">
        <f t="shared" si="3"/>
        <v>DRD4</v>
      </c>
      <c r="H203" s="13" t="s">
        <v>394</v>
      </c>
      <c r="I203" s="14" t="s">
        <v>78</v>
      </c>
      <c r="J203" s="12" t="s">
        <v>79</v>
      </c>
      <c r="K203" s="1" t="s">
        <v>87</v>
      </c>
      <c r="L203" t="s">
        <v>87</v>
      </c>
      <c r="M203" t="s">
        <v>87</v>
      </c>
      <c r="N203" t="s">
        <v>87</v>
      </c>
      <c r="O203" s="12" t="str" cm="1">
        <f t="array" ref="O203">_xlfn.IFS(COUNTBLANK(B203:C203)=0,"BI",COUNTBLANK(B203:C203)=2,"-",COUNTBLANK(B203)=0,"B",COUNTBLANK(C203)=0,"I")</f>
        <v>I</v>
      </c>
    </row>
    <row r="204" spans="1:15" x14ac:dyDescent="0.2">
      <c r="A204" t="s">
        <v>399</v>
      </c>
      <c r="B204" s="63" t="s">
        <v>400</v>
      </c>
      <c r="C204" s="63" t="s">
        <v>399</v>
      </c>
      <c r="F204" t="s">
        <v>399</v>
      </c>
      <c r="G204" t="str">
        <f t="shared" ref="G204:G267" si="4">A204</f>
        <v>DRD5</v>
      </c>
      <c r="H204" s="13" t="s">
        <v>394</v>
      </c>
      <c r="I204" s="14" t="s">
        <v>78</v>
      </c>
      <c r="J204" s="12" t="s">
        <v>79</v>
      </c>
      <c r="K204" s="1" t="s">
        <v>1066</v>
      </c>
      <c r="L204" t="s">
        <v>1067</v>
      </c>
      <c r="M204" t="s">
        <v>955</v>
      </c>
      <c r="N204" t="s">
        <v>1063</v>
      </c>
      <c r="O204" s="12" t="str" cm="1">
        <f t="array" ref="O204">_xlfn.IFS(COUNTBLANK(B204:C204)=0,"BI",COUNTBLANK(B204:C204)=2,"-",COUNTBLANK(B204)=0,"B",COUNTBLANK(C204)=0,"I")</f>
        <v>BI</v>
      </c>
    </row>
    <row r="205" spans="1:15" x14ac:dyDescent="0.2">
      <c r="A205" t="s">
        <v>401</v>
      </c>
      <c r="B205" s="63" t="s">
        <v>402</v>
      </c>
      <c r="C205" s="63" t="s">
        <v>401</v>
      </c>
      <c r="F205" t="s">
        <v>401</v>
      </c>
      <c r="G205" t="str">
        <f t="shared" si="4"/>
        <v>EDNRA</v>
      </c>
      <c r="H205" s="13" t="s">
        <v>403</v>
      </c>
      <c r="I205" s="14" t="s">
        <v>214</v>
      </c>
      <c r="J205" s="12" t="s">
        <v>79</v>
      </c>
      <c r="K205" s="1" t="s">
        <v>1068</v>
      </c>
      <c r="L205" t="s">
        <v>1069</v>
      </c>
      <c r="M205" t="s">
        <v>1000</v>
      </c>
      <c r="N205" t="s">
        <v>1070</v>
      </c>
      <c r="O205" s="12" t="str" cm="1">
        <f t="array" ref="O205">_xlfn.IFS(COUNTBLANK(B205:C205)=0,"BI",COUNTBLANK(B205:C205)=2,"-",COUNTBLANK(B205)=0,"B",COUNTBLANK(C205)=0,"I")</f>
        <v>BI</v>
      </c>
    </row>
    <row r="206" spans="1:15" x14ac:dyDescent="0.2">
      <c r="A206" t="s">
        <v>404</v>
      </c>
      <c r="B206" s="63" t="s">
        <v>87</v>
      </c>
      <c r="C206" s="63" t="s">
        <v>404</v>
      </c>
      <c r="F206" t="s">
        <v>404</v>
      </c>
      <c r="G206" t="str">
        <f t="shared" si="4"/>
        <v>EDNRB</v>
      </c>
      <c r="H206" s="13" t="s">
        <v>403</v>
      </c>
      <c r="I206" s="14" t="s">
        <v>214</v>
      </c>
      <c r="J206" s="12" t="s">
        <v>79</v>
      </c>
      <c r="K206" s="1" t="s">
        <v>87</v>
      </c>
      <c r="L206" t="s">
        <v>87</v>
      </c>
      <c r="M206" t="s">
        <v>87</v>
      </c>
      <c r="N206" t="s">
        <v>87</v>
      </c>
      <c r="O206" s="12" t="str" cm="1">
        <f t="array" ref="O206">_xlfn.IFS(COUNTBLANK(B206:C206)=0,"BI",COUNTBLANK(B206:C206)=2,"-",COUNTBLANK(B206)=0,"B",COUNTBLANK(C206)=0,"I")</f>
        <v>I</v>
      </c>
    </row>
    <row r="207" spans="1:15" x14ac:dyDescent="0.2">
      <c r="A207" t="s">
        <v>405</v>
      </c>
      <c r="B207" s="63" t="s">
        <v>87</v>
      </c>
      <c r="C207" s="63" t="s">
        <v>87</v>
      </c>
      <c r="F207" t="s">
        <v>87</v>
      </c>
      <c r="G207" t="str">
        <f t="shared" si="4"/>
        <v>GPER1</v>
      </c>
      <c r="H207" s="13" t="s">
        <v>406</v>
      </c>
      <c r="I207" s="14" t="s">
        <v>222</v>
      </c>
      <c r="J207" s="12" t="s">
        <v>79</v>
      </c>
      <c r="K207" s="1" t="s">
        <v>87</v>
      </c>
      <c r="L207" t="s">
        <v>87</v>
      </c>
      <c r="M207" t="s">
        <v>87</v>
      </c>
      <c r="N207" t="s">
        <v>87</v>
      </c>
      <c r="O207" s="12" t="str" cm="1">
        <f t="array" ref="O207">_xlfn.IFS(COUNTBLANK(B207:C207)=0,"BI",COUNTBLANK(B207:C207)=2,"-",COUNTBLANK(B207)=0,"B",COUNTBLANK(C207)=0,"I")</f>
        <v>-</v>
      </c>
    </row>
    <row r="208" spans="1:15" x14ac:dyDescent="0.2">
      <c r="A208" t="s">
        <v>407</v>
      </c>
      <c r="B208" s="63" t="s">
        <v>87</v>
      </c>
      <c r="C208" s="63" t="s">
        <v>407</v>
      </c>
      <c r="F208" t="s">
        <v>407</v>
      </c>
      <c r="G208" t="str">
        <f t="shared" si="4"/>
        <v>FPR1</v>
      </c>
      <c r="H208" s="13" t="s">
        <v>408</v>
      </c>
      <c r="I208" s="14" t="s">
        <v>214</v>
      </c>
      <c r="J208" s="12" t="s">
        <v>79</v>
      </c>
      <c r="K208" s="1" t="s">
        <v>87</v>
      </c>
      <c r="L208" t="s">
        <v>87</v>
      </c>
      <c r="M208" t="s">
        <v>87</v>
      </c>
      <c r="N208" t="s">
        <v>87</v>
      </c>
      <c r="O208" s="12" t="str" cm="1">
        <f t="array" ref="O208">_xlfn.IFS(COUNTBLANK(B208:C208)=0,"BI",COUNTBLANK(B208:C208)=2,"-",COUNTBLANK(B208)=0,"B",COUNTBLANK(C208)=0,"I")</f>
        <v>I</v>
      </c>
    </row>
    <row r="209" spans="1:15" x14ac:dyDescent="0.2">
      <c r="A209" t="s">
        <v>409</v>
      </c>
      <c r="B209" s="63" t="s">
        <v>87</v>
      </c>
      <c r="C209" s="63" t="s">
        <v>409</v>
      </c>
      <c r="F209" t="s">
        <v>409</v>
      </c>
      <c r="G209" t="str">
        <f t="shared" si="4"/>
        <v>FPR2</v>
      </c>
      <c r="H209" s="13" t="s">
        <v>408</v>
      </c>
      <c r="I209" s="14" t="s">
        <v>214</v>
      </c>
      <c r="J209" s="12" t="s">
        <v>79</v>
      </c>
      <c r="K209" s="1" t="s">
        <v>87</v>
      </c>
      <c r="L209" t="s">
        <v>87</v>
      </c>
      <c r="M209" t="s">
        <v>87</v>
      </c>
      <c r="N209" t="s">
        <v>87</v>
      </c>
      <c r="O209" s="12" t="str" cm="1">
        <f t="array" ref="O209">_xlfn.IFS(COUNTBLANK(B209:C209)=0,"BI",COUNTBLANK(B209:C209)=2,"-",COUNTBLANK(B209)=0,"B",COUNTBLANK(C209)=0,"I")</f>
        <v>I</v>
      </c>
    </row>
    <row r="210" spans="1:15" x14ac:dyDescent="0.2">
      <c r="A210" t="s">
        <v>410</v>
      </c>
      <c r="B210" s="63" t="s">
        <v>87</v>
      </c>
      <c r="C210" s="63" t="s">
        <v>87</v>
      </c>
      <c r="F210" t="s">
        <v>87</v>
      </c>
      <c r="G210" t="str">
        <f t="shared" si="4"/>
        <v>FPR3</v>
      </c>
      <c r="H210" s="13" t="s">
        <v>408</v>
      </c>
      <c r="I210" s="14" t="s">
        <v>214</v>
      </c>
      <c r="J210" s="12" t="s">
        <v>79</v>
      </c>
      <c r="K210" s="1" t="s">
        <v>87</v>
      </c>
      <c r="L210" t="s">
        <v>87</v>
      </c>
      <c r="M210" t="s">
        <v>87</v>
      </c>
      <c r="N210" t="s">
        <v>87</v>
      </c>
      <c r="O210" s="12" t="str" cm="1">
        <f t="array" ref="O210">_xlfn.IFS(COUNTBLANK(B210:C210)=0,"BI",COUNTBLANK(B210:C210)=2,"-",COUNTBLANK(B210)=0,"B",COUNTBLANK(C210)=0,"I")</f>
        <v>-</v>
      </c>
    </row>
    <row r="211" spans="1:15" x14ac:dyDescent="0.2">
      <c r="A211" t="s">
        <v>411</v>
      </c>
      <c r="B211" s="63" t="s">
        <v>87</v>
      </c>
      <c r="C211" s="63" t="s">
        <v>411</v>
      </c>
      <c r="F211" t="s">
        <v>411</v>
      </c>
      <c r="G211" t="str">
        <f t="shared" si="4"/>
        <v>FFAR1</v>
      </c>
      <c r="H211" s="13" t="s">
        <v>412</v>
      </c>
      <c r="I211" s="14" t="s">
        <v>250</v>
      </c>
      <c r="J211" s="12" t="s">
        <v>79</v>
      </c>
      <c r="K211" s="1" t="s">
        <v>87</v>
      </c>
      <c r="L211" t="s">
        <v>87</v>
      </c>
      <c r="M211" t="s">
        <v>87</v>
      </c>
      <c r="N211" t="s">
        <v>87</v>
      </c>
      <c r="O211" s="12" t="str" cm="1">
        <f t="array" ref="O211">_xlfn.IFS(COUNTBLANK(B211:C211)=0,"BI",COUNTBLANK(B211:C211)=2,"-",COUNTBLANK(B211)=0,"B",COUNTBLANK(C211)=0,"I")</f>
        <v>I</v>
      </c>
    </row>
    <row r="212" spans="1:15" x14ac:dyDescent="0.2">
      <c r="A212" t="s">
        <v>413</v>
      </c>
      <c r="B212" s="63" t="s">
        <v>414</v>
      </c>
      <c r="C212" s="63" t="s">
        <v>413</v>
      </c>
      <c r="F212" t="s">
        <v>413</v>
      </c>
      <c r="G212" t="str">
        <f t="shared" si="4"/>
        <v>FFAR2</v>
      </c>
      <c r="H212" s="13" t="s">
        <v>412</v>
      </c>
      <c r="I212" s="14" t="s">
        <v>250</v>
      </c>
      <c r="J212" s="12" t="s">
        <v>79</v>
      </c>
      <c r="K212" s="1" t="s">
        <v>1071</v>
      </c>
      <c r="L212" t="s">
        <v>1072</v>
      </c>
      <c r="M212" t="s">
        <v>1020</v>
      </c>
      <c r="N212" t="s">
        <v>1073</v>
      </c>
      <c r="O212" s="12" t="str" cm="1">
        <f t="array" ref="O212">_xlfn.IFS(COUNTBLANK(B212:C212)=0,"BI",COUNTBLANK(B212:C212)=2,"-",COUNTBLANK(B212)=0,"B",COUNTBLANK(C212)=0,"I")</f>
        <v>BI</v>
      </c>
    </row>
    <row r="213" spans="1:15" x14ac:dyDescent="0.2">
      <c r="A213" t="s">
        <v>415</v>
      </c>
      <c r="B213" s="63" t="s">
        <v>416</v>
      </c>
      <c r="C213" s="63" t="s">
        <v>415</v>
      </c>
      <c r="F213" t="s">
        <v>415</v>
      </c>
      <c r="G213" t="str">
        <f t="shared" si="4"/>
        <v>FFAR3</v>
      </c>
      <c r="H213" s="13" t="s">
        <v>412</v>
      </c>
      <c r="I213" s="14" t="s">
        <v>250</v>
      </c>
      <c r="J213" s="12" t="s">
        <v>79</v>
      </c>
      <c r="K213" s="1" t="s">
        <v>1074</v>
      </c>
      <c r="L213" t="s">
        <v>1075</v>
      </c>
      <c r="M213" t="s">
        <v>1020</v>
      </c>
      <c r="N213" t="s">
        <v>1073</v>
      </c>
      <c r="O213" s="12" t="str" cm="1">
        <f t="array" ref="O213">_xlfn.IFS(COUNTBLANK(B213:C213)=0,"BI",COUNTBLANK(B213:C213)=2,"-",COUNTBLANK(B213)=0,"B",COUNTBLANK(C213)=0,"I")</f>
        <v>BI</v>
      </c>
    </row>
    <row r="214" spans="1:15" x14ac:dyDescent="0.2">
      <c r="A214" t="s">
        <v>417</v>
      </c>
      <c r="B214" s="63" t="s">
        <v>418</v>
      </c>
      <c r="C214" s="63" t="s">
        <v>417</v>
      </c>
      <c r="F214" t="s">
        <v>417</v>
      </c>
      <c r="G214" t="str">
        <f t="shared" si="4"/>
        <v>FFAR4</v>
      </c>
      <c r="H214" s="13" t="s">
        <v>412</v>
      </c>
      <c r="I214" s="14" t="s">
        <v>250</v>
      </c>
      <c r="J214" s="12" t="s">
        <v>79</v>
      </c>
      <c r="K214" s="1" t="s">
        <v>1076</v>
      </c>
      <c r="L214" t="s">
        <v>1077</v>
      </c>
      <c r="M214" t="s">
        <v>1020</v>
      </c>
      <c r="N214" t="s">
        <v>1073</v>
      </c>
      <c r="O214" s="12" t="str" cm="1">
        <f t="array" ref="O214">_xlfn.IFS(COUNTBLANK(B214:C214)=0,"BI",COUNTBLANK(B214:C214)=2,"-",COUNTBLANK(B214)=0,"B",COUNTBLANK(C214)=0,"I")</f>
        <v>BI</v>
      </c>
    </row>
    <row r="215" spans="1:15" x14ac:dyDescent="0.2">
      <c r="A215" t="s">
        <v>419</v>
      </c>
      <c r="B215" s="63" t="s">
        <v>87</v>
      </c>
      <c r="C215" s="63" t="s">
        <v>87</v>
      </c>
      <c r="F215" t="s">
        <v>87</v>
      </c>
      <c r="G215" t="str">
        <f t="shared" si="4"/>
        <v>GPR42</v>
      </c>
      <c r="H215" s="13" t="s">
        <v>412</v>
      </c>
      <c r="I215" s="14" t="s">
        <v>250</v>
      </c>
      <c r="J215" s="12" t="s">
        <v>79</v>
      </c>
      <c r="K215" s="1" t="s">
        <v>87</v>
      </c>
      <c r="L215" t="s">
        <v>87</v>
      </c>
      <c r="M215" t="s">
        <v>87</v>
      </c>
      <c r="N215" t="s">
        <v>87</v>
      </c>
      <c r="O215" s="12" t="str" cm="1">
        <f t="array" ref="O215">_xlfn.IFS(COUNTBLANK(B215:C215)=0,"BI",COUNTBLANK(B215:C215)=2,"-",COUNTBLANK(B215)=0,"B",COUNTBLANK(C215)=0,"I")</f>
        <v>-</v>
      </c>
    </row>
    <row r="216" spans="1:15" x14ac:dyDescent="0.2">
      <c r="A216" t="s">
        <v>420</v>
      </c>
      <c r="B216" s="63" t="s">
        <v>87</v>
      </c>
      <c r="C216" s="63" t="s">
        <v>87</v>
      </c>
      <c r="F216" t="s">
        <v>87</v>
      </c>
      <c r="G216" t="str">
        <f t="shared" si="4"/>
        <v>FZD1</v>
      </c>
      <c r="H216" s="13" t="s">
        <v>421</v>
      </c>
      <c r="I216" s="14" t="s">
        <v>256</v>
      </c>
      <c r="J216" s="12" t="s">
        <v>422</v>
      </c>
      <c r="K216" s="1" t="s">
        <v>87</v>
      </c>
      <c r="L216" t="s">
        <v>87</v>
      </c>
      <c r="M216" t="s">
        <v>87</v>
      </c>
      <c r="N216" t="s">
        <v>87</v>
      </c>
      <c r="O216" s="12" t="str" cm="1">
        <f t="array" ref="O216">_xlfn.IFS(COUNTBLANK(B216:C216)=0,"BI",COUNTBLANK(B216:C216)=2,"-",COUNTBLANK(B216)=0,"B",COUNTBLANK(C216)=0,"I")</f>
        <v>-</v>
      </c>
    </row>
    <row r="217" spans="1:15" x14ac:dyDescent="0.2">
      <c r="A217" t="s">
        <v>423</v>
      </c>
      <c r="B217" s="63" t="s">
        <v>87</v>
      </c>
      <c r="C217" s="63" t="s">
        <v>87</v>
      </c>
      <c r="F217" t="s">
        <v>87</v>
      </c>
      <c r="G217" t="str">
        <f t="shared" si="4"/>
        <v>FZD10</v>
      </c>
      <c r="H217" s="13" t="s">
        <v>421</v>
      </c>
      <c r="I217" s="14" t="s">
        <v>256</v>
      </c>
      <c r="J217" s="12" t="s">
        <v>422</v>
      </c>
      <c r="K217" s="1" t="s">
        <v>87</v>
      </c>
      <c r="L217" t="s">
        <v>87</v>
      </c>
      <c r="M217" t="s">
        <v>87</v>
      </c>
      <c r="N217" t="s">
        <v>87</v>
      </c>
      <c r="O217" s="12" t="str" cm="1">
        <f t="array" ref="O217">_xlfn.IFS(COUNTBLANK(B217:C217)=0,"BI",COUNTBLANK(B217:C217)=2,"-",COUNTBLANK(B217)=0,"B",COUNTBLANK(C217)=0,"I")</f>
        <v>-</v>
      </c>
    </row>
    <row r="218" spans="1:15" x14ac:dyDescent="0.2">
      <c r="A218" t="s">
        <v>424</v>
      </c>
      <c r="B218" s="63" t="s">
        <v>87</v>
      </c>
      <c r="C218" s="63" t="s">
        <v>87</v>
      </c>
      <c r="F218" t="s">
        <v>87</v>
      </c>
      <c r="G218" t="str">
        <f t="shared" si="4"/>
        <v>FZD2</v>
      </c>
      <c r="H218" s="13" t="s">
        <v>421</v>
      </c>
      <c r="I218" s="14" t="s">
        <v>256</v>
      </c>
      <c r="J218" s="12" t="s">
        <v>422</v>
      </c>
      <c r="K218" s="1" t="s">
        <v>87</v>
      </c>
      <c r="L218" t="s">
        <v>87</v>
      </c>
      <c r="M218" t="s">
        <v>87</v>
      </c>
      <c r="N218" t="s">
        <v>87</v>
      </c>
      <c r="O218" s="12" t="str" cm="1">
        <f t="array" ref="O218">_xlfn.IFS(COUNTBLANK(B218:C218)=0,"BI",COUNTBLANK(B218:C218)=2,"-",COUNTBLANK(B218)=0,"B",COUNTBLANK(C218)=0,"I")</f>
        <v>-</v>
      </c>
    </row>
    <row r="219" spans="1:15" x14ac:dyDescent="0.2">
      <c r="A219" t="s">
        <v>425</v>
      </c>
      <c r="B219" s="63" t="s">
        <v>87</v>
      </c>
      <c r="C219" s="63" t="s">
        <v>87</v>
      </c>
      <c r="F219" t="s">
        <v>87</v>
      </c>
      <c r="G219" t="str">
        <f t="shared" si="4"/>
        <v>FZD3</v>
      </c>
      <c r="H219" s="13" t="s">
        <v>421</v>
      </c>
      <c r="I219" s="14" t="s">
        <v>256</v>
      </c>
      <c r="J219" s="12" t="s">
        <v>422</v>
      </c>
      <c r="K219" s="1" t="s">
        <v>87</v>
      </c>
      <c r="L219" t="s">
        <v>87</v>
      </c>
      <c r="M219" t="s">
        <v>87</v>
      </c>
      <c r="N219" t="s">
        <v>87</v>
      </c>
      <c r="O219" s="12" t="str" cm="1">
        <f t="array" ref="O219">_xlfn.IFS(COUNTBLANK(B219:C219)=0,"BI",COUNTBLANK(B219:C219)=2,"-",COUNTBLANK(B219)=0,"B",COUNTBLANK(C219)=0,"I")</f>
        <v>-</v>
      </c>
    </row>
    <row r="220" spans="1:15" x14ac:dyDescent="0.2">
      <c r="A220" t="s">
        <v>426</v>
      </c>
      <c r="B220" s="63" t="s">
        <v>87</v>
      </c>
      <c r="C220" s="63" t="s">
        <v>87</v>
      </c>
      <c r="F220" t="s">
        <v>87</v>
      </c>
      <c r="G220" t="str">
        <f t="shared" si="4"/>
        <v>FZD4</v>
      </c>
      <c r="H220" s="13" t="s">
        <v>421</v>
      </c>
      <c r="I220" s="14" t="s">
        <v>256</v>
      </c>
      <c r="J220" s="12" t="s">
        <v>422</v>
      </c>
      <c r="K220" s="1" t="s">
        <v>87</v>
      </c>
      <c r="L220" t="s">
        <v>87</v>
      </c>
      <c r="M220" t="s">
        <v>87</v>
      </c>
      <c r="N220" t="s">
        <v>87</v>
      </c>
      <c r="O220" s="12" t="str" cm="1">
        <f t="array" ref="O220">_xlfn.IFS(COUNTBLANK(B220:C220)=0,"BI",COUNTBLANK(B220:C220)=2,"-",COUNTBLANK(B220)=0,"B",COUNTBLANK(C220)=0,"I")</f>
        <v>-</v>
      </c>
    </row>
    <row r="221" spans="1:15" x14ac:dyDescent="0.2">
      <c r="A221" t="s">
        <v>427</v>
      </c>
      <c r="B221" s="63" t="s">
        <v>87</v>
      </c>
      <c r="C221" s="63" t="s">
        <v>87</v>
      </c>
      <c r="F221" t="s">
        <v>87</v>
      </c>
      <c r="G221" t="str">
        <f t="shared" si="4"/>
        <v>FZD5</v>
      </c>
      <c r="H221" s="13" t="s">
        <v>421</v>
      </c>
      <c r="I221" s="14" t="s">
        <v>256</v>
      </c>
      <c r="J221" s="12" t="s">
        <v>422</v>
      </c>
      <c r="K221" s="1" t="s">
        <v>87</v>
      </c>
      <c r="L221" t="s">
        <v>87</v>
      </c>
      <c r="M221" t="s">
        <v>87</v>
      </c>
      <c r="N221" t="s">
        <v>87</v>
      </c>
      <c r="O221" s="12" t="str" cm="1">
        <f t="array" ref="O221">_xlfn.IFS(COUNTBLANK(B221:C221)=0,"BI",COUNTBLANK(B221:C221)=2,"-",COUNTBLANK(B221)=0,"B",COUNTBLANK(C221)=0,"I")</f>
        <v>-</v>
      </c>
    </row>
    <row r="222" spans="1:15" x14ac:dyDescent="0.2">
      <c r="A222" t="s">
        <v>428</v>
      </c>
      <c r="B222" s="63" t="s">
        <v>87</v>
      </c>
      <c r="C222" s="63" t="s">
        <v>87</v>
      </c>
      <c r="F222" t="s">
        <v>87</v>
      </c>
      <c r="G222" t="str">
        <f t="shared" si="4"/>
        <v>FZD6</v>
      </c>
      <c r="H222" s="13" t="s">
        <v>421</v>
      </c>
      <c r="I222" s="14" t="s">
        <v>256</v>
      </c>
      <c r="J222" s="12" t="s">
        <v>422</v>
      </c>
      <c r="K222" s="1" t="s">
        <v>87</v>
      </c>
      <c r="L222" t="s">
        <v>87</v>
      </c>
      <c r="M222" t="s">
        <v>87</v>
      </c>
      <c r="N222" t="s">
        <v>87</v>
      </c>
      <c r="O222" s="12" t="str" cm="1">
        <f t="array" ref="O222">_xlfn.IFS(COUNTBLANK(B222:C222)=0,"BI",COUNTBLANK(B222:C222)=2,"-",COUNTBLANK(B222)=0,"B",COUNTBLANK(C222)=0,"I")</f>
        <v>-</v>
      </c>
    </row>
    <row r="223" spans="1:15" x14ac:dyDescent="0.2">
      <c r="A223" t="s">
        <v>429</v>
      </c>
      <c r="B223" s="63" t="s">
        <v>87</v>
      </c>
      <c r="C223" s="63" t="s">
        <v>87</v>
      </c>
      <c r="F223" t="s">
        <v>87</v>
      </c>
      <c r="G223" t="str">
        <f t="shared" si="4"/>
        <v>FZD7</v>
      </c>
      <c r="H223" s="13" t="s">
        <v>421</v>
      </c>
      <c r="I223" s="14" t="s">
        <v>256</v>
      </c>
      <c r="J223" s="12" t="s">
        <v>422</v>
      </c>
      <c r="K223" s="1" t="s">
        <v>87</v>
      </c>
      <c r="L223" t="s">
        <v>87</v>
      </c>
      <c r="M223" t="s">
        <v>87</v>
      </c>
      <c r="N223" t="s">
        <v>87</v>
      </c>
      <c r="O223" s="12" t="str" cm="1">
        <f t="array" ref="O223">_xlfn.IFS(COUNTBLANK(B223:C223)=0,"BI",COUNTBLANK(B223:C223)=2,"-",COUNTBLANK(B223)=0,"B",COUNTBLANK(C223)=0,"I")</f>
        <v>-</v>
      </c>
    </row>
    <row r="224" spans="1:15" x14ac:dyDescent="0.2">
      <c r="A224" t="s">
        <v>430</v>
      </c>
      <c r="B224" s="63" t="s">
        <v>87</v>
      </c>
      <c r="C224" s="63" t="s">
        <v>87</v>
      </c>
      <c r="F224" t="s">
        <v>87</v>
      </c>
      <c r="G224" t="str">
        <f t="shared" si="4"/>
        <v>FZD8</v>
      </c>
      <c r="H224" s="13" t="s">
        <v>421</v>
      </c>
      <c r="I224" s="14" t="s">
        <v>256</v>
      </c>
      <c r="J224" s="12" t="s">
        <v>422</v>
      </c>
      <c r="K224" s="1" t="s">
        <v>87</v>
      </c>
      <c r="L224" t="s">
        <v>87</v>
      </c>
      <c r="M224" t="s">
        <v>87</v>
      </c>
      <c r="N224" t="s">
        <v>87</v>
      </c>
      <c r="O224" s="12" t="str" cm="1">
        <f t="array" ref="O224">_xlfn.IFS(COUNTBLANK(B224:C224)=0,"BI",COUNTBLANK(B224:C224)=2,"-",COUNTBLANK(B224)=0,"B",COUNTBLANK(C224)=0,"I")</f>
        <v>-</v>
      </c>
    </row>
    <row r="225" spans="1:15" x14ac:dyDescent="0.2">
      <c r="A225" t="s">
        <v>431</v>
      </c>
      <c r="B225" s="63" t="s">
        <v>87</v>
      </c>
      <c r="C225" s="63" t="s">
        <v>87</v>
      </c>
      <c r="F225" t="s">
        <v>87</v>
      </c>
      <c r="G225" t="str">
        <f t="shared" si="4"/>
        <v>FZD9</v>
      </c>
      <c r="H225" s="13" t="s">
        <v>421</v>
      </c>
      <c r="I225" s="14" t="s">
        <v>256</v>
      </c>
      <c r="J225" s="12" t="s">
        <v>422</v>
      </c>
      <c r="K225" s="1" t="s">
        <v>87</v>
      </c>
      <c r="L225" t="s">
        <v>87</v>
      </c>
      <c r="M225" t="s">
        <v>87</v>
      </c>
      <c r="N225" t="s">
        <v>87</v>
      </c>
      <c r="O225" s="12" t="str" cm="1">
        <f t="array" ref="O225">_xlfn.IFS(COUNTBLANK(B225:C225)=0,"BI",COUNTBLANK(B225:C225)=2,"-",COUNTBLANK(B225)=0,"B",COUNTBLANK(C225)=0,"I")</f>
        <v>-</v>
      </c>
    </row>
    <row r="226" spans="1:15" x14ac:dyDescent="0.2">
      <c r="A226" t="s">
        <v>432</v>
      </c>
      <c r="B226" s="63" t="s">
        <v>87</v>
      </c>
      <c r="C226" s="63" t="s">
        <v>87</v>
      </c>
      <c r="F226" t="s">
        <v>87</v>
      </c>
      <c r="G226" t="str">
        <f t="shared" si="4"/>
        <v>SMO</v>
      </c>
      <c r="H226" s="13" t="s">
        <v>421</v>
      </c>
      <c r="I226" s="14" t="s">
        <v>256</v>
      </c>
      <c r="J226" s="12" t="s">
        <v>422</v>
      </c>
      <c r="K226" s="1" t="s">
        <v>87</v>
      </c>
      <c r="L226" t="s">
        <v>87</v>
      </c>
      <c r="M226" t="s">
        <v>87</v>
      </c>
      <c r="N226" t="s">
        <v>87</v>
      </c>
      <c r="O226" s="12" t="str" cm="1">
        <f t="array" ref="O226">_xlfn.IFS(COUNTBLANK(B226:C226)=0,"BI",COUNTBLANK(B226:C226)=2,"-",COUNTBLANK(B226)=0,"B",COUNTBLANK(C226)=0,"I")</f>
        <v>-</v>
      </c>
    </row>
    <row r="227" spans="1:15" x14ac:dyDescent="0.2">
      <c r="A227" t="s">
        <v>433</v>
      </c>
      <c r="B227" s="63" t="s">
        <v>87</v>
      </c>
      <c r="C227" s="63" t="s">
        <v>87</v>
      </c>
      <c r="F227" t="s">
        <v>87</v>
      </c>
      <c r="G227" t="str">
        <f t="shared" si="4"/>
        <v>GABR1</v>
      </c>
      <c r="H227" s="13" t="s">
        <v>434</v>
      </c>
      <c r="I227" s="14" t="s">
        <v>435</v>
      </c>
      <c r="J227" s="12" t="s">
        <v>245</v>
      </c>
      <c r="K227" s="1" t="s">
        <v>87</v>
      </c>
      <c r="L227" t="s">
        <v>87</v>
      </c>
      <c r="M227" t="s">
        <v>87</v>
      </c>
      <c r="N227" t="s">
        <v>87</v>
      </c>
      <c r="O227" s="12" t="str" cm="1">
        <f t="array" ref="O227">_xlfn.IFS(COUNTBLANK(B227:C227)=0,"BI",COUNTBLANK(B227:C227)=2,"-",COUNTBLANK(B227)=0,"B",COUNTBLANK(C227)=0,"I")</f>
        <v>-</v>
      </c>
    </row>
    <row r="228" spans="1:15" x14ac:dyDescent="0.2">
      <c r="A228" t="s">
        <v>436</v>
      </c>
      <c r="B228" s="63" t="s">
        <v>87</v>
      </c>
      <c r="C228" s="63" t="s">
        <v>87</v>
      </c>
      <c r="F228" t="s">
        <v>87</v>
      </c>
      <c r="G228" t="str">
        <f t="shared" si="4"/>
        <v>GABR2</v>
      </c>
      <c r="H228" s="13" t="s">
        <v>434</v>
      </c>
      <c r="I228" s="14" t="s">
        <v>435</v>
      </c>
      <c r="J228" s="12" t="s">
        <v>245</v>
      </c>
      <c r="K228" s="1" t="s">
        <v>87</v>
      </c>
      <c r="L228" t="s">
        <v>87</v>
      </c>
      <c r="M228" t="s">
        <v>87</v>
      </c>
      <c r="N228" t="s">
        <v>87</v>
      </c>
      <c r="O228" s="12" t="str" cm="1">
        <f t="array" ref="O228">_xlfn.IFS(COUNTBLANK(B228:C228)=0,"BI",COUNTBLANK(B228:C228)=2,"-",COUNTBLANK(B228)=0,"B",COUNTBLANK(C228)=0,"I")</f>
        <v>-</v>
      </c>
    </row>
    <row r="229" spans="1:15" x14ac:dyDescent="0.2">
      <c r="A229" t="s">
        <v>437</v>
      </c>
      <c r="B229" s="63" t="s">
        <v>87</v>
      </c>
      <c r="C229" s="63" t="s">
        <v>437</v>
      </c>
      <c r="F229" t="s">
        <v>437</v>
      </c>
      <c r="G229" t="str">
        <f t="shared" si="4"/>
        <v>GALR1</v>
      </c>
      <c r="H229" s="13" t="s">
        <v>438</v>
      </c>
      <c r="I229" s="14" t="s">
        <v>214</v>
      </c>
      <c r="J229" s="12" t="s">
        <v>79</v>
      </c>
      <c r="K229" s="1" t="s">
        <v>87</v>
      </c>
      <c r="L229" t="s">
        <v>87</v>
      </c>
      <c r="M229" t="s">
        <v>87</v>
      </c>
      <c r="N229" t="s">
        <v>87</v>
      </c>
      <c r="O229" s="12" t="str" cm="1">
        <f t="array" ref="O229">_xlfn.IFS(COUNTBLANK(B229:C229)=0,"BI",COUNTBLANK(B229:C229)=2,"-",COUNTBLANK(B229)=0,"B",COUNTBLANK(C229)=0,"I")</f>
        <v>I</v>
      </c>
    </row>
    <row r="230" spans="1:15" x14ac:dyDescent="0.2">
      <c r="A230" t="s">
        <v>439</v>
      </c>
      <c r="B230" s="63" t="s">
        <v>87</v>
      </c>
      <c r="C230" s="63" t="s">
        <v>439</v>
      </c>
      <c r="F230" t="s">
        <v>439</v>
      </c>
      <c r="G230" t="str">
        <f t="shared" si="4"/>
        <v>GALR2</v>
      </c>
      <c r="H230" s="13" t="s">
        <v>438</v>
      </c>
      <c r="I230" s="14" t="s">
        <v>214</v>
      </c>
      <c r="J230" s="12" t="s">
        <v>79</v>
      </c>
      <c r="K230" s="1" t="s">
        <v>87</v>
      </c>
      <c r="L230" t="s">
        <v>87</v>
      </c>
      <c r="M230" t="s">
        <v>87</v>
      </c>
      <c r="N230" t="s">
        <v>87</v>
      </c>
      <c r="O230" s="12" t="str" cm="1">
        <f t="array" ref="O230">_xlfn.IFS(COUNTBLANK(B230:C230)=0,"BI",COUNTBLANK(B230:C230)=2,"-",COUNTBLANK(B230)=0,"B",COUNTBLANK(C230)=0,"I")</f>
        <v>I</v>
      </c>
    </row>
    <row r="231" spans="1:15" x14ac:dyDescent="0.2">
      <c r="A231" t="s">
        <v>440</v>
      </c>
      <c r="B231" s="63" t="s">
        <v>87</v>
      </c>
      <c r="C231" s="63" t="s">
        <v>440</v>
      </c>
      <c r="F231" t="s">
        <v>440</v>
      </c>
      <c r="G231" t="str">
        <f t="shared" si="4"/>
        <v>GALR3</v>
      </c>
      <c r="H231" s="13" t="s">
        <v>438</v>
      </c>
      <c r="I231" s="14" t="s">
        <v>214</v>
      </c>
      <c r="J231" s="12" t="s">
        <v>79</v>
      </c>
      <c r="K231" s="1" t="s">
        <v>87</v>
      </c>
      <c r="L231" t="s">
        <v>87</v>
      </c>
      <c r="M231" t="s">
        <v>87</v>
      </c>
      <c r="N231" t="s">
        <v>87</v>
      </c>
      <c r="O231" s="12" t="str" cm="1">
        <f t="array" ref="O231">_xlfn.IFS(COUNTBLANK(B231:C231)=0,"BI",COUNTBLANK(B231:C231)=2,"-",COUNTBLANK(B231)=0,"B",COUNTBLANK(C231)=0,"I")</f>
        <v>I</v>
      </c>
    </row>
    <row r="232" spans="1:15" x14ac:dyDescent="0.2">
      <c r="A232" t="s">
        <v>441</v>
      </c>
      <c r="B232" s="63" t="s">
        <v>441</v>
      </c>
      <c r="C232" s="63" t="s">
        <v>441</v>
      </c>
      <c r="F232" t="s">
        <v>441</v>
      </c>
      <c r="G232" t="str">
        <f t="shared" si="4"/>
        <v>GHSR</v>
      </c>
      <c r="H232" s="13" t="s">
        <v>442</v>
      </c>
      <c r="I232" s="14" t="s">
        <v>214</v>
      </c>
      <c r="J232" s="12" t="s">
        <v>79</v>
      </c>
      <c r="K232" s="1" t="s">
        <v>1078</v>
      </c>
      <c r="L232" t="s">
        <v>1079</v>
      </c>
      <c r="M232" t="s">
        <v>1000</v>
      </c>
      <c r="N232" t="s">
        <v>1080</v>
      </c>
      <c r="O232" s="12" t="str" cm="1">
        <f t="array" ref="O232">_xlfn.IFS(COUNTBLANK(B232:C232)=0,"BI",COUNTBLANK(B232:C232)=2,"-",COUNTBLANK(B232)=0,"B",COUNTBLANK(C232)=0,"I")</f>
        <v>BI</v>
      </c>
    </row>
    <row r="233" spans="1:15" x14ac:dyDescent="0.2">
      <c r="A233" t="s">
        <v>443</v>
      </c>
      <c r="B233" s="63" t="s">
        <v>87</v>
      </c>
      <c r="C233" s="63" t="s">
        <v>87</v>
      </c>
      <c r="F233" t="s">
        <v>87</v>
      </c>
      <c r="G233" t="str">
        <f t="shared" si="4"/>
        <v>GHRHR</v>
      </c>
      <c r="H233" s="13" t="s">
        <v>444</v>
      </c>
      <c r="I233" s="14" t="s">
        <v>214</v>
      </c>
      <c r="J233" s="12" t="s">
        <v>232</v>
      </c>
      <c r="K233" s="1" t="s">
        <v>87</v>
      </c>
      <c r="L233" t="s">
        <v>87</v>
      </c>
      <c r="M233" t="s">
        <v>87</v>
      </c>
      <c r="N233" t="s">
        <v>87</v>
      </c>
      <c r="O233" s="12" t="str" cm="1">
        <f t="array" ref="O233">_xlfn.IFS(COUNTBLANK(B233:C233)=0,"BI",COUNTBLANK(B233:C233)=2,"-",COUNTBLANK(B233)=0,"B",COUNTBLANK(C233)=0,"I")</f>
        <v>-</v>
      </c>
    </row>
    <row r="234" spans="1:15" x14ac:dyDescent="0.2">
      <c r="A234" t="s">
        <v>445</v>
      </c>
      <c r="B234" s="63" t="s">
        <v>445</v>
      </c>
      <c r="C234" s="63" t="s">
        <v>445</v>
      </c>
      <c r="F234" t="s">
        <v>445</v>
      </c>
      <c r="G234" t="str">
        <f t="shared" si="4"/>
        <v>GIPR</v>
      </c>
      <c r="H234" s="13" t="s">
        <v>444</v>
      </c>
      <c r="I234" s="14" t="s">
        <v>214</v>
      </c>
      <c r="J234" s="12" t="s">
        <v>232</v>
      </c>
      <c r="K234" s="1" t="s">
        <v>1081</v>
      </c>
      <c r="L234" t="s">
        <v>1082</v>
      </c>
      <c r="M234" t="s">
        <v>1000</v>
      </c>
      <c r="N234" t="s">
        <v>1083</v>
      </c>
      <c r="O234" s="12" t="str" cm="1">
        <f t="array" ref="O234">_xlfn.IFS(COUNTBLANK(B234:C234)=0,"BI",COUNTBLANK(B234:C234)=2,"-",COUNTBLANK(B234)=0,"B",COUNTBLANK(C234)=0,"I")</f>
        <v>BI</v>
      </c>
    </row>
    <row r="235" spans="1:15" x14ac:dyDescent="0.2">
      <c r="A235" t="s">
        <v>446</v>
      </c>
      <c r="B235" s="63" t="s">
        <v>447</v>
      </c>
      <c r="C235" s="63" t="s">
        <v>87</v>
      </c>
      <c r="F235" t="s">
        <v>87</v>
      </c>
      <c r="G235" t="str">
        <f t="shared" si="4"/>
        <v>GLP1R</v>
      </c>
      <c r="H235" s="13" t="s">
        <v>444</v>
      </c>
      <c r="I235" s="14" t="s">
        <v>214</v>
      </c>
      <c r="J235" s="12" t="s">
        <v>232</v>
      </c>
      <c r="K235" s="1" t="s">
        <v>1084</v>
      </c>
      <c r="L235" t="s">
        <v>1085</v>
      </c>
      <c r="M235" t="s">
        <v>1000</v>
      </c>
      <c r="N235" t="s">
        <v>1083</v>
      </c>
      <c r="O235" s="12" t="str" cm="1">
        <f t="array" ref="O235">_xlfn.IFS(COUNTBLANK(B235:C235)=0,"BI",COUNTBLANK(B235:C235)=2,"-",COUNTBLANK(B235)=0,"B",COUNTBLANK(C235)=0,"I")</f>
        <v>B</v>
      </c>
    </row>
    <row r="236" spans="1:15" x14ac:dyDescent="0.2">
      <c r="A236" t="s">
        <v>448</v>
      </c>
      <c r="B236" s="63" t="s">
        <v>449</v>
      </c>
      <c r="C236" s="63" t="s">
        <v>87</v>
      </c>
      <c r="F236" t="s">
        <v>87</v>
      </c>
      <c r="G236" t="str">
        <f t="shared" si="4"/>
        <v>GLP2R</v>
      </c>
      <c r="H236" s="13" t="s">
        <v>444</v>
      </c>
      <c r="I236" s="14" t="s">
        <v>214</v>
      </c>
      <c r="J236" s="12" t="s">
        <v>232</v>
      </c>
      <c r="K236" s="1" t="s">
        <v>1086</v>
      </c>
      <c r="L236" t="s">
        <v>1087</v>
      </c>
      <c r="M236" t="s">
        <v>1000</v>
      </c>
      <c r="N236" t="s">
        <v>1083</v>
      </c>
      <c r="O236" s="12" t="str" cm="1">
        <f t="array" ref="O236">_xlfn.IFS(COUNTBLANK(B236:C236)=0,"BI",COUNTBLANK(B236:C236)=2,"-",COUNTBLANK(B236)=0,"B",COUNTBLANK(C236)=0,"I")</f>
        <v>B</v>
      </c>
    </row>
    <row r="237" spans="1:15" x14ac:dyDescent="0.2">
      <c r="A237" t="s">
        <v>450</v>
      </c>
      <c r="B237" s="63" t="s">
        <v>451</v>
      </c>
      <c r="C237" s="63" t="s">
        <v>87</v>
      </c>
      <c r="F237" t="s">
        <v>87</v>
      </c>
      <c r="G237" t="str">
        <f t="shared" si="4"/>
        <v>GLR</v>
      </c>
      <c r="H237" s="13" t="s">
        <v>444</v>
      </c>
      <c r="I237" s="14" t="s">
        <v>214</v>
      </c>
      <c r="J237" s="12" t="s">
        <v>232</v>
      </c>
      <c r="K237" s="1" t="s">
        <v>1088</v>
      </c>
      <c r="L237" t="s">
        <v>1089</v>
      </c>
      <c r="M237" t="s">
        <v>1000</v>
      </c>
      <c r="N237" t="s">
        <v>1083</v>
      </c>
      <c r="O237" s="12" t="str" cm="1">
        <f t="array" ref="O237">_xlfn.IFS(COUNTBLANK(B237:C237)=0,"BI",COUNTBLANK(B237:C237)=2,"-",COUNTBLANK(B237)=0,"B",COUNTBLANK(C237)=0,"I")</f>
        <v>B</v>
      </c>
    </row>
    <row r="238" spans="1:15" x14ac:dyDescent="0.2">
      <c r="A238" t="s">
        <v>452</v>
      </c>
      <c r="B238" s="63" t="s">
        <v>87</v>
      </c>
      <c r="C238" s="63" t="s">
        <v>87</v>
      </c>
      <c r="F238" t="s">
        <v>87</v>
      </c>
      <c r="G238" t="str">
        <f t="shared" si="4"/>
        <v>SCTR</v>
      </c>
      <c r="H238" s="13" t="s">
        <v>444</v>
      </c>
      <c r="I238" s="14" t="s">
        <v>214</v>
      </c>
      <c r="J238" s="12" t="s">
        <v>232</v>
      </c>
      <c r="K238" s="1" t="s">
        <v>87</v>
      </c>
      <c r="L238" t="s">
        <v>87</v>
      </c>
      <c r="M238" t="s">
        <v>87</v>
      </c>
      <c r="N238" t="s">
        <v>87</v>
      </c>
      <c r="O238" s="12" t="str" cm="1">
        <f t="array" ref="O238">_xlfn.IFS(COUNTBLANK(B238:C238)=0,"BI",COUNTBLANK(B238:C238)=2,"-",COUNTBLANK(B238)=0,"B",COUNTBLANK(C238)=0,"I")</f>
        <v>-</v>
      </c>
    </row>
    <row r="239" spans="1:15" x14ac:dyDescent="0.2">
      <c r="A239" t="s">
        <v>453</v>
      </c>
      <c r="B239" s="63" t="s">
        <v>87</v>
      </c>
      <c r="C239" s="63" t="s">
        <v>87</v>
      </c>
      <c r="F239" t="s">
        <v>87</v>
      </c>
      <c r="G239" t="str">
        <f t="shared" si="4"/>
        <v>FSHR</v>
      </c>
      <c r="H239" s="13" t="s">
        <v>454</v>
      </c>
      <c r="I239" s="14" t="s">
        <v>256</v>
      </c>
      <c r="J239" s="12" t="s">
        <v>79</v>
      </c>
      <c r="K239" s="1" t="s">
        <v>87</v>
      </c>
      <c r="L239" t="s">
        <v>87</v>
      </c>
      <c r="M239" t="s">
        <v>87</v>
      </c>
      <c r="N239" t="s">
        <v>87</v>
      </c>
      <c r="O239" s="12" t="str" cm="1">
        <f t="array" ref="O239">_xlfn.IFS(COUNTBLANK(B239:C239)=0,"BI",COUNTBLANK(B239:C239)=2,"-",COUNTBLANK(B239)=0,"B",COUNTBLANK(C239)=0,"I")</f>
        <v>-</v>
      </c>
    </row>
    <row r="240" spans="1:15" x14ac:dyDescent="0.2">
      <c r="A240" t="s">
        <v>455</v>
      </c>
      <c r="B240" s="63" t="s">
        <v>87</v>
      </c>
      <c r="C240" s="63" t="s">
        <v>87</v>
      </c>
      <c r="F240" t="s">
        <v>87</v>
      </c>
      <c r="G240" t="str">
        <f t="shared" si="4"/>
        <v>LSHR</v>
      </c>
      <c r="H240" s="13" t="s">
        <v>454</v>
      </c>
      <c r="I240" s="14" t="s">
        <v>256</v>
      </c>
      <c r="J240" s="12" t="s">
        <v>79</v>
      </c>
      <c r="K240" s="1" t="s">
        <v>87</v>
      </c>
      <c r="L240" t="s">
        <v>87</v>
      </c>
      <c r="M240" t="s">
        <v>87</v>
      </c>
      <c r="N240" t="s">
        <v>87</v>
      </c>
      <c r="O240" s="12" t="str" cm="1">
        <f t="array" ref="O240">_xlfn.IFS(COUNTBLANK(B240:C240)=0,"BI",COUNTBLANK(B240:C240)=2,"-",COUNTBLANK(B240)=0,"B",COUNTBLANK(C240)=0,"I")</f>
        <v>-</v>
      </c>
    </row>
    <row r="241" spans="1:15" x14ac:dyDescent="0.2">
      <c r="A241" t="s">
        <v>456</v>
      </c>
      <c r="B241" s="63" t="s">
        <v>87</v>
      </c>
      <c r="C241" s="63" t="s">
        <v>87</v>
      </c>
      <c r="F241" t="s">
        <v>87</v>
      </c>
      <c r="G241" t="str">
        <f t="shared" si="4"/>
        <v>TSHR</v>
      </c>
      <c r="H241" s="13" t="s">
        <v>454</v>
      </c>
      <c r="I241" s="14" t="s">
        <v>256</v>
      </c>
      <c r="J241" s="12" t="s">
        <v>79</v>
      </c>
      <c r="K241" s="1" t="s">
        <v>87</v>
      </c>
      <c r="L241" t="s">
        <v>87</v>
      </c>
      <c r="M241" t="s">
        <v>87</v>
      </c>
      <c r="N241" t="s">
        <v>87</v>
      </c>
      <c r="O241" s="12" t="str" cm="1">
        <f t="array" ref="O241">_xlfn.IFS(COUNTBLANK(B241:C241)=0,"BI",COUNTBLANK(B241:C241)=2,"-",COUNTBLANK(B241)=0,"B",COUNTBLANK(C241)=0,"I")</f>
        <v>-</v>
      </c>
    </row>
    <row r="242" spans="1:15" x14ac:dyDescent="0.2">
      <c r="A242" t="s">
        <v>457</v>
      </c>
      <c r="B242" s="63" t="s">
        <v>458</v>
      </c>
      <c r="C242" s="63" t="s">
        <v>457</v>
      </c>
      <c r="F242" t="s">
        <v>457</v>
      </c>
      <c r="G242" t="str">
        <f t="shared" si="4"/>
        <v>GNRHR</v>
      </c>
      <c r="H242" s="13" t="s">
        <v>459</v>
      </c>
      <c r="I242" s="14" t="s">
        <v>214</v>
      </c>
      <c r="J242" s="12" t="s">
        <v>79</v>
      </c>
      <c r="K242" s="1" t="s">
        <v>1090</v>
      </c>
      <c r="L242" t="s">
        <v>1091</v>
      </c>
      <c r="M242" t="s">
        <v>1000</v>
      </c>
      <c r="N242" t="s">
        <v>1092</v>
      </c>
      <c r="O242" s="12" t="str" cm="1">
        <f t="array" ref="O242">_xlfn.IFS(COUNTBLANK(B242:C242)=0,"BI",COUNTBLANK(B242:C242)=2,"-",COUNTBLANK(B242)=0,"B",COUNTBLANK(C242)=0,"I")</f>
        <v>BI</v>
      </c>
    </row>
    <row r="243" spans="1:15" x14ac:dyDescent="0.2">
      <c r="A243" t="s">
        <v>460</v>
      </c>
      <c r="B243" s="63" t="s">
        <v>87</v>
      </c>
      <c r="C243" s="63" t="s">
        <v>87</v>
      </c>
      <c r="F243" t="s">
        <v>87</v>
      </c>
      <c r="G243" t="str">
        <f t="shared" si="4"/>
        <v>GNRR2</v>
      </c>
      <c r="H243" s="13" t="s">
        <v>459</v>
      </c>
      <c r="I243" s="14" t="s">
        <v>214</v>
      </c>
      <c r="J243" s="12" t="s">
        <v>79</v>
      </c>
      <c r="O243" s="12" t="str" cm="1">
        <f t="array" ref="O243">_xlfn.IFS(COUNTBLANK(B243:C243)=0,"BI",COUNTBLANK(B243:C243)=2,"-",COUNTBLANK(B243)=0,"B",COUNTBLANK(C243)=0,"I")</f>
        <v>-</v>
      </c>
    </row>
    <row r="244" spans="1:15" x14ac:dyDescent="0.2">
      <c r="A244" t="s">
        <v>461</v>
      </c>
      <c r="B244" s="63" t="s">
        <v>87</v>
      </c>
      <c r="C244" s="63" t="s">
        <v>462</v>
      </c>
      <c r="F244" t="s">
        <v>462</v>
      </c>
      <c r="G244" t="str">
        <f t="shared" si="4"/>
        <v>GP119</v>
      </c>
      <c r="H244" s="13" t="s">
        <v>463</v>
      </c>
      <c r="I244" s="14" t="s">
        <v>250</v>
      </c>
      <c r="J244" s="12" t="s">
        <v>79</v>
      </c>
      <c r="K244" s="1" t="s">
        <v>87</v>
      </c>
      <c r="L244" t="s">
        <v>87</v>
      </c>
      <c r="M244" t="s">
        <v>87</v>
      </c>
      <c r="N244" t="s">
        <v>87</v>
      </c>
      <c r="O244" s="12" t="str" cm="1">
        <f t="array" ref="O244">_xlfn.IFS(COUNTBLANK(B244:C244)=0,"BI",COUNTBLANK(B244:C244)=2,"-",COUNTBLANK(B244)=0,"B",COUNTBLANK(C244)=0,"I")</f>
        <v>I</v>
      </c>
    </row>
    <row r="245" spans="1:15" x14ac:dyDescent="0.2">
      <c r="A245" t="s">
        <v>463</v>
      </c>
      <c r="B245" s="63" t="s">
        <v>87</v>
      </c>
      <c r="C245" s="63" t="s">
        <v>87</v>
      </c>
      <c r="F245" t="s">
        <v>87</v>
      </c>
      <c r="G245" t="str">
        <f t="shared" si="4"/>
        <v>GPR18</v>
      </c>
      <c r="H245" s="13" t="s">
        <v>463</v>
      </c>
      <c r="I245" s="14" t="s">
        <v>250</v>
      </c>
      <c r="J245" s="12" t="s">
        <v>79</v>
      </c>
      <c r="K245" s="1" t="s">
        <v>87</v>
      </c>
      <c r="L245" t="s">
        <v>87</v>
      </c>
      <c r="M245" t="s">
        <v>87</v>
      </c>
      <c r="N245" t="s">
        <v>87</v>
      </c>
      <c r="O245" s="12" t="str" cm="1">
        <f t="array" ref="O245">_xlfn.IFS(COUNTBLANK(B245:C245)=0,"BI",COUNTBLANK(B245:C245)=2,"-",COUNTBLANK(B245)=0,"B",COUNTBLANK(C245)=0,"I")</f>
        <v>-</v>
      </c>
    </row>
    <row r="246" spans="1:15" x14ac:dyDescent="0.2">
      <c r="A246" t="s">
        <v>464</v>
      </c>
      <c r="B246" s="63" t="s">
        <v>87</v>
      </c>
      <c r="C246" s="63" t="s">
        <v>464</v>
      </c>
      <c r="F246" t="s">
        <v>464</v>
      </c>
      <c r="G246" t="str">
        <f t="shared" si="4"/>
        <v>GPR55</v>
      </c>
      <c r="H246" s="13" t="s">
        <v>463</v>
      </c>
      <c r="I246" s="14" t="s">
        <v>250</v>
      </c>
      <c r="J246" s="12" t="s">
        <v>79</v>
      </c>
      <c r="K246" s="1" t="s">
        <v>87</v>
      </c>
      <c r="L246" t="s">
        <v>87</v>
      </c>
      <c r="M246" t="s">
        <v>87</v>
      </c>
      <c r="N246" t="s">
        <v>87</v>
      </c>
      <c r="O246" s="12" t="str" cm="1">
        <f t="array" ref="O246">_xlfn.IFS(COUNTBLANK(B246:C246)=0,"BI",COUNTBLANK(B246:C246)=2,"-",COUNTBLANK(B246)=0,"B",COUNTBLANK(C246)=0,"I")</f>
        <v>I</v>
      </c>
    </row>
    <row r="247" spans="1:15" x14ac:dyDescent="0.2">
      <c r="A247" t="s">
        <v>465</v>
      </c>
      <c r="B247" s="63" t="s">
        <v>466</v>
      </c>
      <c r="C247" s="63" t="s">
        <v>465</v>
      </c>
      <c r="F247" t="s">
        <v>465</v>
      </c>
      <c r="G247" t="str">
        <f t="shared" si="4"/>
        <v>HRH1</v>
      </c>
      <c r="H247" s="13" t="s">
        <v>467</v>
      </c>
      <c r="I247" s="14" t="s">
        <v>78</v>
      </c>
      <c r="J247" s="12" t="s">
        <v>79</v>
      </c>
      <c r="K247" s="1" t="s">
        <v>1093</v>
      </c>
      <c r="L247" t="s">
        <v>1094</v>
      </c>
      <c r="M247" t="s">
        <v>955</v>
      </c>
      <c r="N247" t="s">
        <v>1095</v>
      </c>
      <c r="O247" s="12" t="str" cm="1">
        <f t="array" ref="O247">_xlfn.IFS(COUNTBLANK(B247:C247)=0,"BI",COUNTBLANK(B247:C247)=2,"-",COUNTBLANK(B247)=0,"B",COUNTBLANK(C247)=0,"I")</f>
        <v>BI</v>
      </c>
    </row>
    <row r="248" spans="1:15" x14ac:dyDescent="0.2">
      <c r="A248" t="s">
        <v>468</v>
      </c>
      <c r="B248" s="63" t="s">
        <v>469</v>
      </c>
      <c r="C248" s="63" t="s">
        <v>468</v>
      </c>
      <c r="F248" t="s">
        <v>468</v>
      </c>
      <c r="G248" t="str">
        <f t="shared" si="4"/>
        <v>HRH2</v>
      </c>
      <c r="H248" s="13" t="s">
        <v>467</v>
      </c>
      <c r="I248" s="14" t="s">
        <v>78</v>
      </c>
      <c r="J248" s="12" t="s">
        <v>79</v>
      </c>
      <c r="K248" s="1" t="s">
        <v>1096</v>
      </c>
      <c r="L248" t="s">
        <v>1097</v>
      </c>
      <c r="M248" t="s">
        <v>955</v>
      </c>
      <c r="N248" t="s">
        <v>1095</v>
      </c>
      <c r="O248" s="12" t="str" cm="1">
        <f t="array" ref="O248">_xlfn.IFS(COUNTBLANK(B248:C248)=0,"BI",COUNTBLANK(B248:C248)=2,"-",COUNTBLANK(B248)=0,"B",COUNTBLANK(C248)=0,"I")</f>
        <v>BI</v>
      </c>
    </row>
    <row r="249" spans="1:15" x14ac:dyDescent="0.2">
      <c r="A249" t="s">
        <v>470</v>
      </c>
      <c r="B249" s="63" t="s">
        <v>87</v>
      </c>
      <c r="C249" s="63" t="s">
        <v>470</v>
      </c>
      <c r="F249" t="s">
        <v>470</v>
      </c>
      <c r="G249" t="str">
        <f t="shared" si="4"/>
        <v>HRH3</v>
      </c>
      <c r="H249" s="13" t="s">
        <v>467</v>
      </c>
      <c r="I249" s="14" t="s">
        <v>78</v>
      </c>
      <c r="J249" s="12" t="s">
        <v>79</v>
      </c>
      <c r="K249" s="1" t="s">
        <v>87</v>
      </c>
      <c r="L249" t="s">
        <v>87</v>
      </c>
      <c r="M249" t="s">
        <v>87</v>
      </c>
      <c r="N249" t="s">
        <v>87</v>
      </c>
      <c r="O249" s="12" t="str" cm="1">
        <f t="array" ref="O249">_xlfn.IFS(COUNTBLANK(B249:C249)=0,"BI",COUNTBLANK(B249:C249)=2,"-",COUNTBLANK(B249)=0,"B",COUNTBLANK(C249)=0,"I")</f>
        <v>I</v>
      </c>
    </row>
    <row r="250" spans="1:15" x14ac:dyDescent="0.2">
      <c r="A250" t="s">
        <v>471</v>
      </c>
      <c r="B250" s="63" t="s">
        <v>87</v>
      </c>
      <c r="C250" s="63" t="s">
        <v>471</v>
      </c>
      <c r="F250" t="s">
        <v>471</v>
      </c>
      <c r="G250" t="str">
        <f t="shared" si="4"/>
        <v>HRH4</v>
      </c>
      <c r="H250" s="13" t="s">
        <v>467</v>
      </c>
      <c r="I250" s="14" t="s">
        <v>78</v>
      </c>
      <c r="J250" s="12" t="s">
        <v>79</v>
      </c>
      <c r="K250" s="1" t="s">
        <v>87</v>
      </c>
      <c r="L250" t="s">
        <v>87</v>
      </c>
      <c r="M250" t="s">
        <v>87</v>
      </c>
      <c r="N250" t="s">
        <v>87</v>
      </c>
      <c r="O250" s="12" t="str" cm="1">
        <f t="array" ref="O250">_xlfn.IFS(COUNTBLANK(B250:C250)=0,"BI",COUNTBLANK(B250:C250)=2,"-",COUNTBLANK(B250)=0,"B",COUNTBLANK(C250)=0,"I")</f>
        <v>I</v>
      </c>
    </row>
    <row r="251" spans="1:15" x14ac:dyDescent="0.2">
      <c r="A251" t="s">
        <v>472</v>
      </c>
      <c r="B251" s="63" t="s">
        <v>87</v>
      </c>
      <c r="C251" s="63" t="s">
        <v>87</v>
      </c>
      <c r="F251" t="s">
        <v>87</v>
      </c>
      <c r="G251" t="str">
        <f t="shared" si="4"/>
        <v>HCAR1</v>
      </c>
      <c r="H251" s="13" t="s">
        <v>473</v>
      </c>
      <c r="I251" s="14" t="s">
        <v>474</v>
      </c>
      <c r="J251" s="12" t="s">
        <v>79</v>
      </c>
      <c r="K251" s="1" t="s">
        <v>87</v>
      </c>
      <c r="L251" t="s">
        <v>87</v>
      </c>
      <c r="M251" t="s">
        <v>87</v>
      </c>
      <c r="N251" t="s">
        <v>87</v>
      </c>
      <c r="O251" s="12" t="str" cm="1">
        <f t="array" ref="O251">_xlfn.IFS(COUNTBLANK(B251:C251)=0,"BI",COUNTBLANK(B251:C251)=2,"-",COUNTBLANK(B251)=0,"B",COUNTBLANK(C251)=0,"I")</f>
        <v>-</v>
      </c>
    </row>
    <row r="252" spans="1:15" x14ac:dyDescent="0.2">
      <c r="A252" t="s">
        <v>475</v>
      </c>
      <c r="B252" s="63" t="s">
        <v>476</v>
      </c>
      <c r="C252" s="63" t="s">
        <v>87</v>
      </c>
      <c r="F252" t="s">
        <v>87</v>
      </c>
      <c r="G252" t="str">
        <f t="shared" si="4"/>
        <v>HCAR2</v>
      </c>
      <c r="H252" s="13" t="s">
        <v>473</v>
      </c>
      <c r="I252" s="14" t="s">
        <v>474</v>
      </c>
      <c r="J252" s="12" t="s">
        <v>79</v>
      </c>
      <c r="K252" s="1" t="s">
        <v>1098</v>
      </c>
      <c r="L252" t="s">
        <v>1099</v>
      </c>
      <c r="M252" t="s">
        <v>1100</v>
      </c>
      <c r="N252" t="s">
        <v>1101</v>
      </c>
      <c r="O252" s="12" t="str" cm="1">
        <f t="array" ref="O252">_xlfn.IFS(COUNTBLANK(B252:C252)=0,"BI",COUNTBLANK(B252:C252)=2,"-",COUNTBLANK(B252)=0,"B",COUNTBLANK(C252)=0,"I")</f>
        <v>B</v>
      </c>
    </row>
    <row r="253" spans="1:15" x14ac:dyDescent="0.2">
      <c r="A253" t="s">
        <v>477</v>
      </c>
      <c r="B253" s="63" t="s">
        <v>477</v>
      </c>
      <c r="C253" s="63" t="s">
        <v>87</v>
      </c>
      <c r="F253" t="s">
        <v>87</v>
      </c>
      <c r="G253" t="str">
        <f t="shared" si="4"/>
        <v>HCAR3</v>
      </c>
      <c r="H253" s="13" t="s">
        <v>473</v>
      </c>
      <c r="I253" s="14" t="s">
        <v>474</v>
      </c>
      <c r="J253" s="12" t="s">
        <v>79</v>
      </c>
      <c r="K253" s="1" t="s">
        <v>1102</v>
      </c>
      <c r="L253" t="s">
        <v>1103</v>
      </c>
      <c r="M253" t="s">
        <v>1100</v>
      </c>
      <c r="N253" t="s">
        <v>1101</v>
      </c>
      <c r="O253" s="12" t="str" cm="1">
        <f t="array" ref="O253">_xlfn.IFS(COUNTBLANK(B253:C253)=0,"BI",COUNTBLANK(B253:C253)=2,"-",COUNTBLANK(B253)=0,"B",COUNTBLANK(C253)=0,"I")</f>
        <v>B</v>
      </c>
    </row>
    <row r="254" spans="1:15" x14ac:dyDescent="0.2">
      <c r="A254" t="s">
        <v>478</v>
      </c>
      <c r="B254" s="63" t="s">
        <v>87</v>
      </c>
      <c r="C254" s="63" t="s">
        <v>479</v>
      </c>
      <c r="F254" t="s">
        <v>479</v>
      </c>
      <c r="G254" t="str">
        <f t="shared" si="4"/>
        <v>KISSR</v>
      </c>
      <c r="H254" s="13" t="s">
        <v>480</v>
      </c>
      <c r="I254" s="14" t="s">
        <v>214</v>
      </c>
      <c r="J254" s="12" t="s">
        <v>79</v>
      </c>
      <c r="K254" s="1" t="s">
        <v>87</v>
      </c>
      <c r="L254" t="s">
        <v>87</v>
      </c>
      <c r="M254" t="s">
        <v>87</v>
      </c>
      <c r="N254" t="s">
        <v>87</v>
      </c>
      <c r="O254" s="12" t="str" cm="1">
        <f t="array" ref="O254">_xlfn.IFS(COUNTBLANK(B254:C254)=0,"BI",COUNTBLANK(B254:C254)=2,"-",COUNTBLANK(B254)=0,"B",COUNTBLANK(C254)=0,"I")</f>
        <v>I</v>
      </c>
    </row>
    <row r="255" spans="1:15" x14ac:dyDescent="0.2">
      <c r="A255" t="s">
        <v>481</v>
      </c>
      <c r="B255" s="63" t="s">
        <v>482</v>
      </c>
      <c r="C255" s="63" t="s">
        <v>483</v>
      </c>
      <c r="F255" t="s">
        <v>483</v>
      </c>
      <c r="G255" t="str">
        <f t="shared" si="4"/>
        <v>CLTR1</v>
      </c>
      <c r="H255" s="13" t="s">
        <v>484</v>
      </c>
      <c r="I255" s="14" t="s">
        <v>250</v>
      </c>
      <c r="J255" s="12" t="s">
        <v>79</v>
      </c>
      <c r="K255" s="1" t="s">
        <v>1104</v>
      </c>
      <c r="L255" t="s">
        <v>1105</v>
      </c>
      <c r="M255" t="s">
        <v>1020</v>
      </c>
      <c r="N255" t="s">
        <v>1106</v>
      </c>
      <c r="O255" s="12" t="str" cm="1">
        <f t="array" ref="O255">_xlfn.IFS(COUNTBLANK(B255:C255)=0,"BI",COUNTBLANK(B255:C255)=2,"-",COUNTBLANK(B255)=0,"B",COUNTBLANK(C255)=0,"I")</f>
        <v>BI</v>
      </c>
    </row>
    <row r="256" spans="1:15" x14ac:dyDescent="0.2">
      <c r="A256" t="s">
        <v>485</v>
      </c>
      <c r="B256" s="63" t="s">
        <v>486</v>
      </c>
      <c r="C256" s="63" t="s">
        <v>487</v>
      </c>
      <c r="F256" t="s">
        <v>487</v>
      </c>
      <c r="G256" t="str">
        <f t="shared" si="4"/>
        <v>CLTR2</v>
      </c>
      <c r="H256" s="13" t="s">
        <v>484</v>
      </c>
      <c r="I256" s="14" t="s">
        <v>250</v>
      </c>
      <c r="J256" s="12" t="s">
        <v>79</v>
      </c>
      <c r="K256" s="1" t="s">
        <v>1107</v>
      </c>
      <c r="L256" t="s">
        <v>1108</v>
      </c>
      <c r="M256" t="s">
        <v>1020</v>
      </c>
      <c r="N256" t="s">
        <v>1106</v>
      </c>
      <c r="O256" s="12" t="str" cm="1">
        <f t="array" ref="O256">_xlfn.IFS(COUNTBLANK(B256:C256)=0,"BI",COUNTBLANK(B256:C256)=2,"-",COUNTBLANK(B256)=0,"B",COUNTBLANK(C256)=0,"I")</f>
        <v>BI</v>
      </c>
    </row>
    <row r="257" spans="1:15" x14ac:dyDescent="0.2">
      <c r="A257" t="s">
        <v>488</v>
      </c>
      <c r="B257" s="63" t="s">
        <v>489</v>
      </c>
      <c r="C257" s="63" t="s">
        <v>87</v>
      </c>
      <c r="F257" t="s">
        <v>87</v>
      </c>
      <c r="G257" t="str">
        <f t="shared" si="4"/>
        <v>LT4R1</v>
      </c>
      <c r="H257" s="13" t="s">
        <v>484</v>
      </c>
      <c r="I257" s="14" t="s">
        <v>250</v>
      </c>
      <c r="J257" s="12" t="s">
        <v>79</v>
      </c>
      <c r="K257" s="1" t="s">
        <v>1109</v>
      </c>
      <c r="L257" t="s">
        <v>1110</v>
      </c>
      <c r="M257" t="s">
        <v>1020</v>
      </c>
      <c r="N257" t="s">
        <v>1106</v>
      </c>
      <c r="O257" s="12" t="str" cm="1">
        <f t="array" ref="O257">_xlfn.IFS(COUNTBLANK(B257:C257)=0,"BI",COUNTBLANK(B257:C257)=2,"-",COUNTBLANK(B257)=0,"B",COUNTBLANK(C257)=0,"I")</f>
        <v>B</v>
      </c>
    </row>
    <row r="258" spans="1:15" x14ac:dyDescent="0.2">
      <c r="A258" t="s">
        <v>490</v>
      </c>
      <c r="B258" s="63" t="s">
        <v>491</v>
      </c>
      <c r="C258" s="63" t="s">
        <v>492</v>
      </c>
      <c r="F258" t="s">
        <v>492</v>
      </c>
      <c r="G258" t="str">
        <f t="shared" si="4"/>
        <v>LT4R2</v>
      </c>
      <c r="H258" s="13" t="s">
        <v>484</v>
      </c>
      <c r="I258" s="14" t="s">
        <v>250</v>
      </c>
      <c r="J258" s="12" t="s">
        <v>79</v>
      </c>
      <c r="K258" s="1" t="s">
        <v>1111</v>
      </c>
      <c r="L258" t="s">
        <v>1112</v>
      </c>
      <c r="M258" t="s">
        <v>1020</v>
      </c>
      <c r="N258" t="s">
        <v>1106</v>
      </c>
      <c r="O258" s="12" t="str" cm="1">
        <f t="array" ref="O258">_xlfn.IFS(COUNTBLANK(B258:C258)=0,"BI",COUNTBLANK(B258:C258)=2,"-",COUNTBLANK(B258)=0,"B",COUNTBLANK(C258)=0,"I")</f>
        <v>BI</v>
      </c>
    </row>
    <row r="259" spans="1:15" x14ac:dyDescent="0.2">
      <c r="A259" t="s">
        <v>493</v>
      </c>
      <c r="B259" s="63" t="s">
        <v>87</v>
      </c>
      <c r="C259" s="63" t="s">
        <v>87</v>
      </c>
      <c r="F259" t="s">
        <v>87</v>
      </c>
      <c r="G259" t="str">
        <f t="shared" si="4"/>
        <v>OXER1</v>
      </c>
      <c r="H259" s="13" t="s">
        <v>484</v>
      </c>
      <c r="I259" s="14" t="s">
        <v>250</v>
      </c>
      <c r="J259" s="12" t="s">
        <v>79</v>
      </c>
      <c r="K259" s="1" t="s">
        <v>87</v>
      </c>
      <c r="L259" t="s">
        <v>87</v>
      </c>
      <c r="M259" t="s">
        <v>87</v>
      </c>
      <c r="N259" t="s">
        <v>87</v>
      </c>
      <c r="O259" s="12" t="str" cm="1">
        <f t="array" ref="O259">_xlfn.IFS(COUNTBLANK(B259:C259)=0,"BI",COUNTBLANK(B259:C259)=2,"-",COUNTBLANK(B259)=0,"B",COUNTBLANK(C259)=0,"I")</f>
        <v>-</v>
      </c>
    </row>
    <row r="260" spans="1:15" x14ac:dyDescent="0.2">
      <c r="A260" t="s">
        <v>494</v>
      </c>
      <c r="B260" s="63" t="s">
        <v>494</v>
      </c>
      <c r="C260" s="63" t="s">
        <v>494</v>
      </c>
      <c r="F260" t="s">
        <v>494</v>
      </c>
      <c r="G260" t="str">
        <f t="shared" si="4"/>
        <v>LPAR1</v>
      </c>
      <c r="H260" s="13" t="s">
        <v>495</v>
      </c>
      <c r="I260" s="14" t="s">
        <v>250</v>
      </c>
      <c r="J260" s="12" t="s">
        <v>79</v>
      </c>
      <c r="K260" s="1" t="s">
        <v>1113</v>
      </c>
      <c r="L260" t="s">
        <v>1114</v>
      </c>
      <c r="M260" t="s">
        <v>1020</v>
      </c>
      <c r="N260" t="s">
        <v>1115</v>
      </c>
      <c r="O260" s="12" t="str" cm="1">
        <f t="array" ref="O260">_xlfn.IFS(COUNTBLANK(B260:C260)=0,"BI",COUNTBLANK(B260:C260)=2,"-",COUNTBLANK(B260)=0,"B",COUNTBLANK(C260)=0,"I")</f>
        <v>BI</v>
      </c>
    </row>
    <row r="261" spans="1:15" x14ac:dyDescent="0.2">
      <c r="A261" t="s">
        <v>496</v>
      </c>
      <c r="B261" s="63" t="s">
        <v>496</v>
      </c>
      <c r="C261" s="63" t="s">
        <v>496</v>
      </c>
      <c r="F261" t="s">
        <v>496</v>
      </c>
      <c r="G261" t="str">
        <f t="shared" si="4"/>
        <v>LPAR2</v>
      </c>
      <c r="H261" s="13" t="s">
        <v>495</v>
      </c>
      <c r="I261" s="14" t="s">
        <v>250</v>
      </c>
      <c r="J261" s="12" t="s">
        <v>79</v>
      </c>
      <c r="K261" s="1" t="s">
        <v>1116</v>
      </c>
      <c r="L261" t="s">
        <v>1117</v>
      </c>
      <c r="M261" t="s">
        <v>1020</v>
      </c>
      <c r="N261" t="s">
        <v>1115</v>
      </c>
      <c r="O261" s="12" t="str" cm="1">
        <f t="array" ref="O261">_xlfn.IFS(COUNTBLANK(B261:C261)=0,"BI",COUNTBLANK(B261:C261)=2,"-",COUNTBLANK(B261)=0,"B",COUNTBLANK(C261)=0,"I")</f>
        <v>BI</v>
      </c>
    </row>
    <row r="262" spans="1:15" x14ac:dyDescent="0.2">
      <c r="A262" t="s">
        <v>497</v>
      </c>
      <c r="B262" s="63" t="s">
        <v>87</v>
      </c>
      <c r="C262" s="63" t="s">
        <v>497</v>
      </c>
      <c r="F262" t="s">
        <v>497</v>
      </c>
      <c r="G262" t="str">
        <f t="shared" si="4"/>
        <v>LPAR3</v>
      </c>
      <c r="H262" s="13" t="s">
        <v>495</v>
      </c>
      <c r="I262" s="14" t="s">
        <v>250</v>
      </c>
      <c r="J262" s="12" t="s">
        <v>79</v>
      </c>
      <c r="K262" s="1" t="s">
        <v>87</v>
      </c>
      <c r="L262" t="s">
        <v>87</v>
      </c>
      <c r="M262" t="s">
        <v>87</v>
      </c>
      <c r="N262" t="s">
        <v>87</v>
      </c>
      <c r="O262" s="12" t="str" cm="1">
        <f t="array" ref="O262">_xlfn.IFS(COUNTBLANK(B262:C262)=0,"BI",COUNTBLANK(B262:C262)=2,"-",COUNTBLANK(B262)=0,"B",COUNTBLANK(C262)=0,"I")</f>
        <v>I</v>
      </c>
    </row>
    <row r="263" spans="1:15" x14ac:dyDescent="0.2">
      <c r="A263" t="s">
        <v>498</v>
      </c>
      <c r="B263" s="63" t="s">
        <v>87</v>
      </c>
      <c r="C263" s="63" t="s">
        <v>498</v>
      </c>
      <c r="F263" t="s">
        <v>498</v>
      </c>
      <c r="G263" t="str">
        <f t="shared" si="4"/>
        <v>LPAR4</v>
      </c>
      <c r="H263" s="13" t="s">
        <v>495</v>
      </c>
      <c r="I263" s="14" t="s">
        <v>250</v>
      </c>
      <c r="J263" s="12" t="s">
        <v>79</v>
      </c>
      <c r="K263" s="1" t="s">
        <v>87</v>
      </c>
      <c r="L263" t="s">
        <v>87</v>
      </c>
      <c r="M263" t="s">
        <v>87</v>
      </c>
      <c r="N263" t="s">
        <v>87</v>
      </c>
      <c r="O263" s="12" t="str" cm="1">
        <f t="array" ref="O263">_xlfn.IFS(COUNTBLANK(B263:C263)=0,"BI",COUNTBLANK(B263:C263)=2,"-",COUNTBLANK(B263)=0,"B",COUNTBLANK(C263)=0,"I")</f>
        <v>I</v>
      </c>
    </row>
    <row r="264" spans="1:15" x14ac:dyDescent="0.2">
      <c r="A264" t="s">
        <v>499</v>
      </c>
      <c r="B264" s="63" t="s">
        <v>87</v>
      </c>
      <c r="C264" s="63" t="s">
        <v>499</v>
      </c>
      <c r="F264" t="s">
        <v>499</v>
      </c>
      <c r="G264" t="str">
        <f t="shared" si="4"/>
        <v>LPAR5</v>
      </c>
      <c r="H264" s="13" t="s">
        <v>495</v>
      </c>
      <c r="I264" s="14" t="s">
        <v>250</v>
      </c>
      <c r="J264" s="12" t="s">
        <v>79</v>
      </c>
      <c r="K264" s="1" t="s">
        <v>87</v>
      </c>
      <c r="L264" t="s">
        <v>87</v>
      </c>
      <c r="M264" t="s">
        <v>87</v>
      </c>
      <c r="N264" t="s">
        <v>87</v>
      </c>
      <c r="O264" s="12" t="str" cm="1">
        <f t="array" ref="O264">_xlfn.IFS(COUNTBLANK(B264:C264)=0,"BI",COUNTBLANK(B264:C264)=2,"-",COUNTBLANK(B264)=0,"B",COUNTBLANK(C264)=0,"I")</f>
        <v>I</v>
      </c>
    </row>
    <row r="265" spans="1:15" x14ac:dyDescent="0.2">
      <c r="A265" t="s">
        <v>500</v>
      </c>
      <c r="B265" s="63" t="s">
        <v>87</v>
      </c>
      <c r="C265" s="63" t="s">
        <v>500</v>
      </c>
      <c r="F265" t="s">
        <v>500</v>
      </c>
      <c r="G265" t="str">
        <f t="shared" si="4"/>
        <v>LPAR6</v>
      </c>
      <c r="H265" s="13" t="s">
        <v>495</v>
      </c>
      <c r="I265" s="14" t="s">
        <v>250</v>
      </c>
      <c r="J265" s="12" t="s">
        <v>79</v>
      </c>
      <c r="K265" s="1" t="s">
        <v>87</v>
      </c>
      <c r="L265" t="s">
        <v>87</v>
      </c>
      <c r="M265" t="s">
        <v>87</v>
      </c>
      <c r="N265" t="s">
        <v>87</v>
      </c>
      <c r="O265" s="12" t="str" cm="1">
        <f t="array" ref="O265">_xlfn.IFS(COUNTBLANK(B265:C265)=0,"BI",COUNTBLANK(B265:C265)=2,"-",COUNTBLANK(B265)=0,"B",COUNTBLANK(C265)=0,"I")</f>
        <v>I</v>
      </c>
    </row>
    <row r="266" spans="1:15" x14ac:dyDescent="0.2">
      <c r="A266" t="s">
        <v>501</v>
      </c>
      <c r="B266" s="63" t="s">
        <v>501</v>
      </c>
      <c r="C266" s="63" t="s">
        <v>501</v>
      </c>
      <c r="F266" t="s">
        <v>501</v>
      </c>
      <c r="G266" t="str">
        <f t="shared" si="4"/>
        <v>S1PR1</v>
      </c>
      <c r="H266" s="13" t="s">
        <v>502</v>
      </c>
      <c r="I266" s="14" t="s">
        <v>250</v>
      </c>
      <c r="J266" s="12" t="s">
        <v>79</v>
      </c>
      <c r="K266" s="1" t="s">
        <v>1118</v>
      </c>
      <c r="L266" t="s">
        <v>1119</v>
      </c>
      <c r="M266" t="s">
        <v>1020</v>
      </c>
      <c r="N266" t="s">
        <v>1120</v>
      </c>
      <c r="O266" s="12" t="str" cm="1">
        <f t="array" ref="O266">_xlfn.IFS(COUNTBLANK(B266:C266)=0,"BI",COUNTBLANK(B266:C266)=2,"-",COUNTBLANK(B266)=0,"B",COUNTBLANK(C266)=0,"I")</f>
        <v>BI</v>
      </c>
    </row>
    <row r="267" spans="1:15" x14ac:dyDescent="0.2">
      <c r="A267" t="s">
        <v>503</v>
      </c>
      <c r="B267" s="63" t="s">
        <v>87</v>
      </c>
      <c r="C267" s="63" t="s">
        <v>503</v>
      </c>
      <c r="F267" t="s">
        <v>503</v>
      </c>
      <c r="G267" t="str">
        <f t="shared" si="4"/>
        <v>S1PR2</v>
      </c>
      <c r="H267" s="13" t="s">
        <v>502</v>
      </c>
      <c r="I267" s="14" t="s">
        <v>250</v>
      </c>
      <c r="J267" s="12" t="s">
        <v>79</v>
      </c>
      <c r="K267" s="1" t="s">
        <v>87</v>
      </c>
      <c r="L267" t="s">
        <v>87</v>
      </c>
      <c r="M267" t="s">
        <v>87</v>
      </c>
      <c r="N267" t="s">
        <v>87</v>
      </c>
      <c r="O267" s="12" t="str" cm="1">
        <f t="array" ref="O267">_xlfn.IFS(COUNTBLANK(B267:C267)=0,"BI",COUNTBLANK(B267:C267)=2,"-",COUNTBLANK(B267)=0,"B",COUNTBLANK(C267)=0,"I")</f>
        <v>I</v>
      </c>
    </row>
    <row r="268" spans="1:15" x14ac:dyDescent="0.2">
      <c r="A268" t="s">
        <v>504</v>
      </c>
      <c r="B268" s="63" t="s">
        <v>87</v>
      </c>
      <c r="C268" s="63" t="s">
        <v>504</v>
      </c>
      <c r="F268" t="s">
        <v>504</v>
      </c>
      <c r="G268" t="str">
        <f t="shared" ref="G268:G331" si="5">A268</f>
        <v>S1PR3</v>
      </c>
      <c r="H268" s="13" t="s">
        <v>502</v>
      </c>
      <c r="I268" s="14" t="s">
        <v>250</v>
      </c>
      <c r="J268" s="12" t="s">
        <v>79</v>
      </c>
      <c r="K268" s="1" t="s">
        <v>87</v>
      </c>
      <c r="L268" t="s">
        <v>87</v>
      </c>
      <c r="M268" t="s">
        <v>87</v>
      </c>
      <c r="N268" t="s">
        <v>87</v>
      </c>
      <c r="O268" s="12" t="str" cm="1">
        <f t="array" ref="O268">_xlfn.IFS(COUNTBLANK(B268:C268)=0,"BI",COUNTBLANK(B268:C268)=2,"-",COUNTBLANK(B268)=0,"B",COUNTBLANK(C268)=0,"I")</f>
        <v>I</v>
      </c>
    </row>
    <row r="269" spans="1:15" x14ac:dyDescent="0.2">
      <c r="A269" t="s">
        <v>505</v>
      </c>
      <c r="B269" s="63" t="s">
        <v>87</v>
      </c>
      <c r="C269" s="63" t="s">
        <v>87</v>
      </c>
      <c r="F269" t="s">
        <v>87</v>
      </c>
      <c r="G269" t="str">
        <f t="shared" si="5"/>
        <v>S1PR4</v>
      </c>
      <c r="H269" s="13" t="s">
        <v>502</v>
      </c>
      <c r="I269" s="14" t="s">
        <v>250</v>
      </c>
      <c r="J269" s="12" t="s">
        <v>79</v>
      </c>
      <c r="K269" s="1" t="s">
        <v>87</v>
      </c>
      <c r="L269" t="s">
        <v>87</v>
      </c>
      <c r="M269" t="s">
        <v>87</v>
      </c>
      <c r="N269" t="s">
        <v>87</v>
      </c>
      <c r="O269" s="12" t="str" cm="1">
        <f t="array" ref="O269">_xlfn.IFS(COUNTBLANK(B269:C269)=0,"BI",COUNTBLANK(B269:C269)=2,"-",COUNTBLANK(B269)=0,"B",COUNTBLANK(C269)=0,"I")</f>
        <v>-</v>
      </c>
    </row>
    <row r="270" spans="1:15" x14ac:dyDescent="0.2">
      <c r="A270" t="s">
        <v>506</v>
      </c>
      <c r="B270" s="63" t="s">
        <v>87</v>
      </c>
      <c r="C270" s="63" t="s">
        <v>506</v>
      </c>
      <c r="F270" t="s">
        <v>506</v>
      </c>
      <c r="G270" t="str">
        <f t="shared" si="5"/>
        <v>S1PR5</v>
      </c>
      <c r="H270" s="13" t="s">
        <v>502</v>
      </c>
      <c r="I270" s="14" t="s">
        <v>250</v>
      </c>
      <c r="J270" s="12" t="s">
        <v>79</v>
      </c>
      <c r="K270" s="1" t="s">
        <v>87</v>
      </c>
      <c r="L270" t="s">
        <v>87</v>
      </c>
      <c r="M270" t="s">
        <v>87</v>
      </c>
      <c r="N270" t="s">
        <v>87</v>
      </c>
      <c r="O270" s="12" t="str" cm="1">
        <f t="array" ref="O270">_xlfn.IFS(COUNTBLANK(B270:C270)=0,"BI",COUNTBLANK(B270:C270)=2,"-",COUNTBLANK(B270)=0,"B",COUNTBLANK(C270)=0,"I")</f>
        <v>I</v>
      </c>
    </row>
    <row r="271" spans="1:15" x14ac:dyDescent="0.2">
      <c r="A271" t="s">
        <v>507</v>
      </c>
      <c r="B271" s="63" t="s">
        <v>87</v>
      </c>
      <c r="C271" s="63" t="s">
        <v>507</v>
      </c>
      <c r="F271" t="s">
        <v>507</v>
      </c>
      <c r="G271" t="str">
        <f t="shared" si="5"/>
        <v>MCHR1</v>
      </c>
      <c r="H271" s="13" t="s">
        <v>508</v>
      </c>
      <c r="I271" s="14" t="s">
        <v>214</v>
      </c>
      <c r="J271" s="12" t="s">
        <v>79</v>
      </c>
      <c r="K271" s="1" t="s">
        <v>87</v>
      </c>
      <c r="L271" t="s">
        <v>87</v>
      </c>
      <c r="M271" t="s">
        <v>87</v>
      </c>
      <c r="N271" t="s">
        <v>87</v>
      </c>
      <c r="O271" s="12" t="str" cm="1">
        <f t="array" ref="O271">_xlfn.IFS(COUNTBLANK(B271:C271)=0,"BI",COUNTBLANK(B271:C271)=2,"-",COUNTBLANK(B271)=0,"B",COUNTBLANK(C271)=0,"I")</f>
        <v>I</v>
      </c>
    </row>
    <row r="272" spans="1:15" x14ac:dyDescent="0.2">
      <c r="A272" t="s">
        <v>509</v>
      </c>
      <c r="B272" s="63" t="s">
        <v>87</v>
      </c>
      <c r="C272" s="63" t="s">
        <v>509</v>
      </c>
      <c r="F272" t="s">
        <v>509</v>
      </c>
      <c r="G272" t="str">
        <f t="shared" si="5"/>
        <v>MCHR2</v>
      </c>
      <c r="H272" s="13" t="s">
        <v>508</v>
      </c>
      <c r="I272" s="14" t="s">
        <v>214</v>
      </c>
      <c r="J272" s="12" t="s">
        <v>79</v>
      </c>
      <c r="K272" s="1" t="s">
        <v>87</v>
      </c>
      <c r="L272" t="s">
        <v>87</v>
      </c>
      <c r="M272" t="s">
        <v>87</v>
      </c>
      <c r="N272" t="s">
        <v>87</v>
      </c>
      <c r="O272" s="12" t="str" cm="1">
        <f t="array" ref="O272">_xlfn.IFS(COUNTBLANK(B272:C272)=0,"BI",COUNTBLANK(B272:C272)=2,"-",COUNTBLANK(B272)=0,"B",COUNTBLANK(C272)=0,"I")</f>
        <v>I</v>
      </c>
    </row>
    <row r="273" spans="1:15" x14ac:dyDescent="0.2">
      <c r="A273" t="s">
        <v>510</v>
      </c>
      <c r="B273" s="63" t="s">
        <v>87</v>
      </c>
      <c r="C273" s="63" t="s">
        <v>87</v>
      </c>
      <c r="F273" t="s">
        <v>87</v>
      </c>
      <c r="G273" t="str">
        <f t="shared" si="5"/>
        <v>ACTHR</v>
      </c>
      <c r="H273" s="13" t="s">
        <v>511</v>
      </c>
      <c r="I273" s="14" t="s">
        <v>214</v>
      </c>
      <c r="J273" s="12" t="s">
        <v>79</v>
      </c>
      <c r="K273" s="1" t="s">
        <v>87</v>
      </c>
      <c r="L273" t="s">
        <v>87</v>
      </c>
      <c r="M273" t="s">
        <v>87</v>
      </c>
      <c r="N273" t="s">
        <v>87</v>
      </c>
      <c r="O273" s="12" t="str" cm="1">
        <f t="array" ref="O273">_xlfn.IFS(COUNTBLANK(B273:C273)=0,"BI",COUNTBLANK(B273:C273)=2,"-",COUNTBLANK(B273)=0,"B",COUNTBLANK(C273)=0,"I")</f>
        <v>-</v>
      </c>
    </row>
    <row r="274" spans="1:15" x14ac:dyDescent="0.2">
      <c r="A274" t="s">
        <v>512</v>
      </c>
      <c r="B274" s="63" t="s">
        <v>512</v>
      </c>
      <c r="C274" s="63" t="s">
        <v>512</v>
      </c>
      <c r="F274" t="s">
        <v>512</v>
      </c>
      <c r="G274" t="str">
        <f t="shared" si="5"/>
        <v>MC3R</v>
      </c>
      <c r="H274" s="13" t="s">
        <v>511</v>
      </c>
      <c r="I274" s="14" t="s">
        <v>214</v>
      </c>
      <c r="J274" s="12" t="s">
        <v>79</v>
      </c>
      <c r="K274" s="1" t="s">
        <v>1121</v>
      </c>
      <c r="L274" t="s">
        <v>1122</v>
      </c>
      <c r="M274" t="s">
        <v>1000</v>
      </c>
      <c r="N274" t="s">
        <v>1123</v>
      </c>
      <c r="O274" s="12" t="str" cm="1">
        <f t="array" ref="O274">_xlfn.IFS(COUNTBLANK(B274:C274)=0,"BI",COUNTBLANK(B274:C274)=2,"-",COUNTBLANK(B274)=0,"B",COUNTBLANK(C274)=0,"I")</f>
        <v>BI</v>
      </c>
    </row>
    <row r="275" spans="1:15" x14ac:dyDescent="0.2">
      <c r="A275" t="s">
        <v>513</v>
      </c>
      <c r="B275" s="63" t="s">
        <v>513</v>
      </c>
      <c r="C275" s="63" t="s">
        <v>513</v>
      </c>
      <c r="F275" t="s">
        <v>513</v>
      </c>
      <c r="G275" t="str">
        <f t="shared" si="5"/>
        <v>MC4R</v>
      </c>
      <c r="H275" s="13" t="s">
        <v>511</v>
      </c>
      <c r="I275" s="14" t="s">
        <v>214</v>
      </c>
      <c r="J275" s="12" t="s">
        <v>79</v>
      </c>
      <c r="K275" s="1" t="s">
        <v>1124</v>
      </c>
      <c r="L275" t="s">
        <v>1125</v>
      </c>
      <c r="M275" t="s">
        <v>1000</v>
      </c>
      <c r="N275" t="s">
        <v>1123</v>
      </c>
      <c r="O275" s="12" t="str" cm="1">
        <f t="array" ref="O275">_xlfn.IFS(COUNTBLANK(B275:C275)=0,"BI",COUNTBLANK(B275:C275)=2,"-",COUNTBLANK(B275)=0,"B",COUNTBLANK(C275)=0,"I")</f>
        <v>BI</v>
      </c>
    </row>
    <row r="276" spans="1:15" x14ac:dyDescent="0.2">
      <c r="A276" t="s">
        <v>514</v>
      </c>
      <c r="B276" s="63" t="s">
        <v>87</v>
      </c>
      <c r="C276" s="63" t="s">
        <v>514</v>
      </c>
      <c r="F276" t="s">
        <v>514</v>
      </c>
      <c r="G276" t="str">
        <f t="shared" si="5"/>
        <v>MC5R</v>
      </c>
      <c r="H276" s="13" t="s">
        <v>511</v>
      </c>
      <c r="I276" s="14" t="s">
        <v>214</v>
      </c>
      <c r="J276" s="12" t="s">
        <v>79</v>
      </c>
      <c r="K276" s="1" t="s">
        <v>87</v>
      </c>
      <c r="L276" t="s">
        <v>87</v>
      </c>
      <c r="M276" t="s">
        <v>87</v>
      </c>
      <c r="N276" t="s">
        <v>87</v>
      </c>
      <c r="O276" s="12" t="str" cm="1">
        <f t="array" ref="O276">_xlfn.IFS(COUNTBLANK(B276:C276)=0,"BI",COUNTBLANK(B276:C276)=2,"-",COUNTBLANK(B276)=0,"B",COUNTBLANK(C276)=0,"I")</f>
        <v>I</v>
      </c>
    </row>
    <row r="277" spans="1:15" x14ac:dyDescent="0.2">
      <c r="A277" t="s">
        <v>515</v>
      </c>
      <c r="B277" s="63" t="s">
        <v>87</v>
      </c>
      <c r="C277" s="63" t="s">
        <v>516</v>
      </c>
      <c r="F277" t="s">
        <v>516</v>
      </c>
      <c r="G277" t="str">
        <f t="shared" si="5"/>
        <v>MSHR</v>
      </c>
      <c r="H277" s="13" t="s">
        <v>511</v>
      </c>
      <c r="I277" s="14" t="s">
        <v>214</v>
      </c>
      <c r="J277" s="12" t="s">
        <v>79</v>
      </c>
      <c r="K277" s="1" t="s">
        <v>87</v>
      </c>
      <c r="L277" t="s">
        <v>87</v>
      </c>
      <c r="M277" t="s">
        <v>87</v>
      </c>
      <c r="N277" t="s">
        <v>87</v>
      </c>
      <c r="O277" s="12" t="str" cm="1">
        <f t="array" ref="O277">_xlfn.IFS(COUNTBLANK(B277:C277)=0,"BI",COUNTBLANK(B277:C277)=2,"-",COUNTBLANK(B277)=0,"B",COUNTBLANK(C277)=0,"I")</f>
        <v>I</v>
      </c>
    </row>
    <row r="278" spans="1:15" x14ac:dyDescent="0.2">
      <c r="A278" t="s">
        <v>517</v>
      </c>
      <c r="B278" s="63" t="s">
        <v>518</v>
      </c>
      <c r="C278" s="63" t="s">
        <v>519</v>
      </c>
      <c r="F278" t="s">
        <v>519</v>
      </c>
      <c r="G278" t="str">
        <f t="shared" si="5"/>
        <v>MTR1A</v>
      </c>
      <c r="H278" s="13" t="s">
        <v>520</v>
      </c>
      <c r="I278" s="14" t="s">
        <v>520</v>
      </c>
      <c r="J278" s="12" t="s">
        <v>79</v>
      </c>
      <c r="K278" s="1" t="s">
        <v>1126</v>
      </c>
      <c r="L278" t="s">
        <v>1127</v>
      </c>
      <c r="M278" t="s">
        <v>1128</v>
      </c>
      <c r="N278" t="s">
        <v>520</v>
      </c>
      <c r="O278" s="12" t="str" cm="1">
        <f t="array" ref="O278">_xlfn.IFS(COUNTBLANK(B278:C278)=0,"BI",COUNTBLANK(B278:C278)=2,"-",COUNTBLANK(B278)=0,"B",COUNTBLANK(C278)=0,"I")</f>
        <v>BI</v>
      </c>
    </row>
    <row r="279" spans="1:15" x14ac:dyDescent="0.2">
      <c r="A279" t="s">
        <v>521</v>
      </c>
      <c r="B279" s="63" t="s">
        <v>522</v>
      </c>
      <c r="C279" s="63" t="s">
        <v>523</v>
      </c>
      <c r="F279" t="s">
        <v>523</v>
      </c>
      <c r="G279" t="str">
        <f t="shared" si="5"/>
        <v>MTR1B</v>
      </c>
      <c r="H279" s="13" t="s">
        <v>520</v>
      </c>
      <c r="I279" s="14" t="s">
        <v>520</v>
      </c>
      <c r="J279" s="12" t="s">
        <v>79</v>
      </c>
      <c r="K279" s="1" t="s">
        <v>1129</v>
      </c>
      <c r="L279" t="s">
        <v>1130</v>
      </c>
      <c r="M279" t="s">
        <v>1128</v>
      </c>
      <c r="N279" t="s">
        <v>520</v>
      </c>
      <c r="O279" s="12" t="str" cm="1">
        <f t="array" ref="O279">_xlfn.IFS(COUNTBLANK(B279:C279)=0,"BI",COUNTBLANK(B279:C279)=2,"-",COUNTBLANK(B279)=0,"B",COUNTBLANK(C279)=0,"I")</f>
        <v>BI</v>
      </c>
    </row>
    <row r="280" spans="1:15" x14ac:dyDescent="0.2">
      <c r="A280" t="s">
        <v>524</v>
      </c>
      <c r="B280" s="63" t="s">
        <v>87</v>
      </c>
      <c r="C280" s="63" t="s">
        <v>87</v>
      </c>
      <c r="F280" t="s">
        <v>87</v>
      </c>
      <c r="G280" t="str">
        <f t="shared" si="5"/>
        <v>GRM1</v>
      </c>
      <c r="H280" s="13" t="s">
        <v>525</v>
      </c>
      <c r="I280" s="14" t="s">
        <v>435</v>
      </c>
      <c r="J280" s="12" t="s">
        <v>245</v>
      </c>
      <c r="K280" s="1" t="s">
        <v>87</v>
      </c>
      <c r="L280" t="s">
        <v>87</v>
      </c>
      <c r="M280" t="s">
        <v>87</v>
      </c>
      <c r="N280" t="s">
        <v>87</v>
      </c>
      <c r="O280" s="12" t="str" cm="1">
        <f t="array" ref="O280">_xlfn.IFS(COUNTBLANK(B280:C280)=0,"BI",COUNTBLANK(B280:C280)=2,"-",COUNTBLANK(B280)=0,"B",COUNTBLANK(C280)=0,"I")</f>
        <v>-</v>
      </c>
    </row>
    <row r="281" spans="1:15" x14ac:dyDescent="0.2">
      <c r="A281" t="s">
        <v>526</v>
      </c>
      <c r="B281" s="63" t="s">
        <v>527</v>
      </c>
      <c r="C281" s="63" t="s">
        <v>87</v>
      </c>
      <c r="F281" t="s">
        <v>87</v>
      </c>
      <c r="G281" t="str">
        <f t="shared" si="5"/>
        <v>GRM2</v>
      </c>
      <c r="H281" s="13" t="s">
        <v>525</v>
      </c>
      <c r="I281" s="14" t="s">
        <v>435</v>
      </c>
      <c r="J281" s="12" t="s">
        <v>245</v>
      </c>
      <c r="K281" s="1" t="s">
        <v>1131</v>
      </c>
      <c r="L281" t="s">
        <v>1132</v>
      </c>
      <c r="M281" t="s">
        <v>1133</v>
      </c>
      <c r="N281" t="s">
        <v>1134</v>
      </c>
      <c r="O281" s="12" t="str" cm="1">
        <f t="array" ref="O281">_xlfn.IFS(COUNTBLANK(B281:C281)=0,"BI",COUNTBLANK(B281:C281)=2,"-",COUNTBLANK(B281)=0,"B",COUNTBLANK(C281)=0,"I")</f>
        <v>B</v>
      </c>
    </row>
    <row r="282" spans="1:15" x14ac:dyDescent="0.2">
      <c r="A282" t="s">
        <v>528</v>
      </c>
      <c r="B282" s="63" t="s">
        <v>87</v>
      </c>
      <c r="C282" s="63" t="s">
        <v>87</v>
      </c>
      <c r="F282" t="s">
        <v>87</v>
      </c>
      <c r="G282" t="str">
        <f t="shared" si="5"/>
        <v>GRM3</v>
      </c>
      <c r="H282" s="13" t="s">
        <v>525</v>
      </c>
      <c r="I282" s="14" t="s">
        <v>435</v>
      </c>
      <c r="J282" s="12" t="s">
        <v>245</v>
      </c>
      <c r="K282" s="1" t="s">
        <v>87</v>
      </c>
      <c r="L282" t="s">
        <v>87</v>
      </c>
      <c r="M282" t="s">
        <v>87</v>
      </c>
      <c r="N282" t="s">
        <v>87</v>
      </c>
      <c r="O282" s="12" t="str" cm="1">
        <f t="array" ref="O282">_xlfn.IFS(COUNTBLANK(B282:C282)=0,"BI",COUNTBLANK(B282:C282)=2,"-",COUNTBLANK(B282)=0,"B",COUNTBLANK(C282)=0,"I")</f>
        <v>-</v>
      </c>
    </row>
    <row r="283" spans="1:15" x14ac:dyDescent="0.2">
      <c r="A283" t="s">
        <v>529</v>
      </c>
      <c r="B283" s="63" t="s">
        <v>530</v>
      </c>
      <c r="C283" s="63" t="s">
        <v>87</v>
      </c>
      <c r="F283" t="s">
        <v>87</v>
      </c>
      <c r="G283" t="str">
        <f t="shared" si="5"/>
        <v>GRM4</v>
      </c>
      <c r="H283" s="13" t="s">
        <v>525</v>
      </c>
      <c r="I283" s="14" t="s">
        <v>435</v>
      </c>
      <c r="J283" s="12" t="s">
        <v>245</v>
      </c>
      <c r="K283" s="1" t="s">
        <v>1135</v>
      </c>
      <c r="L283" t="s">
        <v>1136</v>
      </c>
      <c r="M283" t="s">
        <v>1133</v>
      </c>
      <c r="N283" t="s">
        <v>1134</v>
      </c>
      <c r="O283" s="12" t="str" cm="1">
        <f t="array" ref="O283">_xlfn.IFS(COUNTBLANK(B283:C283)=0,"BI",COUNTBLANK(B283:C283)=2,"-",COUNTBLANK(B283)=0,"B",COUNTBLANK(C283)=0,"I")</f>
        <v>B</v>
      </c>
    </row>
    <row r="284" spans="1:15" x14ac:dyDescent="0.2">
      <c r="A284" t="s">
        <v>0</v>
      </c>
      <c r="B284" s="63" t="s">
        <v>531</v>
      </c>
      <c r="C284" s="63" t="s">
        <v>87</v>
      </c>
      <c r="F284" t="s">
        <v>87</v>
      </c>
      <c r="G284" t="str">
        <f t="shared" si="5"/>
        <v>GRM5</v>
      </c>
      <c r="H284" s="13" t="s">
        <v>525</v>
      </c>
      <c r="I284" s="14" t="s">
        <v>435</v>
      </c>
      <c r="J284" s="12" t="s">
        <v>245</v>
      </c>
      <c r="K284" s="1" t="s">
        <v>1137</v>
      </c>
      <c r="L284" t="s">
        <v>1138</v>
      </c>
      <c r="M284" t="s">
        <v>1133</v>
      </c>
      <c r="N284" t="s">
        <v>1134</v>
      </c>
      <c r="O284" s="12" t="str" cm="1">
        <f t="array" ref="O284">_xlfn.IFS(COUNTBLANK(B284:C284)=0,"BI",COUNTBLANK(B284:C284)=2,"-",COUNTBLANK(B284)=0,"B",COUNTBLANK(C284)=0,"I")</f>
        <v>B</v>
      </c>
    </row>
    <row r="285" spans="1:15" x14ac:dyDescent="0.2">
      <c r="A285" t="s">
        <v>532</v>
      </c>
      <c r="B285" s="63" t="s">
        <v>533</v>
      </c>
      <c r="C285" s="63" t="s">
        <v>87</v>
      </c>
      <c r="F285" t="s">
        <v>87</v>
      </c>
      <c r="G285" t="str">
        <f t="shared" si="5"/>
        <v>GRM6</v>
      </c>
      <c r="H285" s="13" t="s">
        <v>525</v>
      </c>
      <c r="I285" s="14" t="s">
        <v>435</v>
      </c>
      <c r="J285" s="12" t="s">
        <v>245</v>
      </c>
      <c r="K285" s="1" t="s">
        <v>1139</v>
      </c>
      <c r="L285" t="s">
        <v>1140</v>
      </c>
      <c r="M285" t="s">
        <v>1133</v>
      </c>
      <c r="N285" t="s">
        <v>1134</v>
      </c>
      <c r="O285" s="12" t="str" cm="1">
        <f t="array" ref="O285">_xlfn.IFS(COUNTBLANK(B285:C285)=0,"BI",COUNTBLANK(B285:C285)=2,"-",COUNTBLANK(B285)=0,"B",COUNTBLANK(C285)=0,"I")</f>
        <v>B</v>
      </c>
    </row>
    <row r="286" spans="1:15" x14ac:dyDescent="0.2">
      <c r="A286" t="s">
        <v>534</v>
      </c>
      <c r="B286" s="63" t="s">
        <v>87</v>
      </c>
      <c r="C286" s="63" t="s">
        <v>87</v>
      </c>
      <c r="F286" t="s">
        <v>87</v>
      </c>
      <c r="G286" t="str">
        <f t="shared" si="5"/>
        <v>GRM7</v>
      </c>
      <c r="H286" s="13" t="s">
        <v>525</v>
      </c>
      <c r="I286" s="14" t="s">
        <v>435</v>
      </c>
      <c r="J286" s="12" t="s">
        <v>245</v>
      </c>
      <c r="K286" s="1" t="s">
        <v>87</v>
      </c>
      <c r="L286" t="s">
        <v>87</v>
      </c>
      <c r="M286" t="s">
        <v>87</v>
      </c>
      <c r="N286" t="s">
        <v>87</v>
      </c>
      <c r="O286" s="12" t="str" cm="1">
        <f t="array" ref="O286">_xlfn.IFS(COUNTBLANK(B286:C286)=0,"BI",COUNTBLANK(B286:C286)=2,"-",COUNTBLANK(B286)=0,"B",COUNTBLANK(C286)=0,"I")</f>
        <v>-</v>
      </c>
    </row>
    <row r="287" spans="1:15" x14ac:dyDescent="0.2">
      <c r="A287" t="s">
        <v>535</v>
      </c>
      <c r="B287" s="63" t="s">
        <v>536</v>
      </c>
      <c r="C287" s="63" t="s">
        <v>87</v>
      </c>
      <c r="F287" t="s">
        <v>87</v>
      </c>
      <c r="G287" t="str">
        <f t="shared" si="5"/>
        <v>GRM8</v>
      </c>
      <c r="H287" s="13" t="s">
        <v>525</v>
      </c>
      <c r="I287" s="14" t="s">
        <v>435</v>
      </c>
      <c r="J287" s="12" t="s">
        <v>245</v>
      </c>
      <c r="K287" s="1" t="s">
        <v>1141</v>
      </c>
      <c r="L287" t="s">
        <v>1142</v>
      </c>
      <c r="M287" t="s">
        <v>1133</v>
      </c>
      <c r="N287" t="s">
        <v>1134</v>
      </c>
      <c r="O287" s="12" t="str" cm="1">
        <f t="array" ref="O287">_xlfn.IFS(COUNTBLANK(B287:C287)=0,"BI",COUNTBLANK(B287:C287)=2,"-",COUNTBLANK(B287)=0,"B",COUNTBLANK(C287)=0,"I")</f>
        <v>B</v>
      </c>
    </row>
    <row r="288" spans="1:15" x14ac:dyDescent="0.2">
      <c r="A288" t="s">
        <v>537</v>
      </c>
      <c r="B288" s="63" t="s">
        <v>87</v>
      </c>
      <c r="C288" s="63" t="s">
        <v>538</v>
      </c>
      <c r="F288" t="s">
        <v>538</v>
      </c>
      <c r="G288" t="str">
        <f t="shared" si="5"/>
        <v>MTLR</v>
      </c>
      <c r="H288" s="13" t="s">
        <v>539</v>
      </c>
      <c r="I288" s="14" t="s">
        <v>214</v>
      </c>
      <c r="J288" s="12" t="s">
        <v>79</v>
      </c>
      <c r="K288" s="1" t="s">
        <v>87</v>
      </c>
      <c r="L288" t="s">
        <v>87</v>
      </c>
      <c r="M288" t="s">
        <v>87</v>
      </c>
      <c r="N288" t="s">
        <v>87</v>
      </c>
      <c r="O288" s="12" t="str" cm="1">
        <f t="array" ref="O288">_xlfn.IFS(COUNTBLANK(B288:C288)=0,"BI",COUNTBLANK(B288:C288)=2,"-",COUNTBLANK(B288)=0,"B",COUNTBLANK(C288)=0,"I")</f>
        <v>I</v>
      </c>
    </row>
    <row r="289" spans="1:15" x14ac:dyDescent="0.2">
      <c r="A289" t="s">
        <v>540</v>
      </c>
      <c r="B289" s="63" t="s">
        <v>87</v>
      </c>
      <c r="C289" s="63" t="s">
        <v>540</v>
      </c>
      <c r="F289" t="s">
        <v>540</v>
      </c>
      <c r="G289" t="str">
        <f t="shared" si="5"/>
        <v>NMUR1</v>
      </c>
      <c r="H289" s="13" t="s">
        <v>541</v>
      </c>
      <c r="I289" s="14" t="s">
        <v>214</v>
      </c>
      <c r="J289" s="12" t="s">
        <v>79</v>
      </c>
      <c r="K289" s="1" t="s">
        <v>87</v>
      </c>
      <c r="L289" t="s">
        <v>87</v>
      </c>
      <c r="M289" t="s">
        <v>87</v>
      </c>
      <c r="N289" t="s">
        <v>87</v>
      </c>
      <c r="O289" s="12" t="str" cm="1">
        <f t="array" ref="O289">_xlfn.IFS(COUNTBLANK(B289:C289)=0,"BI",COUNTBLANK(B289:C289)=2,"-",COUNTBLANK(B289)=0,"B",COUNTBLANK(C289)=0,"I")</f>
        <v>I</v>
      </c>
    </row>
    <row r="290" spans="1:15" x14ac:dyDescent="0.2">
      <c r="A290" t="s">
        <v>542</v>
      </c>
      <c r="B290" s="63" t="s">
        <v>87</v>
      </c>
      <c r="C290" s="63" t="s">
        <v>542</v>
      </c>
      <c r="F290" t="s">
        <v>542</v>
      </c>
      <c r="G290" t="str">
        <f t="shared" si="5"/>
        <v>NMUR2</v>
      </c>
      <c r="H290" s="13" t="s">
        <v>541</v>
      </c>
      <c r="I290" s="14" t="s">
        <v>214</v>
      </c>
      <c r="J290" s="12" t="s">
        <v>79</v>
      </c>
      <c r="K290" s="1" t="s">
        <v>87</v>
      </c>
      <c r="L290" t="s">
        <v>87</v>
      </c>
      <c r="M290" t="s">
        <v>87</v>
      </c>
      <c r="N290" t="s">
        <v>87</v>
      </c>
      <c r="O290" s="12" t="str" cm="1">
        <f t="array" ref="O290">_xlfn.IFS(COUNTBLANK(B290:C290)=0,"BI",COUNTBLANK(B290:C290)=2,"-",COUNTBLANK(B290)=0,"B",COUNTBLANK(C290)=0,"I")</f>
        <v>I</v>
      </c>
    </row>
    <row r="291" spans="1:15" x14ac:dyDescent="0.2">
      <c r="A291" t="s">
        <v>543</v>
      </c>
      <c r="B291" s="63" t="s">
        <v>544</v>
      </c>
      <c r="C291" s="63" t="s">
        <v>544</v>
      </c>
      <c r="F291" t="s">
        <v>544</v>
      </c>
      <c r="G291" t="str">
        <f t="shared" si="5"/>
        <v>NPFF1</v>
      </c>
      <c r="H291" s="13" t="s">
        <v>545</v>
      </c>
      <c r="I291" s="14" t="s">
        <v>214</v>
      </c>
      <c r="J291" s="12" t="s">
        <v>79</v>
      </c>
      <c r="K291" s="1" t="s">
        <v>1143</v>
      </c>
      <c r="L291" t="s">
        <v>1144</v>
      </c>
      <c r="M291" t="s">
        <v>1000</v>
      </c>
      <c r="N291" t="s">
        <v>1145</v>
      </c>
      <c r="O291" s="12" t="str" cm="1">
        <f t="array" ref="O291">_xlfn.IFS(COUNTBLANK(B291:C291)=0,"BI",COUNTBLANK(B291:C291)=2,"-",COUNTBLANK(B291)=0,"B",COUNTBLANK(C291)=0,"I")</f>
        <v>BI</v>
      </c>
    </row>
    <row r="292" spans="1:15" x14ac:dyDescent="0.2">
      <c r="A292" t="s">
        <v>546</v>
      </c>
      <c r="B292" s="63" t="s">
        <v>547</v>
      </c>
      <c r="C292" s="63" t="s">
        <v>547</v>
      </c>
      <c r="F292" t="s">
        <v>547</v>
      </c>
      <c r="G292" t="str">
        <f t="shared" si="5"/>
        <v>NPFF2</v>
      </c>
      <c r="H292" s="13" t="s">
        <v>545</v>
      </c>
      <c r="I292" s="14" t="s">
        <v>214</v>
      </c>
      <c r="J292" s="12" t="s">
        <v>79</v>
      </c>
      <c r="K292" s="1" t="s">
        <v>1146</v>
      </c>
      <c r="L292" t="s">
        <v>1147</v>
      </c>
      <c r="M292" t="s">
        <v>1000</v>
      </c>
      <c r="N292" t="s">
        <v>1145</v>
      </c>
      <c r="O292" s="12" t="str" cm="1">
        <f t="array" ref="O292">_xlfn.IFS(COUNTBLANK(B292:C292)=0,"BI",COUNTBLANK(B292:C292)=2,"-",COUNTBLANK(B292)=0,"B",COUNTBLANK(C292)=0,"I")</f>
        <v>BI</v>
      </c>
    </row>
    <row r="293" spans="1:15" x14ac:dyDescent="0.2">
      <c r="A293" t="s">
        <v>548</v>
      </c>
      <c r="B293" s="63" t="s">
        <v>87</v>
      </c>
      <c r="C293" s="63" t="s">
        <v>87</v>
      </c>
      <c r="F293" t="s">
        <v>87</v>
      </c>
      <c r="G293" t="str">
        <f t="shared" si="5"/>
        <v>NPSR1</v>
      </c>
      <c r="H293" s="13" t="s">
        <v>549</v>
      </c>
      <c r="I293" s="14" t="s">
        <v>214</v>
      </c>
      <c r="J293" s="12" t="s">
        <v>79</v>
      </c>
      <c r="K293" s="1" t="s">
        <v>87</v>
      </c>
      <c r="L293" t="s">
        <v>87</v>
      </c>
      <c r="M293" t="s">
        <v>87</v>
      </c>
      <c r="N293" t="s">
        <v>87</v>
      </c>
      <c r="O293" s="12" t="str" cm="1">
        <f t="array" ref="O293">_xlfn.IFS(COUNTBLANK(B293:C293)=0,"BI",COUNTBLANK(B293:C293)=2,"-",COUNTBLANK(B293)=0,"B",COUNTBLANK(C293)=0,"I")</f>
        <v>-</v>
      </c>
    </row>
    <row r="294" spans="1:15" x14ac:dyDescent="0.2">
      <c r="A294" t="s">
        <v>550</v>
      </c>
      <c r="B294" s="63" t="s">
        <v>87</v>
      </c>
      <c r="C294" s="63" t="s">
        <v>551</v>
      </c>
      <c r="F294" t="s">
        <v>551</v>
      </c>
      <c r="G294" t="str">
        <f t="shared" si="5"/>
        <v>NPBW1</v>
      </c>
      <c r="H294" s="13" t="s">
        <v>552</v>
      </c>
      <c r="I294" s="14" t="s">
        <v>214</v>
      </c>
      <c r="J294" s="12" t="s">
        <v>79</v>
      </c>
      <c r="K294" s="1" t="s">
        <v>87</v>
      </c>
      <c r="L294" t="s">
        <v>87</v>
      </c>
      <c r="M294" t="s">
        <v>87</v>
      </c>
      <c r="N294" t="s">
        <v>87</v>
      </c>
      <c r="O294" s="12" t="str" cm="1">
        <f t="array" ref="O294">_xlfn.IFS(COUNTBLANK(B294:C294)=0,"BI",COUNTBLANK(B294:C294)=2,"-",COUNTBLANK(B294)=0,"B",COUNTBLANK(C294)=0,"I")</f>
        <v>I</v>
      </c>
    </row>
    <row r="295" spans="1:15" x14ac:dyDescent="0.2">
      <c r="A295" t="s">
        <v>553</v>
      </c>
      <c r="B295" s="63" t="s">
        <v>87</v>
      </c>
      <c r="C295" s="63" t="s">
        <v>87</v>
      </c>
      <c r="F295" t="s">
        <v>87</v>
      </c>
      <c r="G295" t="str">
        <f t="shared" si="5"/>
        <v>NPBW2</v>
      </c>
      <c r="H295" s="13" t="s">
        <v>552</v>
      </c>
      <c r="I295" s="14" t="s">
        <v>214</v>
      </c>
      <c r="J295" s="12" t="s">
        <v>79</v>
      </c>
      <c r="K295" s="1" t="s">
        <v>87</v>
      </c>
      <c r="L295" t="s">
        <v>87</v>
      </c>
      <c r="M295" t="s">
        <v>87</v>
      </c>
      <c r="N295" t="s">
        <v>87</v>
      </c>
      <c r="O295" s="12" t="str" cm="1">
        <f t="array" ref="O295">_xlfn.IFS(COUNTBLANK(B295:C295)=0,"BI",COUNTBLANK(B295:C295)=2,"-",COUNTBLANK(B295)=0,"B",COUNTBLANK(C295)=0,"I")</f>
        <v>-</v>
      </c>
    </row>
    <row r="296" spans="1:15" x14ac:dyDescent="0.2">
      <c r="A296" t="s">
        <v>554</v>
      </c>
      <c r="B296" s="63" t="s">
        <v>554</v>
      </c>
      <c r="C296" s="63" t="s">
        <v>87</v>
      </c>
      <c r="F296" t="s">
        <v>87</v>
      </c>
      <c r="G296" t="str">
        <f t="shared" si="5"/>
        <v>NPY1R</v>
      </c>
      <c r="H296" s="13" t="s">
        <v>555</v>
      </c>
      <c r="I296" s="14" t="s">
        <v>214</v>
      </c>
      <c r="J296" s="12" t="s">
        <v>79</v>
      </c>
      <c r="K296" s="1" t="s">
        <v>1148</v>
      </c>
      <c r="L296" t="s">
        <v>1149</v>
      </c>
      <c r="M296" t="s">
        <v>1000</v>
      </c>
      <c r="N296" t="s">
        <v>1150</v>
      </c>
      <c r="O296" s="12" t="str" cm="1">
        <f t="array" ref="O296">_xlfn.IFS(COUNTBLANK(B296:C296)=0,"BI",COUNTBLANK(B296:C296)=2,"-",COUNTBLANK(B296)=0,"B",COUNTBLANK(C296)=0,"I")</f>
        <v>B</v>
      </c>
    </row>
    <row r="297" spans="1:15" x14ac:dyDescent="0.2">
      <c r="A297" t="s">
        <v>556</v>
      </c>
      <c r="B297" s="63" t="s">
        <v>87</v>
      </c>
      <c r="C297" s="63" t="s">
        <v>87</v>
      </c>
      <c r="F297" t="s">
        <v>87</v>
      </c>
      <c r="G297" t="str">
        <f t="shared" si="5"/>
        <v>NPY2R</v>
      </c>
      <c r="H297" s="13" t="s">
        <v>555</v>
      </c>
      <c r="I297" s="14" t="s">
        <v>214</v>
      </c>
      <c r="J297" s="12" t="s">
        <v>79</v>
      </c>
      <c r="K297" s="1" t="s">
        <v>87</v>
      </c>
      <c r="L297" t="s">
        <v>87</v>
      </c>
      <c r="M297" t="s">
        <v>87</v>
      </c>
      <c r="N297" t="s">
        <v>87</v>
      </c>
      <c r="O297" s="12" t="str" cm="1">
        <f t="array" ref="O297">_xlfn.IFS(COUNTBLANK(B297:C297)=0,"BI",COUNTBLANK(B297:C297)=2,"-",COUNTBLANK(B297)=0,"B",COUNTBLANK(C297)=0,"I")</f>
        <v>-</v>
      </c>
    </row>
    <row r="298" spans="1:15" x14ac:dyDescent="0.2">
      <c r="A298" t="s">
        <v>557</v>
      </c>
      <c r="B298" s="63" t="s">
        <v>87</v>
      </c>
      <c r="C298" s="63" t="s">
        <v>87</v>
      </c>
      <c r="F298" t="s">
        <v>87</v>
      </c>
      <c r="G298" t="str">
        <f t="shared" si="5"/>
        <v>NPY4R</v>
      </c>
      <c r="H298" s="13" t="s">
        <v>555</v>
      </c>
      <c r="I298" s="14" t="s">
        <v>214</v>
      </c>
      <c r="J298" s="12" t="s">
        <v>79</v>
      </c>
      <c r="K298" s="1" t="s">
        <v>87</v>
      </c>
      <c r="L298" t="s">
        <v>87</v>
      </c>
      <c r="M298" t="s">
        <v>87</v>
      </c>
      <c r="N298" t="s">
        <v>87</v>
      </c>
      <c r="O298" s="12" t="str" cm="1">
        <f t="array" ref="O298">_xlfn.IFS(COUNTBLANK(B298:C298)=0,"BI",COUNTBLANK(B298:C298)=2,"-",COUNTBLANK(B298)=0,"B",COUNTBLANK(C298)=0,"I")</f>
        <v>-</v>
      </c>
    </row>
    <row r="299" spans="1:15" x14ac:dyDescent="0.2">
      <c r="A299" t="s">
        <v>558</v>
      </c>
      <c r="B299" s="63" t="s">
        <v>558</v>
      </c>
      <c r="C299" s="63" t="s">
        <v>87</v>
      </c>
      <c r="F299" t="s">
        <v>87</v>
      </c>
      <c r="G299" t="str">
        <f t="shared" si="5"/>
        <v>NPY5R</v>
      </c>
      <c r="H299" s="13" t="s">
        <v>555</v>
      </c>
      <c r="I299" s="14" t="s">
        <v>214</v>
      </c>
      <c r="J299" s="12" t="s">
        <v>79</v>
      </c>
      <c r="K299" s="1" t="s">
        <v>1151</v>
      </c>
      <c r="L299" t="s">
        <v>1152</v>
      </c>
      <c r="M299" t="s">
        <v>1000</v>
      </c>
      <c r="N299" t="s">
        <v>1150</v>
      </c>
      <c r="O299" s="12" t="str" cm="1">
        <f t="array" ref="O299">_xlfn.IFS(COUNTBLANK(B299:C299)=0,"BI",COUNTBLANK(B299:C299)=2,"-",COUNTBLANK(B299)=0,"B",COUNTBLANK(C299)=0,"I")</f>
        <v>B</v>
      </c>
    </row>
    <row r="300" spans="1:15" x14ac:dyDescent="0.2">
      <c r="A300" t="s">
        <v>559</v>
      </c>
      <c r="B300" s="63" t="s">
        <v>87</v>
      </c>
      <c r="C300" s="63" t="s">
        <v>87</v>
      </c>
      <c r="F300" t="s">
        <v>87</v>
      </c>
      <c r="G300" t="str">
        <f t="shared" si="5"/>
        <v>NPY6R</v>
      </c>
      <c r="H300" s="13" t="s">
        <v>555</v>
      </c>
      <c r="I300" s="14" t="s">
        <v>214</v>
      </c>
      <c r="J300" s="12" t="s">
        <v>79</v>
      </c>
      <c r="K300" s="1" t="s">
        <v>87</v>
      </c>
      <c r="L300" t="s">
        <v>87</v>
      </c>
      <c r="M300" t="s">
        <v>87</v>
      </c>
      <c r="N300" t="s">
        <v>87</v>
      </c>
      <c r="O300" s="12" t="str" cm="1">
        <f t="array" ref="O300">_xlfn.IFS(COUNTBLANK(B300:C300)=0,"BI",COUNTBLANK(B300:C300)=2,"-",COUNTBLANK(B300)=0,"B",COUNTBLANK(C300)=0,"I")</f>
        <v>-</v>
      </c>
    </row>
    <row r="301" spans="1:15" x14ac:dyDescent="0.2">
      <c r="A301" t="s">
        <v>560</v>
      </c>
      <c r="B301" s="63" t="s">
        <v>87</v>
      </c>
      <c r="C301" s="63" t="s">
        <v>87</v>
      </c>
      <c r="F301" t="s">
        <v>87</v>
      </c>
      <c r="G301" t="str">
        <f t="shared" si="5"/>
        <v>NTR1</v>
      </c>
      <c r="H301" s="13" t="s">
        <v>561</v>
      </c>
      <c r="I301" s="14" t="s">
        <v>214</v>
      </c>
      <c r="J301" s="12" t="s">
        <v>79</v>
      </c>
      <c r="K301" s="1" t="s">
        <v>87</v>
      </c>
      <c r="L301" t="s">
        <v>87</v>
      </c>
      <c r="M301" t="s">
        <v>87</v>
      </c>
      <c r="N301" t="s">
        <v>87</v>
      </c>
      <c r="O301" s="12" t="str" cm="1">
        <f t="array" ref="O301">_xlfn.IFS(COUNTBLANK(B301:C301)=0,"BI",COUNTBLANK(B301:C301)=2,"-",COUNTBLANK(B301)=0,"B",COUNTBLANK(C301)=0,"I")</f>
        <v>-</v>
      </c>
    </row>
    <row r="302" spans="1:15" x14ac:dyDescent="0.2">
      <c r="A302" t="s">
        <v>562</v>
      </c>
      <c r="B302" s="63" t="s">
        <v>87</v>
      </c>
      <c r="C302" s="63" t="s">
        <v>87</v>
      </c>
      <c r="F302" t="s">
        <v>87</v>
      </c>
      <c r="G302" t="str">
        <f t="shared" si="5"/>
        <v>NTR2</v>
      </c>
      <c r="H302" s="13" t="s">
        <v>561</v>
      </c>
      <c r="I302" s="14" t="s">
        <v>214</v>
      </c>
      <c r="J302" s="12" t="s">
        <v>79</v>
      </c>
      <c r="K302" s="1" t="s">
        <v>87</v>
      </c>
      <c r="L302" t="s">
        <v>87</v>
      </c>
      <c r="M302" t="s">
        <v>87</v>
      </c>
      <c r="N302" t="s">
        <v>87</v>
      </c>
      <c r="O302" s="12" t="str" cm="1">
        <f t="array" ref="O302">_xlfn.IFS(COUNTBLANK(B302:C302)=0,"BI",COUNTBLANK(B302:C302)=2,"-",COUNTBLANK(B302)=0,"B",COUNTBLANK(C302)=0,"I")</f>
        <v>-</v>
      </c>
    </row>
    <row r="303" spans="1:15" x14ac:dyDescent="0.2">
      <c r="A303" t="s">
        <v>563</v>
      </c>
      <c r="B303" s="63" t="s">
        <v>564</v>
      </c>
      <c r="C303" s="63" t="s">
        <v>565</v>
      </c>
      <c r="F303" t="s">
        <v>565</v>
      </c>
      <c r="G303" t="str">
        <f t="shared" si="5"/>
        <v>OPRD</v>
      </c>
      <c r="H303" s="13" t="s">
        <v>566</v>
      </c>
      <c r="I303" s="14" t="s">
        <v>214</v>
      </c>
      <c r="J303" s="12" t="s">
        <v>79</v>
      </c>
      <c r="K303" s="1" t="s">
        <v>1153</v>
      </c>
      <c r="L303" t="s">
        <v>1154</v>
      </c>
      <c r="M303" t="s">
        <v>1000</v>
      </c>
      <c r="N303" t="s">
        <v>1155</v>
      </c>
      <c r="O303" s="12" t="str" cm="1">
        <f t="array" ref="O303">_xlfn.IFS(COUNTBLANK(B303:C303)=0,"BI",COUNTBLANK(B303:C303)=2,"-",COUNTBLANK(B303)=0,"B",COUNTBLANK(C303)=0,"I")</f>
        <v>BI</v>
      </c>
    </row>
    <row r="304" spans="1:15" x14ac:dyDescent="0.2">
      <c r="A304" t="s">
        <v>567</v>
      </c>
      <c r="B304" s="63" t="s">
        <v>568</v>
      </c>
      <c r="C304" s="63" t="s">
        <v>569</v>
      </c>
      <c r="F304" t="s">
        <v>569</v>
      </c>
      <c r="G304" t="str">
        <f t="shared" si="5"/>
        <v>OPRK</v>
      </c>
      <c r="H304" s="13" t="s">
        <v>566</v>
      </c>
      <c r="I304" s="14" t="s">
        <v>214</v>
      </c>
      <c r="J304" s="12" t="s">
        <v>79</v>
      </c>
      <c r="K304" s="1" t="s">
        <v>1156</v>
      </c>
      <c r="L304" t="s">
        <v>1157</v>
      </c>
      <c r="M304" t="s">
        <v>1000</v>
      </c>
      <c r="N304" t="s">
        <v>1155</v>
      </c>
      <c r="O304" s="12" t="str" cm="1">
        <f t="array" ref="O304">_xlfn.IFS(COUNTBLANK(B304:C304)=0,"BI",COUNTBLANK(B304:C304)=2,"-",COUNTBLANK(B304)=0,"B",COUNTBLANK(C304)=0,"I")</f>
        <v>BI</v>
      </c>
    </row>
    <row r="305" spans="1:15" x14ac:dyDescent="0.2">
      <c r="A305" t="s">
        <v>570</v>
      </c>
      <c r="B305" s="63" t="s">
        <v>571</v>
      </c>
      <c r="C305" s="63" t="s">
        <v>572</v>
      </c>
      <c r="F305" t="s">
        <v>572</v>
      </c>
      <c r="G305" t="str">
        <f t="shared" si="5"/>
        <v>OPRM</v>
      </c>
      <c r="H305" s="13" t="s">
        <v>566</v>
      </c>
      <c r="I305" s="14" t="s">
        <v>214</v>
      </c>
      <c r="J305" s="12" t="s">
        <v>79</v>
      </c>
      <c r="K305" s="1" t="s">
        <v>1158</v>
      </c>
      <c r="L305" t="s">
        <v>1159</v>
      </c>
      <c r="M305" t="s">
        <v>1000</v>
      </c>
      <c r="N305" t="s">
        <v>1155</v>
      </c>
      <c r="O305" s="12" t="str" cm="1">
        <f t="array" ref="O305">_xlfn.IFS(COUNTBLANK(B305:C305)=0,"BI",COUNTBLANK(B305:C305)=2,"-",COUNTBLANK(B305)=0,"B",COUNTBLANK(C305)=0,"I")</f>
        <v>BI</v>
      </c>
    </row>
    <row r="306" spans="1:15" x14ac:dyDescent="0.2">
      <c r="A306" t="s">
        <v>573</v>
      </c>
      <c r="B306" s="63" t="s">
        <v>574</v>
      </c>
      <c r="C306" s="63" t="s">
        <v>575</v>
      </c>
      <c r="F306" t="s">
        <v>575</v>
      </c>
      <c r="G306" t="str">
        <f t="shared" si="5"/>
        <v>OPRX</v>
      </c>
      <c r="H306" s="13" t="s">
        <v>566</v>
      </c>
      <c r="I306" s="14" t="s">
        <v>214</v>
      </c>
      <c r="J306" s="12" t="s">
        <v>79</v>
      </c>
      <c r="K306" s="1" t="s">
        <v>1160</v>
      </c>
      <c r="L306" t="s">
        <v>1161</v>
      </c>
      <c r="M306" t="s">
        <v>1000</v>
      </c>
      <c r="N306" t="s">
        <v>1155</v>
      </c>
      <c r="O306" s="12" t="str" cm="1">
        <f t="array" ref="O306">_xlfn.IFS(COUNTBLANK(B306:C306)=0,"BI",COUNTBLANK(B306:C306)=2,"-",COUNTBLANK(B306)=0,"B",COUNTBLANK(C306)=0,"I")</f>
        <v>BI</v>
      </c>
    </row>
    <row r="307" spans="1:15" x14ac:dyDescent="0.2">
      <c r="A307" t="s">
        <v>576</v>
      </c>
      <c r="B307" s="63" t="s">
        <v>87</v>
      </c>
      <c r="C307" s="63" t="s">
        <v>87</v>
      </c>
      <c r="F307" t="s">
        <v>87</v>
      </c>
      <c r="G307" t="str">
        <f t="shared" si="5"/>
        <v>OPN3</v>
      </c>
      <c r="H307" s="13" t="s">
        <v>577</v>
      </c>
      <c r="I307" s="14" t="s">
        <v>578</v>
      </c>
      <c r="J307" s="12" t="s">
        <v>79</v>
      </c>
      <c r="K307" s="1" t="s">
        <v>87</v>
      </c>
      <c r="L307" t="s">
        <v>87</v>
      </c>
      <c r="M307" t="s">
        <v>87</v>
      </c>
      <c r="N307" t="s">
        <v>87</v>
      </c>
      <c r="O307" s="12" t="str" cm="1">
        <f t="array" ref="O307">_xlfn.IFS(COUNTBLANK(B307:C307)=0,"BI",COUNTBLANK(B307:C307)=2,"-",COUNTBLANK(B307)=0,"B",COUNTBLANK(C307)=0,"I")</f>
        <v>-</v>
      </c>
    </row>
    <row r="308" spans="1:15" x14ac:dyDescent="0.2">
      <c r="A308" t="s">
        <v>579</v>
      </c>
      <c r="B308" s="63" t="s">
        <v>87</v>
      </c>
      <c r="C308" s="63" t="s">
        <v>87</v>
      </c>
      <c r="F308" t="s">
        <v>87</v>
      </c>
      <c r="G308" t="str">
        <f t="shared" si="5"/>
        <v>OPN4</v>
      </c>
      <c r="H308" s="13" t="s">
        <v>577</v>
      </c>
      <c r="I308" s="14" t="s">
        <v>578</v>
      </c>
      <c r="J308" s="12" t="s">
        <v>79</v>
      </c>
      <c r="K308" s="1" t="s">
        <v>87</v>
      </c>
      <c r="L308" t="s">
        <v>87</v>
      </c>
      <c r="M308" t="s">
        <v>87</v>
      </c>
      <c r="N308" t="s">
        <v>87</v>
      </c>
      <c r="O308" s="12" t="str" cm="1">
        <f t="array" ref="O308">_xlfn.IFS(COUNTBLANK(B308:C308)=0,"BI",COUNTBLANK(B308:C308)=2,"-",COUNTBLANK(B308)=0,"B",COUNTBLANK(C308)=0,"I")</f>
        <v>-</v>
      </c>
    </row>
    <row r="309" spans="1:15" x14ac:dyDescent="0.2">
      <c r="A309" t="s">
        <v>580</v>
      </c>
      <c r="B309" s="63" t="s">
        <v>87</v>
      </c>
      <c r="C309" s="63" t="s">
        <v>87</v>
      </c>
      <c r="F309" t="s">
        <v>87</v>
      </c>
      <c r="G309" t="str">
        <f t="shared" si="5"/>
        <v>OPN5</v>
      </c>
      <c r="H309" s="13" t="s">
        <v>577</v>
      </c>
      <c r="I309" s="14" t="s">
        <v>578</v>
      </c>
      <c r="J309" s="12" t="s">
        <v>79</v>
      </c>
      <c r="K309" s="1" t="s">
        <v>87</v>
      </c>
      <c r="L309" t="s">
        <v>87</v>
      </c>
      <c r="M309" t="s">
        <v>87</v>
      </c>
      <c r="N309" t="s">
        <v>87</v>
      </c>
      <c r="O309" s="12" t="str" cm="1">
        <f t="array" ref="O309">_xlfn.IFS(COUNTBLANK(B309:C309)=0,"BI",COUNTBLANK(B309:C309)=2,"-",COUNTBLANK(B309)=0,"B",COUNTBLANK(C309)=0,"I")</f>
        <v>-</v>
      </c>
    </row>
    <row r="310" spans="1:15" x14ac:dyDescent="0.2">
      <c r="A310" t="s">
        <v>581</v>
      </c>
      <c r="B310" s="63" t="s">
        <v>87</v>
      </c>
      <c r="C310" s="63" t="s">
        <v>87</v>
      </c>
      <c r="F310" t="s">
        <v>87</v>
      </c>
      <c r="G310" t="str">
        <f t="shared" si="5"/>
        <v>OPSB</v>
      </c>
      <c r="H310" s="13" t="s">
        <v>577</v>
      </c>
      <c r="I310" s="14" t="s">
        <v>578</v>
      </c>
      <c r="J310" s="12" t="s">
        <v>79</v>
      </c>
      <c r="K310" s="1" t="s">
        <v>87</v>
      </c>
      <c r="L310" t="s">
        <v>87</v>
      </c>
      <c r="M310" t="s">
        <v>87</v>
      </c>
      <c r="N310" t="s">
        <v>87</v>
      </c>
      <c r="O310" s="12" t="str" cm="1">
        <f t="array" ref="O310">_xlfn.IFS(COUNTBLANK(B310:C310)=0,"BI",COUNTBLANK(B310:C310)=2,"-",COUNTBLANK(B310)=0,"B",COUNTBLANK(C310)=0,"I")</f>
        <v>-</v>
      </c>
    </row>
    <row r="311" spans="1:15" x14ac:dyDescent="0.2">
      <c r="A311" t="s">
        <v>3</v>
      </c>
      <c r="B311" s="63" t="s">
        <v>87</v>
      </c>
      <c r="C311" s="63" t="s">
        <v>87</v>
      </c>
      <c r="F311" t="s">
        <v>87</v>
      </c>
      <c r="G311" t="str">
        <f t="shared" si="5"/>
        <v>OPSD</v>
      </c>
      <c r="H311" s="13" t="s">
        <v>577</v>
      </c>
      <c r="I311" s="14" t="s">
        <v>578</v>
      </c>
      <c r="J311" s="12" t="s">
        <v>79</v>
      </c>
      <c r="K311" s="1" t="s">
        <v>87</v>
      </c>
      <c r="L311" t="s">
        <v>87</v>
      </c>
      <c r="M311" t="s">
        <v>87</v>
      </c>
      <c r="N311" t="s">
        <v>87</v>
      </c>
      <c r="O311" s="12" t="str" cm="1">
        <f t="array" ref="O311">_xlfn.IFS(COUNTBLANK(B311:C311)=0,"BI",COUNTBLANK(B311:C311)=2,"-",COUNTBLANK(B311)=0,"B",COUNTBLANK(C311)=0,"I")</f>
        <v>-</v>
      </c>
    </row>
    <row r="312" spans="1:15" x14ac:dyDescent="0.2">
      <c r="A312" t="s">
        <v>582</v>
      </c>
      <c r="B312" s="63" t="s">
        <v>87</v>
      </c>
      <c r="C312" s="63" t="s">
        <v>87</v>
      </c>
      <c r="F312" t="s">
        <v>87</v>
      </c>
      <c r="G312" t="str">
        <f t="shared" si="5"/>
        <v>OPSG</v>
      </c>
      <c r="H312" s="13" t="s">
        <v>577</v>
      </c>
      <c r="I312" s="14" t="s">
        <v>578</v>
      </c>
      <c r="J312" s="12" t="s">
        <v>79</v>
      </c>
      <c r="K312" s="1" t="s">
        <v>87</v>
      </c>
      <c r="L312" t="s">
        <v>87</v>
      </c>
      <c r="M312" t="s">
        <v>87</v>
      </c>
      <c r="N312" t="s">
        <v>87</v>
      </c>
      <c r="O312" s="12" t="str" cm="1">
        <f t="array" ref="O312">_xlfn.IFS(COUNTBLANK(B312:C312)=0,"BI",COUNTBLANK(B312:C312)=2,"-",COUNTBLANK(B312)=0,"B",COUNTBLANK(C312)=0,"I")</f>
        <v>-</v>
      </c>
    </row>
    <row r="313" spans="1:15" x14ac:dyDescent="0.2">
      <c r="A313" t="s">
        <v>583</v>
      </c>
      <c r="B313" s="63" t="s">
        <v>87</v>
      </c>
      <c r="C313" s="63" t="s">
        <v>87</v>
      </c>
      <c r="F313" t="s">
        <v>87</v>
      </c>
      <c r="G313" t="str">
        <f t="shared" si="5"/>
        <v>OPSR</v>
      </c>
      <c r="H313" s="13" t="s">
        <v>577</v>
      </c>
      <c r="I313" s="14" t="s">
        <v>578</v>
      </c>
      <c r="J313" s="12" t="s">
        <v>79</v>
      </c>
      <c r="K313" s="1" t="s">
        <v>87</v>
      </c>
      <c r="L313" t="s">
        <v>87</v>
      </c>
      <c r="M313" t="s">
        <v>87</v>
      </c>
      <c r="N313" t="s">
        <v>87</v>
      </c>
      <c r="O313" s="12" t="str" cm="1">
        <f t="array" ref="O313">_xlfn.IFS(COUNTBLANK(B313:C313)=0,"BI",COUNTBLANK(B313:C313)=2,"-",COUNTBLANK(B313)=0,"B",COUNTBLANK(C313)=0,"I")</f>
        <v>-</v>
      </c>
    </row>
    <row r="314" spans="1:15" x14ac:dyDescent="0.2">
      <c r="A314" t="s">
        <v>584</v>
      </c>
      <c r="B314" s="63" t="s">
        <v>87</v>
      </c>
      <c r="C314" s="63" t="s">
        <v>585</v>
      </c>
      <c r="F314" t="s">
        <v>585</v>
      </c>
      <c r="G314" t="str">
        <f t="shared" si="5"/>
        <v>OX1R</v>
      </c>
      <c r="H314" s="13" t="s">
        <v>586</v>
      </c>
      <c r="I314" s="14" t="s">
        <v>214</v>
      </c>
      <c r="J314" s="12" t="s">
        <v>79</v>
      </c>
      <c r="K314" s="1" t="s">
        <v>87</v>
      </c>
      <c r="L314" t="s">
        <v>87</v>
      </c>
      <c r="M314" t="s">
        <v>87</v>
      </c>
      <c r="N314" t="s">
        <v>87</v>
      </c>
      <c r="O314" s="12" t="str" cm="1">
        <f t="array" ref="O314">_xlfn.IFS(COUNTBLANK(B314:C314)=0,"BI",COUNTBLANK(B314:C314)=2,"-",COUNTBLANK(B314)=0,"B",COUNTBLANK(C314)=0,"I")</f>
        <v>I</v>
      </c>
    </row>
    <row r="315" spans="1:15" x14ac:dyDescent="0.2">
      <c r="A315" t="s">
        <v>587</v>
      </c>
      <c r="B315" s="63" t="s">
        <v>588</v>
      </c>
      <c r="C315" s="63" t="s">
        <v>589</v>
      </c>
      <c r="F315" t="s">
        <v>589</v>
      </c>
      <c r="G315" t="str">
        <f t="shared" si="5"/>
        <v>OX2R</v>
      </c>
      <c r="H315" s="13" t="s">
        <v>586</v>
      </c>
      <c r="I315" s="14" t="s">
        <v>214</v>
      </c>
      <c r="J315" s="12" t="s">
        <v>79</v>
      </c>
      <c r="K315" s="1" t="s">
        <v>1162</v>
      </c>
      <c r="L315" t="s">
        <v>1163</v>
      </c>
      <c r="M315" t="s">
        <v>1000</v>
      </c>
      <c r="N315" t="s">
        <v>1164</v>
      </c>
      <c r="O315" s="12" t="str" cm="1">
        <f t="array" ref="O315">_xlfn.IFS(COUNTBLANK(B315:C315)=0,"BI",COUNTBLANK(B315:C315)=2,"-",COUNTBLANK(B315)=0,"B",COUNTBLANK(C315)=0,"I")</f>
        <v>BI</v>
      </c>
    </row>
    <row r="316" spans="1:15" x14ac:dyDescent="0.2">
      <c r="A316" t="s">
        <v>590</v>
      </c>
      <c r="B316" s="63" t="s">
        <v>87</v>
      </c>
      <c r="C316" s="63" t="s">
        <v>87</v>
      </c>
      <c r="F316" t="s">
        <v>87</v>
      </c>
      <c r="G316" t="str">
        <f t="shared" si="5"/>
        <v>G137A</v>
      </c>
      <c r="H316" s="13" t="s">
        <v>591</v>
      </c>
      <c r="I316" s="14" t="s">
        <v>145</v>
      </c>
      <c r="J316" s="12" t="s">
        <v>592</v>
      </c>
      <c r="K316" s="1" t="s">
        <v>87</v>
      </c>
      <c r="L316" t="s">
        <v>87</v>
      </c>
      <c r="M316" t="s">
        <v>87</v>
      </c>
      <c r="N316" t="s">
        <v>87</v>
      </c>
      <c r="O316" s="12" t="str" cm="1">
        <f t="array" ref="O316">_xlfn.IFS(COUNTBLANK(B316:C316)=0,"BI",COUNTBLANK(B316:C316)=2,"-",COUNTBLANK(B316)=0,"B",COUNTBLANK(C316)=0,"I")</f>
        <v>-</v>
      </c>
    </row>
    <row r="317" spans="1:15" x14ac:dyDescent="0.2">
      <c r="A317" t="s">
        <v>593</v>
      </c>
      <c r="B317" s="63" t="s">
        <v>87</v>
      </c>
      <c r="C317" s="63" t="s">
        <v>87</v>
      </c>
      <c r="F317" t="s">
        <v>87</v>
      </c>
      <c r="G317" t="str">
        <f t="shared" si="5"/>
        <v>GP107</v>
      </c>
      <c r="H317" s="13" t="s">
        <v>591</v>
      </c>
      <c r="I317" s="14" t="s">
        <v>145</v>
      </c>
      <c r="J317" s="12" t="s">
        <v>592</v>
      </c>
      <c r="K317" s="1" t="s">
        <v>87</v>
      </c>
      <c r="L317" t="s">
        <v>87</v>
      </c>
      <c r="M317" t="s">
        <v>87</v>
      </c>
      <c r="N317" t="s">
        <v>87</v>
      </c>
      <c r="O317" s="12" t="str" cm="1">
        <f t="array" ref="O317">_xlfn.IFS(COUNTBLANK(B317:C317)=0,"BI",COUNTBLANK(B317:C317)=2,"-",COUNTBLANK(B317)=0,"B",COUNTBLANK(C317)=0,"I")</f>
        <v>-</v>
      </c>
    </row>
    <row r="318" spans="1:15" x14ac:dyDescent="0.2">
      <c r="A318" t="s">
        <v>594</v>
      </c>
      <c r="B318" s="63" t="s">
        <v>87</v>
      </c>
      <c r="C318" s="63" t="s">
        <v>87</v>
      </c>
      <c r="F318" t="s">
        <v>87</v>
      </c>
      <c r="G318" t="str">
        <f t="shared" si="5"/>
        <v>GP143</v>
      </c>
      <c r="H318" s="13" t="s">
        <v>591</v>
      </c>
      <c r="I318" s="14" t="s">
        <v>145</v>
      </c>
      <c r="J318" s="12" t="s">
        <v>592</v>
      </c>
      <c r="K318" s="1" t="s">
        <v>87</v>
      </c>
      <c r="L318" t="s">
        <v>87</v>
      </c>
      <c r="M318" t="s">
        <v>87</v>
      </c>
      <c r="N318" t="s">
        <v>87</v>
      </c>
      <c r="O318" s="12" t="str" cm="1">
        <f t="array" ref="O318">_xlfn.IFS(COUNTBLANK(B318:C318)=0,"BI",COUNTBLANK(B318:C318)=2,"-",COUNTBLANK(B318)=0,"B",COUNTBLANK(C318)=0,"I")</f>
        <v>-</v>
      </c>
    </row>
    <row r="319" spans="1:15" x14ac:dyDescent="0.2">
      <c r="A319" t="s">
        <v>595</v>
      </c>
      <c r="B319" s="63" t="s">
        <v>87</v>
      </c>
      <c r="C319" s="63" t="s">
        <v>87</v>
      </c>
      <c r="F319" t="s">
        <v>87</v>
      </c>
      <c r="G319" t="str">
        <f t="shared" si="5"/>
        <v>GP157</v>
      </c>
      <c r="H319" s="13" t="s">
        <v>591</v>
      </c>
      <c r="I319" s="14" t="s">
        <v>145</v>
      </c>
      <c r="J319" s="12" t="s">
        <v>592</v>
      </c>
      <c r="K319" s="1" t="s">
        <v>87</v>
      </c>
      <c r="L319" t="s">
        <v>87</v>
      </c>
      <c r="M319" t="s">
        <v>87</v>
      </c>
      <c r="N319" t="s">
        <v>87</v>
      </c>
      <c r="O319" s="12" t="str" cm="1">
        <f t="array" ref="O319">_xlfn.IFS(COUNTBLANK(B319:C319)=0,"BI",COUNTBLANK(B319:C319)=2,"-",COUNTBLANK(B319)=0,"B",COUNTBLANK(C319)=0,"I")</f>
        <v>-</v>
      </c>
    </row>
    <row r="320" spans="1:15" x14ac:dyDescent="0.2">
      <c r="A320" t="s">
        <v>596</v>
      </c>
      <c r="B320" s="63" t="s">
        <v>87</v>
      </c>
      <c r="C320" s="63" t="s">
        <v>87</v>
      </c>
      <c r="F320" t="s">
        <v>87</v>
      </c>
      <c r="G320" t="str">
        <f t="shared" si="5"/>
        <v>O51E1</v>
      </c>
      <c r="H320" s="13" t="s">
        <v>591</v>
      </c>
      <c r="I320" s="14" t="s">
        <v>145</v>
      </c>
      <c r="J320" s="12" t="s">
        <v>592</v>
      </c>
      <c r="K320" s="1" t="s">
        <v>87</v>
      </c>
      <c r="L320" t="s">
        <v>87</v>
      </c>
      <c r="M320" t="s">
        <v>87</v>
      </c>
      <c r="N320" t="s">
        <v>87</v>
      </c>
      <c r="O320" s="12" t="str" cm="1">
        <f t="array" ref="O320">_xlfn.IFS(COUNTBLANK(B320:C320)=0,"BI",COUNTBLANK(B320:C320)=2,"-",COUNTBLANK(B320)=0,"B",COUNTBLANK(C320)=0,"I")</f>
        <v>-</v>
      </c>
    </row>
    <row r="321" spans="1:15" x14ac:dyDescent="0.2">
      <c r="A321" t="s">
        <v>597</v>
      </c>
      <c r="B321" s="63" t="s">
        <v>87</v>
      </c>
      <c r="C321" s="63" t="s">
        <v>87</v>
      </c>
      <c r="F321" t="s">
        <v>87</v>
      </c>
      <c r="G321" t="str">
        <f t="shared" si="5"/>
        <v>TPRA1</v>
      </c>
      <c r="H321" s="13" t="s">
        <v>591</v>
      </c>
      <c r="I321" s="14" t="s">
        <v>145</v>
      </c>
      <c r="J321" s="12" t="s">
        <v>592</v>
      </c>
      <c r="K321" s="1" t="s">
        <v>87</v>
      </c>
      <c r="L321" t="s">
        <v>87</v>
      </c>
      <c r="M321" t="s">
        <v>87</v>
      </c>
      <c r="N321" t="s">
        <v>87</v>
      </c>
      <c r="O321" s="12" t="str" cm="1">
        <f t="array" ref="O321">_xlfn.IFS(COUNTBLANK(B321:C321)=0,"BI",COUNTBLANK(B321:C321)=2,"-",COUNTBLANK(B321)=0,"B",COUNTBLANK(C321)=0,"I")</f>
        <v>-</v>
      </c>
    </row>
    <row r="322" spans="1:15" x14ac:dyDescent="0.2">
      <c r="A322" t="s">
        <v>598</v>
      </c>
      <c r="B322" s="63" t="s">
        <v>87</v>
      </c>
      <c r="C322" s="63" t="s">
        <v>598</v>
      </c>
      <c r="F322" t="s">
        <v>598</v>
      </c>
      <c r="G322" t="str">
        <f t="shared" si="5"/>
        <v>OXGR1</v>
      </c>
      <c r="H322" s="13" t="s">
        <v>599</v>
      </c>
      <c r="I322" s="14" t="s">
        <v>474</v>
      </c>
      <c r="J322" s="12" t="s">
        <v>79</v>
      </c>
      <c r="K322" s="1" t="s">
        <v>87</v>
      </c>
      <c r="L322" t="s">
        <v>87</v>
      </c>
      <c r="M322" t="s">
        <v>87</v>
      </c>
      <c r="N322" t="s">
        <v>87</v>
      </c>
      <c r="O322" s="12" t="str" cm="1">
        <f t="array" ref="O322">_xlfn.IFS(COUNTBLANK(B322:C322)=0,"BI",COUNTBLANK(B322:C322)=2,"-",COUNTBLANK(B322)=0,"B",COUNTBLANK(C322)=0,"I")</f>
        <v>I</v>
      </c>
    </row>
    <row r="323" spans="1:15" x14ac:dyDescent="0.2">
      <c r="A323" t="s">
        <v>600</v>
      </c>
      <c r="B323" s="63" t="s">
        <v>87</v>
      </c>
      <c r="C323" s="63" t="s">
        <v>600</v>
      </c>
      <c r="F323" t="s">
        <v>600</v>
      </c>
      <c r="G323" t="str">
        <f t="shared" si="5"/>
        <v>P2RY1</v>
      </c>
      <c r="H323" s="13" t="s">
        <v>601</v>
      </c>
      <c r="I323" s="14" t="s">
        <v>135</v>
      </c>
      <c r="J323" s="12" t="s">
        <v>79</v>
      </c>
      <c r="K323" s="1" t="s">
        <v>87</v>
      </c>
      <c r="L323" t="s">
        <v>87</v>
      </c>
      <c r="M323" t="s">
        <v>87</v>
      </c>
      <c r="N323" t="s">
        <v>87</v>
      </c>
      <c r="O323" s="12" t="str" cm="1">
        <f t="array" ref="O323">_xlfn.IFS(COUNTBLANK(B323:C323)=0,"BI",COUNTBLANK(B323:C323)=2,"-",COUNTBLANK(B323)=0,"B",COUNTBLANK(C323)=0,"I")</f>
        <v>I</v>
      </c>
    </row>
    <row r="324" spans="1:15" x14ac:dyDescent="0.2">
      <c r="A324" t="s">
        <v>602</v>
      </c>
      <c r="B324" s="63" t="s">
        <v>603</v>
      </c>
      <c r="C324" s="63" t="s">
        <v>602</v>
      </c>
      <c r="F324" t="s">
        <v>602</v>
      </c>
      <c r="G324" t="str">
        <f t="shared" si="5"/>
        <v>P2RY2</v>
      </c>
      <c r="H324" s="13" t="s">
        <v>601</v>
      </c>
      <c r="I324" s="14" t="s">
        <v>135</v>
      </c>
      <c r="J324" s="12" t="s">
        <v>79</v>
      </c>
      <c r="K324" s="1" t="s">
        <v>1165</v>
      </c>
      <c r="L324" t="s">
        <v>1166</v>
      </c>
      <c r="M324" t="s">
        <v>978</v>
      </c>
      <c r="N324" t="s">
        <v>1167</v>
      </c>
      <c r="O324" s="12" t="str" cm="1">
        <f t="array" ref="O324">_xlfn.IFS(COUNTBLANK(B324:C324)=0,"BI",COUNTBLANK(B324:C324)=2,"-",COUNTBLANK(B324)=0,"B",COUNTBLANK(C324)=0,"I")</f>
        <v>BI</v>
      </c>
    </row>
    <row r="325" spans="1:15" x14ac:dyDescent="0.2">
      <c r="A325" t="s">
        <v>604</v>
      </c>
      <c r="B325" s="63" t="s">
        <v>87</v>
      </c>
      <c r="C325" s="63" t="s">
        <v>604</v>
      </c>
      <c r="F325" t="s">
        <v>604</v>
      </c>
      <c r="G325" t="str">
        <f t="shared" si="5"/>
        <v>P2RY4</v>
      </c>
      <c r="H325" s="13" t="s">
        <v>601</v>
      </c>
      <c r="I325" s="14" t="s">
        <v>135</v>
      </c>
      <c r="J325" s="12" t="s">
        <v>79</v>
      </c>
      <c r="K325" s="1" t="s">
        <v>87</v>
      </c>
      <c r="L325" t="s">
        <v>87</v>
      </c>
      <c r="M325" t="s">
        <v>87</v>
      </c>
      <c r="N325" t="s">
        <v>87</v>
      </c>
      <c r="O325" s="12" t="str" cm="1">
        <f t="array" ref="O325">_xlfn.IFS(COUNTBLANK(B325:C325)=0,"BI",COUNTBLANK(B325:C325)=2,"-",COUNTBLANK(B325)=0,"B",COUNTBLANK(C325)=0,"I")</f>
        <v>I</v>
      </c>
    </row>
    <row r="326" spans="1:15" x14ac:dyDescent="0.2">
      <c r="A326" t="s">
        <v>605</v>
      </c>
      <c r="B326" s="63" t="s">
        <v>87</v>
      </c>
      <c r="C326" s="63" t="s">
        <v>605</v>
      </c>
      <c r="F326" t="s">
        <v>605</v>
      </c>
      <c r="G326" t="str">
        <f t="shared" si="5"/>
        <v>P2RY6</v>
      </c>
      <c r="H326" s="13" t="s">
        <v>601</v>
      </c>
      <c r="I326" s="14" t="s">
        <v>135</v>
      </c>
      <c r="J326" s="12" t="s">
        <v>79</v>
      </c>
      <c r="K326" s="1" t="s">
        <v>87</v>
      </c>
      <c r="L326" t="s">
        <v>87</v>
      </c>
      <c r="M326" t="s">
        <v>87</v>
      </c>
      <c r="N326" t="s">
        <v>87</v>
      </c>
      <c r="O326" s="12" t="str" cm="1">
        <f t="array" ref="O326">_xlfn.IFS(COUNTBLANK(B326:C326)=0,"BI",COUNTBLANK(B326:C326)=2,"-",COUNTBLANK(B326)=0,"B",COUNTBLANK(C326)=0,"I")</f>
        <v>I</v>
      </c>
    </row>
    <row r="327" spans="1:15" x14ac:dyDescent="0.2">
      <c r="A327" t="s">
        <v>606</v>
      </c>
      <c r="B327" s="63" t="s">
        <v>87</v>
      </c>
      <c r="C327" s="63" t="s">
        <v>607</v>
      </c>
      <c r="F327" t="s">
        <v>607</v>
      </c>
      <c r="G327" t="str">
        <f t="shared" si="5"/>
        <v>P2Y11</v>
      </c>
      <c r="H327" s="13" t="s">
        <v>601</v>
      </c>
      <c r="I327" s="14" t="s">
        <v>135</v>
      </c>
      <c r="J327" s="12" t="s">
        <v>79</v>
      </c>
      <c r="K327" s="1" t="s">
        <v>87</v>
      </c>
      <c r="L327" t="s">
        <v>87</v>
      </c>
      <c r="M327" t="s">
        <v>87</v>
      </c>
      <c r="N327" t="s">
        <v>87</v>
      </c>
      <c r="O327" s="12" t="str" cm="1">
        <f t="array" ref="O327">_xlfn.IFS(COUNTBLANK(B327:C327)=0,"BI",COUNTBLANK(B327:C327)=2,"-",COUNTBLANK(B327)=0,"B",COUNTBLANK(C327)=0,"I")</f>
        <v>I</v>
      </c>
    </row>
    <row r="328" spans="1:15" x14ac:dyDescent="0.2">
      <c r="A328" t="s">
        <v>608</v>
      </c>
      <c r="B328" s="63" t="s">
        <v>87</v>
      </c>
      <c r="C328" s="63" t="s">
        <v>609</v>
      </c>
      <c r="F328" t="s">
        <v>609</v>
      </c>
      <c r="G328" t="str">
        <f t="shared" si="5"/>
        <v>P2Y12</v>
      </c>
      <c r="H328" s="13" t="s">
        <v>601</v>
      </c>
      <c r="I328" s="14" t="s">
        <v>135</v>
      </c>
      <c r="J328" s="12" t="s">
        <v>79</v>
      </c>
      <c r="K328" s="1" t="s">
        <v>87</v>
      </c>
      <c r="L328" t="s">
        <v>87</v>
      </c>
      <c r="M328" t="s">
        <v>87</v>
      </c>
      <c r="N328" t="s">
        <v>87</v>
      </c>
      <c r="O328" s="12" t="str" cm="1">
        <f t="array" ref="O328">_xlfn.IFS(COUNTBLANK(B328:C328)=0,"BI",COUNTBLANK(B328:C328)=2,"-",COUNTBLANK(B328)=0,"B",COUNTBLANK(C328)=0,"I")</f>
        <v>I</v>
      </c>
    </row>
    <row r="329" spans="1:15" x14ac:dyDescent="0.2">
      <c r="A329" t="s">
        <v>610</v>
      </c>
      <c r="B329" s="63" t="s">
        <v>87</v>
      </c>
      <c r="C329" s="63" t="s">
        <v>611</v>
      </c>
      <c r="F329" t="s">
        <v>611</v>
      </c>
      <c r="G329" t="str">
        <f t="shared" si="5"/>
        <v>P2Y13</v>
      </c>
      <c r="H329" s="13" t="s">
        <v>601</v>
      </c>
      <c r="I329" s="14" t="s">
        <v>135</v>
      </c>
      <c r="J329" s="12" t="s">
        <v>79</v>
      </c>
      <c r="K329" s="1" t="s">
        <v>87</v>
      </c>
      <c r="L329" t="s">
        <v>87</v>
      </c>
      <c r="M329" t="s">
        <v>87</v>
      </c>
      <c r="N329" t="s">
        <v>87</v>
      </c>
      <c r="O329" s="12" t="str" cm="1">
        <f t="array" ref="O329">_xlfn.IFS(COUNTBLANK(B329:C329)=0,"BI",COUNTBLANK(B329:C329)=2,"-",COUNTBLANK(B329)=0,"B",COUNTBLANK(C329)=0,"I")</f>
        <v>I</v>
      </c>
    </row>
    <row r="330" spans="1:15" x14ac:dyDescent="0.2">
      <c r="A330" t="s">
        <v>612</v>
      </c>
      <c r="B330" s="63" t="s">
        <v>87</v>
      </c>
      <c r="C330" s="63" t="s">
        <v>613</v>
      </c>
      <c r="F330" t="s">
        <v>613</v>
      </c>
      <c r="G330" t="str">
        <f t="shared" si="5"/>
        <v>P2Y14</v>
      </c>
      <c r="H330" s="13" t="s">
        <v>601</v>
      </c>
      <c r="I330" s="14" t="s">
        <v>135</v>
      </c>
      <c r="J330" s="12" t="s">
        <v>79</v>
      </c>
      <c r="K330" s="1" t="s">
        <v>87</v>
      </c>
      <c r="L330" t="s">
        <v>87</v>
      </c>
      <c r="M330" t="s">
        <v>87</v>
      </c>
      <c r="N330" t="s">
        <v>87</v>
      </c>
      <c r="O330" s="12" t="str" cm="1">
        <f t="array" ref="O330">_xlfn.IFS(COUNTBLANK(B330:C330)=0,"BI",COUNTBLANK(B330:C330)=2,"-",COUNTBLANK(B330)=0,"B",COUNTBLANK(C330)=0,"I")</f>
        <v>I</v>
      </c>
    </row>
    <row r="331" spans="1:15" x14ac:dyDescent="0.2">
      <c r="A331" t="s">
        <v>614</v>
      </c>
      <c r="B331" s="63" t="s">
        <v>614</v>
      </c>
      <c r="C331" s="63" t="s">
        <v>614</v>
      </c>
      <c r="F331" t="s">
        <v>614</v>
      </c>
      <c r="G331" t="str">
        <f t="shared" si="5"/>
        <v>PTH1R</v>
      </c>
      <c r="H331" s="13" t="s">
        <v>615</v>
      </c>
      <c r="I331" s="14" t="s">
        <v>214</v>
      </c>
      <c r="J331" s="12" t="s">
        <v>232</v>
      </c>
      <c r="K331" s="1" t="s">
        <v>1168</v>
      </c>
      <c r="L331" t="s">
        <v>1169</v>
      </c>
      <c r="M331" t="s">
        <v>1000</v>
      </c>
      <c r="N331" t="s">
        <v>1170</v>
      </c>
      <c r="O331" s="12" t="str" cm="1">
        <f t="array" ref="O331">_xlfn.IFS(COUNTBLANK(B331:C331)=0,"BI",COUNTBLANK(B331:C331)=2,"-",COUNTBLANK(B331)=0,"B",COUNTBLANK(C331)=0,"I")</f>
        <v>BI</v>
      </c>
    </row>
    <row r="332" spans="1:15" x14ac:dyDescent="0.2">
      <c r="A332" t="s">
        <v>616</v>
      </c>
      <c r="B332" s="63" t="s">
        <v>87</v>
      </c>
      <c r="C332" s="63" t="s">
        <v>616</v>
      </c>
      <c r="F332" t="s">
        <v>616</v>
      </c>
      <c r="G332" t="str">
        <f t="shared" ref="G332:G395" si="6">A332</f>
        <v>PTH2R</v>
      </c>
      <c r="H332" s="13" t="s">
        <v>615</v>
      </c>
      <c r="I332" s="14" t="s">
        <v>214</v>
      </c>
      <c r="J332" s="12" t="s">
        <v>232</v>
      </c>
      <c r="K332" s="1" t="s">
        <v>87</v>
      </c>
      <c r="L332" t="s">
        <v>87</v>
      </c>
      <c r="M332" t="s">
        <v>87</v>
      </c>
      <c r="N332" t="s">
        <v>87</v>
      </c>
      <c r="O332" s="12" t="str" cm="1">
        <f t="array" ref="O332">_xlfn.IFS(COUNTBLANK(B332:C332)=0,"BI",COUNTBLANK(B332:C332)=2,"-",COUNTBLANK(B332)=0,"B",COUNTBLANK(C332)=0,"I")</f>
        <v>I</v>
      </c>
    </row>
    <row r="333" spans="1:15" x14ac:dyDescent="0.2">
      <c r="A333" t="s">
        <v>617</v>
      </c>
      <c r="B333" s="63" t="s">
        <v>87</v>
      </c>
      <c r="C333" s="63" t="s">
        <v>87</v>
      </c>
      <c r="F333" t="s">
        <v>87</v>
      </c>
      <c r="G333" t="str">
        <f t="shared" si="6"/>
        <v>QRFPR</v>
      </c>
      <c r="H333" s="13" t="s">
        <v>618</v>
      </c>
      <c r="I333" s="14" t="s">
        <v>214</v>
      </c>
      <c r="J333" s="12" t="s">
        <v>79</v>
      </c>
      <c r="K333" s="1" t="s">
        <v>87</v>
      </c>
      <c r="L333" t="s">
        <v>87</v>
      </c>
      <c r="M333" t="s">
        <v>87</v>
      </c>
      <c r="N333" t="s">
        <v>87</v>
      </c>
      <c r="O333" s="12" t="str" cm="1">
        <f t="array" ref="O333">_xlfn.IFS(COUNTBLANK(B333:C333)=0,"BI",COUNTBLANK(B333:C333)=2,"-",COUNTBLANK(B333)=0,"B",COUNTBLANK(C333)=0,"I")</f>
        <v>-</v>
      </c>
    </row>
    <row r="334" spans="1:15" x14ac:dyDescent="0.2">
      <c r="A334" t="s">
        <v>619</v>
      </c>
      <c r="B334" s="63" t="s">
        <v>87</v>
      </c>
      <c r="C334" s="63" t="s">
        <v>619</v>
      </c>
      <c r="F334" t="s">
        <v>619</v>
      </c>
      <c r="G334" t="str">
        <f t="shared" si="6"/>
        <v>PTAFR</v>
      </c>
      <c r="H334" s="13" t="s">
        <v>620</v>
      </c>
      <c r="I334" s="14" t="s">
        <v>250</v>
      </c>
      <c r="J334" s="12" t="s">
        <v>79</v>
      </c>
      <c r="K334" s="1" t="s">
        <v>87</v>
      </c>
      <c r="L334" t="s">
        <v>87</v>
      </c>
      <c r="M334" t="s">
        <v>87</v>
      </c>
      <c r="N334" t="s">
        <v>87</v>
      </c>
      <c r="O334" s="12" t="str" cm="1">
        <f t="array" ref="O334">_xlfn.IFS(COUNTBLANK(B334:C334)=0,"BI",COUNTBLANK(B334:C334)=2,"-",COUNTBLANK(B334)=0,"B",COUNTBLANK(C334)=0,"I")</f>
        <v>I</v>
      </c>
    </row>
    <row r="335" spans="1:15" x14ac:dyDescent="0.2">
      <c r="A335" t="s">
        <v>621</v>
      </c>
      <c r="B335" s="63" t="s">
        <v>87</v>
      </c>
      <c r="C335" s="63" t="s">
        <v>87</v>
      </c>
      <c r="F335" t="s">
        <v>87</v>
      </c>
      <c r="G335" t="str">
        <f t="shared" si="6"/>
        <v>PKR1</v>
      </c>
      <c r="H335" s="13" t="s">
        <v>622</v>
      </c>
      <c r="I335" s="14" t="s">
        <v>256</v>
      </c>
      <c r="J335" s="12" t="s">
        <v>79</v>
      </c>
      <c r="K335" s="1" t="s">
        <v>87</v>
      </c>
      <c r="L335" t="s">
        <v>87</v>
      </c>
      <c r="M335" t="s">
        <v>87</v>
      </c>
      <c r="N335" t="s">
        <v>87</v>
      </c>
      <c r="O335" s="12" t="str" cm="1">
        <f t="array" ref="O335">_xlfn.IFS(COUNTBLANK(B335:C335)=0,"BI",COUNTBLANK(B335:C335)=2,"-",COUNTBLANK(B335)=0,"B",COUNTBLANK(C335)=0,"I")</f>
        <v>-</v>
      </c>
    </row>
    <row r="336" spans="1:15" x14ac:dyDescent="0.2">
      <c r="A336" t="s">
        <v>623</v>
      </c>
      <c r="B336" s="63" t="s">
        <v>87</v>
      </c>
      <c r="C336" s="63" t="s">
        <v>87</v>
      </c>
      <c r="F336" t="s">
        <v>87</v>
      </c>
      <c r="G336" t="str">
        <f t="shared" si="6"/>
        <v>PKR2</v>
      </c>
      <c r="H336" s="13" t="s">
        <v>622</v>
      </c>
      <c r="I336" s="14" t="s">
        <v>256</v>
      </c>
      <c r="J336" s="12" t="s">
        <v>79</v>
      </c>
      <c r="K336" s="1" t="s">
        <v>87</v>
      </c>
      <c r="L336" t="s">
        <v>87</v>
      </c>
      <c r="M336" t="s">
        <v>87</v>
      </c>
      <c r="N336" t="s">
        <v>87</v>
      </c>
      <c r="O336" s="12" t="str" cm="1">
        <f t="array" ref="O336">_xlfn.IFS(COUNTBLANK(B336:C336)=0,"BI",COUNTBLANK(B336:C336)=2,"-",COUNTBLANK(B336)=0,"B",COUNTBLANK(C336)=0,"I")</f>
        <v>-</v>
      </c>
    </row>
    <row r="337" spans="1:15" x14ac:dyDescent="0.2">
      <c r="A337" t="s">
        <v>624</v>
      </c>
      <c r="B337" s="63" t="s">
        <v>87</v>
      </c>
      <c r="C337" s="63" t="s">
        <v>624</v>
      </c>
      <c r="F337" t="s">
        <v>624</v>
      </c>
      <c r="G337" t="str">
        <f t="shared" si="6"/>
        <v>PRLHR</v>
      </c>
      <c r="H337" s="13" t="s">
        <v>625</v>
      </c>
      <c r="I337" s="14" t="s">
        <v>214</v>
      </c>
      <c r="J337" s="12" t="s">
        <v>79</v>
      </c>
      <c r="K337" s="1" t="s">
        <v>87</v>
      </c>
      <c r="L337" t="s">
        <v>87</v>
      </c>
      <c r="M337" t="s">
        <v>87</v>
      </c>
      <c r="N337" t="s">
        <v>87</v>
      </c>
      <c r="O337" s="12" t="str" cm="1">
        <f t="array" ref="O337">_xlfn.IFS(COUNTBLANK(B337:C337)=0,"BI",COUNTBLANK(B337:C337)=2,"-",COUNTBLANK(B337)=0,"B",COUNTBLANK(C337)=0,"I")</f>
        <v>I</v>
      </c>
    </row>
    <row r="338" spans="1:15" x14ac:dyDescent="0.2">
      <c r="A338" t="s">
        <v>626</v>
      </c>
      <c r="B338" s="63" t="s">
        <v>87</v>
      </c>
      <c r="C338" s="63" t="s">
        <v>627</v>
      </c>
      <c r="F338" t="s">
        <v>627</v>
      </c>
      <c r="G338" t="str">
        <f t="shared" si="6"/>
        <v>PD2R</v>
      </c>
      <c r="H338" s="13" t="s">
        <v>628</v>
      </c>
      <c r="I338" s="14" t="s">
        <v>250</v>
      </c>
      <c r="J338" s="12" t="s">
        <v>79</v>
      </c>
      <c r="K338" s="1" t="s">
        <v>87</v>
      </c>
      <c r="L338" t="s">
        <v>87</v>
      </c>
      <c r="M338" t="s">
        <v>87</v>
      </c>
      <c r="N338" t="s">
        <v>87</v>
      </c>
      <c r="O338" s="12" t="str" cm="1">
        <f t="array" ref="O338">_xlfn.IFS(COUNTBLANK(B338:C338)=0,"BI",COUNTBLANK(B338:C338)=2,"-",COUNTBLANK(B338)=0,"B",COUNTBLANK(C338)=0,"I")</f>
        <v>I</v>
      </c>
    </row>
    <row r="339" spans="1:15" x14ac:dyDescent="0.2">
      <c r="A339" t="s">
        <v>629</v>
      </c>
      <c r="B339" s="63" t="s">
        <v>87</v>
      </c>
      <c r="C339" s="63" t="s">
        <v>87</v>
      </c>
      <c r="F339" t="s">
        <v>87</v>
      </c>
      <c r="G339" t="str">
        <f t="shared" si="6"/>
        <v>PD2R2</v>
      </c>
      <c r="H339" s="13" t="s">
        <v>628</v>
      </c>
      <c r="I339" s="14" t="s">
        <v>250</v>
      </c>
      <c r="J339" s="12" t="s">
        <v>79</v>
      </c>
      <c r="K339" s="1" t="s">
        <v>87</v>
      </c>
      <c r="L339" t="s">
        <v>87</v>
      </c>
      <c r="M339" t="s">
        <v>87</v>
      </c>
      <c r="N339" t="s">
        <v>87</v>
      </c>
      <c r="O339" s="12" t="str" cm="1">
        <f t="array" ref="O339">_xlfn.IFS(COUNTBLANK(B339:C339)=0,"BI",COUNTBLANK(B339:C339)=2,"-",COUNTBLANK(B339)=0,"B",COUNTBLANK(C339)=0,"I")</f>
        <v>-</v>
      </c>
    </row>
    <row r="340" spans="1:15" x14ac:dyDescent="0.2">
      <c r="A340" t="s">
        <v>630</v>
      </c>
      <c r="B340" s="63" t="s">
        <v>631</v>
      </c>
      <c r="C340" s="63" t="s">
        <v>632</v>
      </c>
      <c r="F340" t="s">
        <v>632</v>
      </c>
      <c r="G340" t="str">
        <f t="shared" si="6"/>
        <v>PE2R1</v>
      </c>
      <c r="H340" s="13" t="s">
        <v>628</v>
      </c>
      <c r="I340" s="14" t="s">
        <v>250</v>
      </c>
      <c r="J340" s="12" t="s">
        <v>79</v>
      </c>
      <c r="K340" s="1" t="s">
        <v>1171</v>
      </c>
      <c r="L340" t="s">
        <v>1172</v>
      </c>
      <c r="M340" t="s">
        <v>1020</v>
      </c>
      <c r="N340" t="s">
        <v>1173</v>
      </c>
      <c r="O340" s="12" t="str" cm="1">
        <f t="array" ref="O340">_xlfn.IFS(COUNTBLANK(B340:C340)=0,"BI",COUNTBLANK(B340:C340)=2,"-",COUNTBLANK(B340)=0,"B",COUNTBLANK(C340)=0,"I")</f>
        <v>BI</v>
      </c>
    </row>
    <row r="341" spans="1:15" x14ac:dyDescent="0.2">
      <c r="A341" t="s">
        <v>633</v>
      </c>
      <c r="B341" s="63" t="s">
        <v>634</v>
      </c>
      <c r="C341" s="63" t="s">
        <v>635</v>
      </c>
      <c r="F341" t="s">
        <v>635</v>
      </c>
      <c r="G341" t="str">
        <f t="shared" si="6"/>
        <v>PE2R2</v>
      </c>
      <c r="H341" s="13" t="s">
        <v>628</v>
      </c>
      <c r="I341" s="14" t="s">
        <v>250</v>
      </c>
      <c r="J341" s="12" t="s">
        <v>79</v>
      </c>
      <c r="K341" s="1" t="s">
        <v>1174</v>
      </c>
      <c r="L341" t="s">
        <v>1175</v>
      </c>
      <c r="M341" t="s">
        <v>1020</v>
      </c>
      <c r="N341" t="s">
        <v>1173</v>
      </c>
      <c r="O341" s="12" t="str" cm="1">
        <f t="array" ref="O341">_xlfn.IFS(COUNTBLANK(B341:C341)=0,"BI",COUNTBLANK(B341:C341)=2,"-",COUNTBLANK(B341)=0,"B",COUNTBLANK(C341)=0,"I")</f>
        <v>BI</v>
      </c>
    </row>
    <row r="342" spans="1:15" x14ac:dyDescent="0.2">
      <c r="A342" t="s">
        <v>636</v>
      </c>
      <c r="B342" s="63" t="s">
        <v>637</v>
      </c>
      <c r="C342" s="63" t="s">
        <v>638</v>
      </c>
      <c r="F342" t="s">
        <v>638</v>
      </c>
      <c r="G342" t="str">
        <f t="shared" si="6"/>
        <v>PE2R3</v>
      </c>
      <c r="H342" s="13" t="s">
        <v>628</v>
      </c>
      <c r="I342" s="14" t="s">
        <v>250</v>
      </c>
      <c r="J342" s="12" t="s">
        <v>79</v>
      </c>
      <c r="K342" s="1" t="s">
        <v>1176</v>
      </c>
      <c r="L342" t="s">
        <v>1177</v>
      </c>
      <c r="M342" t="s">
        <v>1020</v>
      </c>
      <c r="N342" t="s">
        <v>1173</v>
      </c>
      <c r="O342" s="12" t="str" cm="1">
        <f t="array" ref="O342">_xlfn.IFS(COUNTBLANK(B342:C342)=0,"BI",COUNTBLANK(B342:C342)=2,"-",COUNTBLANK(B342)=0,"B",COUNTBLANK(C342)=0,"I")</f>
        <v>BI</v>
      </c>
    </row>
    <row r="343" spans="1:15" x14ac:dyDescent="0.2">
      <c r="A343" t="s">
        <v>639</v>
      </c>
      <c r="B343" s="63" t="s">
        <v>640</v>
      </c>
      <c r="C343" s="63" t="s">
        <v>641</v>
      </c>
      <c r="F343" t="s">
        <v>641</v>
      </c>
      <c r="G343" t="str">
        <f t="shared" si="6"/>
        <v>PE2R4</v>
      </c>
      <c r="H343" s="13" t="s">
        <v>628</v>
      </c>
      <c r="I343" s="14" t="s">
        <v>250</v>
      </c>
      <c r="J343" s="12" t="s">
        <v>79</v>
      </c>
      <c r="K343" s="1" t="s">
        <v>1178</v>
      </c>
      <c r="L343" t="s">
        <v>1179</v>
      </c>
      <c r="M343" t="s">
        <v>1020</v>
      </c>
      <c r="N343" t="s">
        <v>1173</v>
      </c>
      <c r="O343" s="12" t="str" cm="1">
        <f t="array" ref="O343">_xlfn.IFS(COUNTBLANK(B343:C343)=0,"BI",COUNTBLANK(B343:C343)=2,"-",COUNTBLANK(B343)=0,"B",COUNTBLANK(C343)=0,"I")</f>
        <v>BI</v>
      </c>
    </row>
    <row r="344" spans="1:15" x14ac:dyDescent="0.2">
      <c r="A344" t="s">
        <v>642</v>
      </c>
      <c r="B344" s="63" t="s">
        <v>643</v>
      </c>
      <c r="C344" s="63" t="s">
        <v>644</v>
      </c>
      <c r="F344" t="s">
        <v>644</v>
      </c>
      <c r="G344" t="str">
        <f t="shared" si="6"/>
        <v>PF2R</v>
      </c>
      <c r="H344" s="13" t="s">
        <v>628</v>
      </c>
      <c r="I344" s="14" t="s">
        <v>250</v>
      </c>
      <c r="J344" s="12" t="s">
        <v>79</v>
      </c>
      <c r="K344" s="1" t="s">
        <v>1180</v>
      </c>
      <c r="L344" t="s">
        <v>1181</v>
      </c>
      <c r="M344" t="s">
        <v>1020</v>
      </c>
      <c r="N344" t="s">
        <v>1173</v>
      </c>
      <c r="O344" s="12" t="str" cm="1">
        <f t="array" ref="O344">_xlfn.IFS(COUNTBLANK(B344:C344)=0,"BI",COUNTBLANK(B344:C344)=2,"-",COUNTBLANK(B344)=0,"B",COUNTBLANK(C344)=0,"I")</f>
        <v>BI</v>
      </c>
    </row>
    <row r="345" spans="1:15" x14ac:dyDescent="0.2">
      <c r="A345" t="s">
        <v>645</v>
      </c>
      <c r="B345" s="63" t="s">
        <v>87</v>
      </c>
      <c r="C345" s="63" t="s">
        <v>646</v>
      </c>
      <c r="F345" t="s">
        <v>646</v>
      </c>
      <c r="G345" t="str">
        <f t="shared" si="6"/>
        <v>PI2R</v>
      </c>
      <c r="H345" s="13" t="s">
        <v>628</v>
      </c>
      <c r="I345" s="14" t="s">
        <v>250</v>
      </c>
      <c r="J345" s="12" t="s">
        <v>79</v>
      </c>
      <c r="K345" s="1" t="s">
        <v>87</v>
      </c>
      <c r="L345" t="s">
        <v>87</v>
      </c>
      <c r="M345" t="s">
        <v>87</v>
      </c>
      <c r="N345" t="s">
        <v>87</v>
      </c>
      <c r="O345" s="12" t="str" cm="1">
        <f t="array" ref="O345">_xlfn.IFS(COUNTBLANK(B345:C345)=0,"BI",COUNTBLANK(B345:C345)=2,"-",COUNTBLANK(B345)=0,"B",COUNTBLANK(C345)=0,"I")</f>
        <v>I</v>
      </c>
    </row>
    <row r="346" spans="1:15" x14ac:dyDescent="0.2">
      <c r="A346" t="s">
        <v>647</v>
      </c>
      <c r="B346" s="63" t="s">
        <v>87</v>
      </c>
      <c r="C346" s="63" t="s">
        <v>648</v>
      </c>
      <c r="F346" t="s">
        <v>648</v>
      </c>
      <c r="G346" t="str">
        <f t="shared" si="6"/>
        <v>TA2R</v>
      </c>
      <c r="H346" s="13" t="s">
        <v>628</v>
      </c>
      <c r="I346" s="14" t="s">
        <v>250</v>
      </c>
      <c r="J346" s="12" t="s">
        <v>79</v>
      </c>
      <c r="K346" s="1" t="s">
        <v>87</v>
      </c>
      <c r="L346" t="s">
        <v>87</v>
      </c>
      <c r="M346" t="s">
        <v>87</v>
      </c>
      <c r="N346" t="s">
        <v>87</v>
      </c>
      <c r="O346" s="12" t="str" cm="1">
        <f t="array" ref="O346">_xlfn.IFS(COUNTBLANK(B346:C346)=0,"BI",COUNTBLANK(B346:C346)=2,"-",COUNTBLANK(B346)=0,"B",COUNTBLANK(C346)=0,"I")</f>
        <v>I</v>
      </c>
    </row>
    <row r="347" spans="1:15" x14ac:dyDescent="0.2">
      <c r="A347" t="s">
        <v>649</v>
      </c>
      <c r="B347" s="63" t="s">
        <v>650</v>
      </c>
      <c r="C347" s="63" t="s">
        <v>651</v>
      </c>
      <c r="F347" t="s">
        <v>651</v>
      </c>
      <c r="G347" t="str">
        <f t="shared" si="6"/>
        <v>PAR1</v>
      </c>
      <c r="H347" s="13" t="s">
        <v>652</v>
      </c>
      <c r="I347" s="14" t="s">
        <v>214</v>
      </c>
      <c r="J347" s="12" t="s">
        <v>79</v>
      </c>
      <c r="K347" s="1" t="s">
        <v>1182</v>
      </c>
      <c r="L347" t="s">
        <v>1183</v>
      </c>
      <c r="M347" t="s">
        <v>1000</v>
      </c>
      <c r="N347" t="s">
        <v>1184</v>
      </c>
      <c r="O347" s="12" t="str" cm="1">
        <f t="array" ref="O347">_xlfn.IFS(COUNTBLANK(B347:C347)=0,"BI",COUNTBLANK(B347:C347)=2,"-",COUNTBLANK(B347)=0,"B",COUNTBLANK(C347)=0,"I")</f>
        <v>BI</v>
      </c>
    </row>
    <row r="348" spans="1:15" x14ac:dyDescent="0.2">
      <c r="A348" t="s">
        <v>653</v>
      </c>
      <c r="B348" s="63" t="s">
        <v>654</v>
      </c>
      <c r="C348" s="63" t="s">
        <v>655</v>
      </c>
      <c r="F348" t="s">
        <v>655</v>
      </c>
      <c r="G348" t="str">
        <f t="shared" si="6"/>
        <v>PAR2</v>
      </c>
      <c r="H348" s="13" t="s">
        <v>652</v>
      </c>
      <c r="I348" s="14" t="s">
        <v>214</v>
      </c>
      <c r="J348" s="12" t="s">
        <v>79</v>
      </c>
      <c r="K348" s="1" t="s">
        <v>1185</v>
      </c>
      <c r="L348" t="s">
        <v>1186</v>
      </c>
      <c r="M348" t="s">
        <v>1000</v>
      </c>
      <c r="N348" t="s">
        <v>1184</v>
      </c>
      <c r="O348" s="12" t="str" cm="1">
        <f t="array" ref="O348">_xlfn.IFS(COUNTBLANK(B348:C348)=0,"BI",COUNTBLANK(B348:C348)=2,"-",COUNTBLANK(B348)=0,"B",COUNTBLANK(C348)=0,"I")</f>
        <v>BI</v>
      </c>
    </row>
    <row r="349" spans="1:15" x14ac:dyDescent="0.2">
      <c r="A349" t="s">
        <v>656</v>
      </c>
      <c r="B349" s="63" t="s">
        <v>87</v>
      </c>
      <c r="C349" s="63" t="s">
        <v>657</v>
      </c>
      <c r="F349" t="s">
        <v>657</v>
      </c>
      <c r="G349" t="str">
        <f t="shared" si="6"/>
        <v>PAR3</v>
      </c>
      <c r="H349" s="13" t="s">
        <v>652</v>
      </c>
      <c r="I349" s="14" t="s">
        <v>214</v>
      </c>
      <c r="J349" s="12" t="s">
        <v>79</v>
      </c>
      <c r="K349" s="1" t="s">
        <v>87</v>
      </c>
      <c r="L349" t="s">
        <v>87</v>
      </c>
      <c r="M349" t="s">
        <v>87</v>
      </c>
      <c r="N349" t="s">
        <v>87</v>
      </c>
      <c r="O349" s="12" t="str" cm="1">
        <f t="array" ref="O349">_xlfn.IFS(COUNTBLANK(B349:C349)=0,"BI",COUNTBLANK(B349:C349)=2,"-",COUNTBLANK(B349)=0,"B",COUNTBLANK(C349)=0,"I")</f>
        <v>I</v>
      </c>
    </row>
    <row r="350" spans="1:15" x14ac:dyDescent="0.2">
      <c r="A350" t="s">
        <v>658</v>
      </c>
      <c r="B350" s="63" t="s">
        <v>87</v>
      </c>
      <c r="C350" s="63" t="s">
        <v>659</v>
      </c>
      <c r="F350" t="s">
        <v>659</v>
      </c>
      <c r="G350" t="str">
        <f t="shared" si="6"/>
        <v>PAR4</v>
      </c>
      <c r="H350" s="13" t="s">
        <v>652</v>
      </c>
      <c r="I350" s="14" t="s">
        <v>214</v>
      </c>
      <c r="J350" s="12" t="s">
        <v>79</v>
      </c>
      <c r="K350" s="1" t="s">
        <v>87</v>
      </c>
      <c r="L350" t="s">
        <v>87</v>
      </c>
      <c r="M350" t="s">
        <v>87</v>
      </c>
      <c r="N350" t="s">
        <v>87</v>
      </c>
      <c r="O350" s="12" t="str" cm="1">
        <f t="array" ref="O350">_xlfn.IFS(COUNTBLANK(B350:C350)=0,"BI",COUNTBLANK(B350:C350)=2,"-",COUNTBLANK(B350)=0,"B",COUNTBLANK(C350)=0,"I")</f>
        <v>I</v>
      </c>
    </row>
    <row r="351" spans="1:15" x14ac:dyDescent="0.2">
      <c r="A351" t="s">
        <v>660</v>
      </c>
      <c r="B351" s="63" t="s">
        <v>87</v>
      </c>
      <c r="C351" s="63" t="s">
        <v>87</v>
      </c>
      <c r="F351" t="s">
        <v>87</v>
      </c>
      <c r="G351" t="str">
        <f t="shared" si="6"/>
        <v>RL3R1</v>
      </c>
      <c r="H351" s="13" t="s">
        <v>661</v>
      </c>
      <c r="I351" s="14" t="s">
        <v>214</v>
      </c>
      <c r="J351" s="12" t="s">
        <v>79</v>
      </c>
      <c r="K351" s="1" t="s">
        <v>87</v>
      </c>
      <c r="L351" t="s">
        <v>87</v>
      </c>
      <c r="M351" t="s">
        <v>87</v>
      </c>
      <c r="N351" t="s">
        <v>87</v>
      </c>
      <c r="O351" s="12" t="str" cm="1">
        <f t="array" ref="O351">_xlfn.IFS(COUNTBLANK(B351:C351)=0,"BI",COUNTBLANK(B351:C351)=2,"-",COUNTBLANK(B351)=0,"B",COUNTBLANK(C351)=0,"I")</f>
        <v>-</v>
      </c>
    </row>
    <row r="352" spans="1:15" x14ac:dyDescent="0.2">
      <c r="A352" t="s">
        <v>662</v>
      </c>
      <c r="B352" s="63" t="s">
        <v>87</v>
      </c>
      <c r="C352" s="63" t="s">
        <v>87</v>
      </c>
      <c r="F352" t="s">
        <v>87</v>
      </c>
      <c r="G352" t="str">
        <f t="shared" si="6"/>
        <v>RL3R2</v>
      </c>
      <c r="H352" s="13" t="s">
        <v>661</v>
      </c>
      <c r="I352" s="14" t="s">
        <v>214</v>
      </c>
      <c r="J352" s="12" t="s">
        <v>79</v>
      </c>
      <c r="K352" s="1" t="s">
        <v>87</v>
      </c>
      <c r="L352" t="s">
        <v>87</v>
      </c>
      <c r="M352" t="s">
        <v>87</v>
      </c>
      <c r="N352" t="s">
        <v>87</v>
      </c>
      <c r="O352" s="12" t="str" cm="1">
        <f t="array" ref="O352">_xlfn.IFS(COUNTBLANK(B352:C352)=0,"BI",COUNTBLANK(B352:C352)=2,"-",COUNTBLANK(B352)=0,"B",COUNTBLANK(C352)=0,"I")</f>
        <v>-</v>
      </c>
    </row>
    <row r="353" spans="1:15" x14ac:dyDescent="0.2">
      <c r="A353" t="s">
        <v>663</v>
      </c>
      <c r="B353" s="63" t="s">
        <v>87</v>
      </c>
      <c r="C353" s="63" t="s">
        <v>87</v>
      </c>
      <c r="F353" t="s">
        <v>87</v>
      </c>
      <c r="G353" t="str">
        <f t="shared" si="6"/>
        <v>RXFP1</v>
      </c>
      <c r="H353" s="13" t="s">
        <v>661</v>
      </c>
      <c r="I353" s="14" t="s">
        <v>214</v>
      </c>
      <c r="J353" s="12" t="s">
        <v>79</v>
      </c>
      <c r="K353" s="1" t="s">
        <v>87</v>
      </c>
      <c r="L353" t="s">
        <v>87</v>
      </c>
      <c r="M353" t="s">
        <v>87</v>
      </c>
      <c r="N353" t="s">
        <v>87</v>
      </c>
      <c r="O353" s="12" t="str" cm="1">
        <f t="array" ref="O353">_xlfn.IFS(COUNTBLANK(B353:C353)=0,"BI",COUNTBLANK(B353:C353)=2,"-",COUNTBLANK(B353)=0,"B",COUNTBLANK(C353)=0,"I")</f>
        <v>-</v>
      </c>
    </row>
    <row r="354" spans="1:15" x14ac:dyDescent="0.2">
      <c r="A354" t="s">
        <v>664</v>
      </c>
      <c r="B354" s="63" t="s">
        <v>87</v>
      </c>
      <c r="C354" s="63" t="s">
        <v>87</v>
      </c>
      <c r="F354" t="s">
        <v>87</v>
      </c>
      <c r="G354" t="str">
        <f t="shared" si="6"/>
        <v>RXFP2</v>
      </c>
      <c r="H354" s="13" t="s">
        <v>661</v>
      </c>
      <c r="I354" s="14" t="s">
        <v>214</v>
      </c>
      <c r="J354" s="12" t="s">
        <v>79</v>
      </c>
      <c r="K354" s="1" t="s">
        <v>87</v>
      </c>
      <c r="L354" t="s">
        <v>87</v>
      </c>
      <c r="M354" t="s">
        <v>87</v>
      </c>
      <c r="N354" t="s">
        <v>87</v>
      </c>
      <c r="O354" s="12" t="str" cm="1">
        <f t="array" ref="O354">_xlfn.IFS(COUNTBLANK(B354:C354)=0,"BI",COUNTBLANK(B354:C354)=2,"-",COUNTBLANK(B354)=0,"B",COUNTBLANK(C354)=0,"I")</f>
        <v>-</v>
      </c>
    </row>
    <row r="355" spans="1:15" x14ac:dyDescent="0.2">
      <c r="A355" t="s">
        <v>665</v>
      </c>
      <c r="B355" s="63" t="s">
        <v>87</v>
      </c>
      <c r="C355" s="63" t="s">
        <v>666</v>
      </c>
      <c r="F355" t="s">
        <v>666</v>
      </c>
      <c r="G355" t="str">
        <f t="shared" si="6"/>
        <v>SSR1</v>
      </c>
      <c r="H355" s="13" t="s">
        <v>667</v>
      </c>
      <c r="I355" s="14" t="s">
        <v>214</v>
      </c>
      <c r="J355" s="12" t="s">
        <v>79</v>
      </c>
      <c r="K355" s="1" t="s">
        <v>87</v>
      </c>
      <c r="L355" t="s">
        <v>87</v>
      </c>
      <c r="M355" t="s">
        <v>87</v>
      </c>
      <c r="N355" t="s">
        <v>87</v>
      </c>
      <c r="O355" s="12" t="str" cm="1">
        <f t="array" ref="O355">_xlfn.IFS(COUNTBLANK(B355:C355)=0,"BI",COUNTBLANK(B355:C355)=2,"-",COUNTBLANK(B355)=0,"B",COUNTBLANK(C355)=0,"I")</f>
        <v>I</v>
      </c>
    </row>
    <row r="356" spans="1:15" x14ac:dyDescent="0.2">
      <c r="A356" t="s">
        <v>668</v>
      </c>
      <c r="B356" s="63" t="s">
        <v>669</v>
      </c>
      <c r="C356" s="63" t="s">
        <v>670</v>
      </c>
      <c r="F356" t="s">
        <v>670</v>
      </c>
      <c r="G356" t="str">
        <f t="shared" si="6"/>
        <v>SSR2</v>
      </c>
      <c r="H356" s="13" t="s">
        <v>667</v>
      </c>
      <c r="I356" s="14" t="s">
        <v>214</v>
      </c>
      <c r="J356" s="12" t="s">
        <v>79</v>
      </c>
      <c r="K356" s="1" t="s">
        <v>1187</v>
      </c>
      <c r="L356" t="s">
        <v>1188</v>
      </c>
      <c r="M356" t="s">
        <v>1000</v>
      </c>
      <c r="N356" t="s">
        <v>1189</v>
      </c>
      <c r="O356" s="12" t="str" cm="1">
        <f t="array" ref="O356">_xlfn.IFS(COUNTBLANK(B356:C356)=0,"BI",COUNTBLANK(B356:C356)=2,"-",COUNTBLANK(B356)=0,"B",COUNTBLANK(C356)=0,"I")</f>
        <v>BI</v>
      </c>
    </row>
    <row r="357" spans="1:15" x14ac:dyDescent="0.2">
      <c r="A357" t="s">
        <v>671</v>
      </c>
      <c r="B357" s="63" t="s">
        <v>87</v>
      </c>
      <c r="C357" s="63" t="s">
        <v>672</v>
      </c>
      <c r="F357" t="s">
        <v>672</v>
      </c>
      <c r="G357" t="str">
        <f t="shared" si="6"/>
        <v>SSR3</v>
      </c>
      <c r="H357" s="13" t="s">
        <v>667</v>
      </c>
      <c r="I357" s="14" t="s">
        <v>214</v>
      </c>
      <c r="J357" s="12" t="s">
        <v>79</v>
      </c>
      <c r="K357" s="1" t="s">
        <v>87</v>
      </c>
      <c r="L357" t="s">
        <v>87</v>
      </c>
      <c r="M357" t="s">
        <v>87</v>
      </c>
      <c r="N357" t="s">
        <v>87</v>
      </c>
      <c r="O357" s="12" t="str" cm="1">
        <f t="array" ref="O357">_xlfn.IFS(COUNTBLANK(B357:C357)=0,"BI",COUNTBLANK(B357:C357)=2,"-",COUNTBLANK(B357)=0,"B",COUNTBLANK(C357)=0,"I")</f>
        <v>I</v>
      </c>
    </row>
    <row r="358" spans="1:15" x14ac:dyDescent="0.2">
      <c r="A358" t="s">
        <v>673</v>
      </c>
      <c r="B358" s="63" t="s">
        <v>87</v>
      </c>
      <c r="C358" s="63" t="s">
        <v>674</v>
      </c>
      <c r="F358" t="s">
        <v>674</v>
      </c>
      <c r="G358" t="str">
        <f t="shared" si="6"/>
        <v>SSR4</v>
      </c>
      <c r="H358" s="13" t="s">
        <v>667</v>
      </c>
      <c r="I358" s="14" t="s">
        <v>214</v>
      </c>
      <c r="J358" s="12" t="s">
        <v>79</v>
      </c>
      <c r="K358" s="1" t="s">
        <v>87</v>
      </c>
      <c r="L358" t="s">
        <v>87</v>
      </c>
      <c r="M358" t="s">
        <v>87</v>
      </c>
      <c r="N358" t="s">
        <v>87</v>
      </c>
      <c r="O358" s="12" t="str" cm="1">
        <f t="array" ref="O358">_xlfn.IFS(COUNTBLANK(B358:C358)=0,"BI",COUNTBLANK(B358:C358)=2,"-",COUNTBLANK(B358)=0,"B",COUNTBLANK(C358)=0,"I")</f>
        <v>I</v>
      </c>
    </row>
    <row r="359" spans="1:15" x14ac:dyDescent="0.2">
      <c r="A359" t="s">
        <v>675</v>
      </c>
      <c r="B359" s="63" t="s">
        <v>87</v>
      </c>
      <c r="C359" s="63" t="s">
        <v>676</v>
      </c>
      <c r="F359" t="s">
        <v>676</v>
      </c>
      <c r="G359" t="str">
        <f t="shared" si="6"/>
        <v>SSR5</v>
      </c>
      <c r="H359" s="13" t="s">
        <v>667</v>
      </c>
      <c r="I359" s="14" t="s">
        <v>214</v>
      </c>
      <c r="J359" s="12" t="s">
        <v>79</v>
      </c>
      <c r="K359" s="1" t="s">
        <v>87</v>
      </c>
      <c r="L359" t="s">
        <v>87</v>
      </c>
      <c r="M359" t="s">
        <v>87</v>
      </c>
      <c r="N359" t="s">
        <v>87</v>
      </c>
      <c r="O359" s="12" t="str" cm="1">
        <f t="array" ref="O359">_xlfn.IFS(COUNTBLANK(B359:C359)=0,"BI",COUNTBLANK(B359:C359)=2,"-",COUNTBLANK(B359)=0,"B",COUNTBLANK(C359)=0,"I")</f>
        <v>I</v>
      </c>
    </row>
    <row r="360" spans="1:15" x14ac:dyDescent="0.2">
      <c r="A360" t="s">
        <v>677</v>
      </c>
      <c r="B360" s="63" t="s">
        <v>87</v>
      </c>
      <c r="C360" s="63" t="s">
        <v>87</v>
      </c>
      <c r="F360" t="s">
        <v>87</v>
      </c>
      <c r="G360" t="str">
        <f t="shared" si="6"/>
        <v>SUCR1</v>
      </c>
      <c r="H360" s="13" t="s">
        <v>678</v>
      </c>
      <c r="I360" s="14" t="s">
        <v>474</v>
      </c>
      <c r="J360" s="12" t="s">
        <v>79</v>
      </c>
      <c r="K360" s="1" t="s">
        <v>87</v>
      </c>
      <c r="L360" t="s">
        <v>87</v>
      </c>
      <c r="M360" t="s">
        <v>87</v>
      </c>
      <c r="N360" t="s">
        <v>87</v>
      </c>
      <c r="O360" s="12" t="str" cm="1">
        <f t="array" ref="O360">_xlfn.IFS(COUNTBLANK(B360:C360)=0,"BI",COUNTBLANK(B360:C360)=2,"-",COUNTBLANK(B360)=0,"B",COUNTBLANK(C360)=0,"I")</f>
        <v>-</v>
      </c>
    </row>
    <row r="361" spans="1:15" x14ac:dyDescent="0.2">
      <c r="A361" t="s">
        <v>679</v>
      </c>
      <c r="B361" s="63" t="s">
        <v>87</v>
      </c>
      <c r="C361" s="63" t="s">
        <v>680</v>
      </c>
      <c r="F361" t="s">
        <v>680</v>
      </c>
      <c r="G361" t="str">
        <f t="shared" si="6"/>
        <v>NK1R</v>
      </c>
      <c r="H361" s="13" t="s">
        <v>681</v>
      </c>
      <c r="I361" s="14" t="s">
        <v>214</v>
      </c>
      <c r="J361" s="12" t="s">
        <v>79</v>
      </c>
      <c r="K361" s="1" t="s">
        <v>87</v>
      </c>
      <c r="L361" t="s">
        <v>87</v>
      </c>
      <c r="M361" t="s">
        <v>87</v>
      </c>
      <c r="N361" t="s">
        <v>87</v>
      </c>
      <c r="O361" s="12" t="str" cm="1">
        <f t="array" ref="O361">_xlfn.IFS(COUNTBLANK(B361:C361)=0,"BI",COUNTBLANK(B361:C361)=2,"-",COUNTBLANK(B361)=0,"B",COUNTBLANK(C361)=0,"I")</f>
        <v>I</v>
      </c>
    </row>
    <row r="362" spans="1:15" x14ac:dyDescent="0.2">
      <c r="A362" t="s">
        <v>682</v>
      </c>
      <c r="B362" s="63" t="s">
        <v>87</v>
      </c>
      <c r="C362" s="63" t="s">
        <v>683</v>
      </c>
      <c r="F362" t="s">
        <v>683</v>
      </c>
      <c r="G362" t="str">
        <f t="shared" si="6"/>
        <v>NK2R</v>
      </c>
      <c r="H362" s="13" t="s">
        <v>681</v>
      </c>
      <c r="I362" s="14" t="s">
        <v>214</v>
      </c>
      <c r="J362" s="12" t="s">
        <v>79</v>
      </c>
      <c r="K362" s="1" t="s">
        <v>87</v>
      </c>
      <c r="L362" t="s">
        <v>87</v>
      </c>
      <c r="M362" t="s">
        <v>87</v>
      </c>
      <c r="N362" t="s">
        <v>87</v>
      </c>
      <c r="O362" s="12" t="str" cm="1">
        <f t="array" ref="O362">_xlfn.IFS(COUNTBLANK(B362:C362)=0,"BI",COUNTBLANK(B362:C362)=2,"-",COUNTBLANK(B362)=0,"B",COUNTBLANK(C362)=0,"I")</f>
        <v>I</v>
      </c>
    </row>
    <row r="363" spans="1:15" x14ac:dyDescent="0.2">
      <c r="A363" t="s">
        <v>684</v>
      </c>
      <c r="B363" s="63" t="s">
        <v>87</v>
      </c>
      <c r="C363" s="63" t="s">
        <v>685</v>
      </c>
      <c r="F363" t="s">
        <v>685</v>
      </c>
      <c r="G363" t="str">
        <f t="shared" si="6"/>
        <v>NK3R</v>
      </c>
      <c r="H363" s="13" t="s">
        <v>681</v>
      </c>
      <c r="I363" s="14" t="s">
        <v>214</v>
      </c>
      <c r="J363" s="12" t="s">
        <v>79</v>
      </c>
      <c r="K363" s="1" t="s">
        <v>87</v>
      </c>
      <c r="L363" t="s">
        <v>87</v>
      </c>
      <c r="M363" t="s">
        <v>87</v>
      </c>
      <c r="N363" t="s">
        <v>87</v>
      </c>
      <c r="O363" s="12" t="str" cm="1">
        <f t="array" ref="O363">_xlfn.IFS(COUNTBLANK(B363:C363)=0,"BI",COUNTBLANK(B363:C363)=2,"-",COUNTBLANK(B363)=0,"B",COUNTBLANK(C363)=0,"I")</f>
        <v>I</v>
      </c>
    </row>
    <row r="364" spans="1:15" x14ac:dyDescent="0.2">
      <c r="A364" t="s">
        <v>686</v>
      </c>
      <c r="B364" s="63" t="s">
        <v>87</v>
      </c>
      <c r="C364" s="63" t="s">
        <v>87</v>
      </c>
      <c r="F364" t="s">
        <v>87</v>
      </c>
      <c r="G364" t="str">
        <f t="shared" si="6"/>
        <v>TS1R1</v>
      </c>
      <c r="H364" s="13" t="s">
        <v>687</v>
      </c>
      <c r="I364" s="14" t="s">
        <v>578</v>
      </c>
      <c r="J364" s="12" t="s">
        <v>245</v>
      </c>
      <c r="K364" s="1" t="s">
        <v>87</v>
      </c>
      <c r="L364" t="s">
        <v>87</v>
      </c>
      <c r="M364" t="s">
        <v>87</v>
      </c>
      <c r="N364" t="s">
        <v>87</v>
      </c>
      <c r="O364" s="12" t="str" cm="1">
        <f t="array" ref="O364">_xlfn.IFS(COUNTBLANK(B364:C364)=0,"BI",COUNTBLANK(B364:C364)=2,"-",COUNTBLANK(B364)=0,"B",COUNTBLANK(C364)=0,"I")</f>
        <v>-</v>
      </c>
    </row>
    <row r="365" spans="1:15" x14ac:dyDescent="0.2">
      <c r="A365" t="s">
        <v>688</v>
      </c>
      <c r="B365" s="63" t="s">
        <v>87</v>
      </c>
      <c r="C365" s="63" t="s">
        <v>87</v>
      </c>
      <c r="F365" t="s">
        <v>87</v>
      </c>
      <c r="G365" t="str">
        <f t="shared" si="6"/>
        <v>TS1R2</v>
      </c>
      <c r="H365" s="13" t="s">
        <v>687</v>
      </c>
      <c r="I365" s="14" t="s">
        <v>578</v>
      </c>
      <c r="J365" s="12" t="s">
        <v>245</v>
      </c>
      <c r="K365" s="1" t="s">
        <v>87</v>
      </c>
      <c r="L365" t="s">
        <v>87</v>
      </c>
      <c r="M365" t="s">
        <v>87</v>
      </c>
      <c r="N365" t="s">
        <v>87</v>
      </c>
      <c r="O365" s="12" t="str" cm="1">
        <f t="array" ref="O365">_xlfn.IFS(COUNTBLANK(B365:C365)=0,"BI",COUNTBLANK(B365:C365)=2,"-",COUNTBLANK(B365)=0,"B",COUNTBLANK(C365)=0,"I")</f>
        <v>-</v>
      </c>
    </row>
    <row r="366" spans="1:15" x14ac:dyDescent="0.2">
      <c r="A366" t="s">
        <v>689</v>
      </c>
      <c r="B366" s="63" t="s">
        <v>87</v>
      </c>
      <c r="C366" s="63" t="s">
        <v>87</v>
      </c>
      <c r="F366" t="s">
        <v>87</v>
      </c>
      <c r="G366" t="str">
        <f t="shared" si="6"/>
        <v>TS1R3</v>
      </c>
      <c r="H366" s="13" t="s">
        <v>687</v>
      </c>
      <c r="I366" s="14" t="s">
        <v>578</v>
      </c>
      <c r="J366" s="12" t="s">
        <v>245</v>
      </c>
      <c r="K366" s="1" t="s">
        <v>87</v>
      </c>
      <c r="L366" t="s">
        <v>87</v>
      </c>
      <c r="M366" t="s">
        <v>87</v>
      </c>
      <c r="N366" t="s">
        <v>87</v>
      </c>
      <c r="O366" s="12" t="str" cm="1">
        <f t="array" ref="O366">_xlfn.IFS(COUNTBLANK(B366:C366)=0,"BI",COUNTBLANK(B366:C366)=2,"-",COUNTBLANK(B366)=0,"B",COUNTBLANK(C366)=0,"I")</f>
        <v>-</v>
      </c>
    </row>
    <row r="367" spans="1:15" x14ac:dyDescent="0.2">
      <c r="A367" t="s">
        <v>690</v>
      </c>
      <c r="B367" s="63" t="s">
        <v>87</v>
      </c>
      <c r="C367" s="63" t="s">
        <v>87</v>
      </c>
      <c r="F367" t="s">
        <v>87</v>
      </c>
      <c r="G367" t="str">
        <f t="shared" si="6"/>
        <v>T2R10</v>
      </c>
      <c r="H367" s="13" t="s">
        <v>691</v>
      </c>
      <c r="I367" s="14" t="s">
        <v>578</v>
      </c>
      <c r="J367" s="12" t="s">
        <v>692</v>
      </c>
      <c r="K367" s="1" t="s">
        <v>87</v>
      </c>
      <c r="L367" t="s">
        <v>87</v>
      </c>
      <c r="M367" t="s">
        <v>87</v>
      </c>
      <c r="N367" t="s">
        <v>87</v>
      </c>
      <c r="O367" s="12" t="str" cm="1">
        <f t="array" ref="O367">_xlfn.IFS(COUNTBLANK(B367:C367)=0,"BI",COUNTBLANK(B367:C367)=2,"-",COUNTBLANK(B367)=0,"B",COUNTBLANK(C367)=0,"I")</f>
        <v>-</v>
      </c>
    </row>
    <row r="368" spans="1:15" x14ac:dyDescent="0.2">
      <c r="A368" t="s">
        <v>693</v>
      </c>
      <c r="B368" s="63" t="s">
        <v>87</v>
      </c>
      <c r="C368" s="63" t="s">
        <v>87</v>
      </c>
      <c r="F368" t="s">
        <v>87</v>
      </c>
      <c r="G368" t="str">
        <f t="shared" si="6"/>
        <v>T2R13</v>
      </c>
      <c r="H368" s="13" t="s">
        <v>691</v>
      </c>
      <c r="I368" s="14" t="s">
        <v>578</v>
      </c>
      <c r="J368" s="12" t="s">
        <v>692</v>
      </c>
      <c r="K368" s="1" t="s">
        <v>87</v>
      </c>
      <c r="L368" t="s">
        <v>87</v>
      </c>
      <c r="M368" t="s">
        <v>87</v>
      </c>
      <c r="N368" t="s">
        <v>87</v>
      </c>
      <c r="O368" s="12" t="str" cm="1">
        <f t="array" ref="O368">_xlfn.IFS(COUNTBLANK(B368:C368)=0,"BI",COUNTBLANK(B368:C368)=2,"-",COUNTBLANK(B368)=0,"B",COUNTBLANK(C368)=0,"I")</f>
        <v>-</v>
      </c>
    </row>
    <row r="369" spans="1:15" x14ac:dyDescent="0.2">
      <c r="A369" t="s">
        <v>694</v>
      </c>
      <c r="B369" s="63" t="s">
        <v>87</v>
      </c>
      <c r="C369" s="63" t="s">
        <v>87</v>
      </c>
      <c r="F369" t="s">
        <v>87</v>
      </c>
      <c r="G369" t="str">
        <f t="shared" si="6"/>
        <v>T2R14</v>
      </c>
      <c r="H369" s="13" t="s">
        <v>691</v>
      </c>
      <c r="I369" s="14" t="s">
        <v>578</v>
      </c>
      <c r="J369" s="12" t="s">
        <v>692</v>
      </c>
      <c r="K369" s="1" t="s">
        <v>87</v>
      </c>
      <c r="L369" t="s">
        <v>87</v>
      </c>
      <c r="M369" t="s">
        <v>87</v>
      </c>
      <c r="N369" t="s">
        <v>87</v>
      </c>
      <c r="O369" s="12" t="str" cm="1">
        <f t="array" ref="O369">_xlfn.IFS(COUNTBLANK(B369:C369)=0,"BI",COUNTBLANK(B369:C369)=2,"-",COUNTBLANK(B369)=0,"B",COUNTBLANK(C369)=0,"I")</f>
        <v>-</v>
      </c>
    </row>
    <row r="370" spans="1:15" x14ac:dyDescent="0.2">
      <c r="A370" t="s">
        <v>695</v>
      </c>
      <c r="B370" s="63" t="s">
        <v>87</v>
      </c>
      <c r="C370" s="63" t="s">
        <v>87</v>
      </c>
      <c r="F370" t="s">
        <v>87</v>
      </c>
      <c r="G370" t="str">
        <f t="shared" si="6"/>
        <v>T2R16</v>
      </c>
      <c r="H370" s="13" t="s">
        <v>691</v>
      </c>
      <c r="I370" s="14" t="s">
        <v>578</v>
      </c>
      <c r="J370" s="12" t="s">
        <v>692</v>
      </c>
      <c r="K370" s="1" t="s">
        <v>87</v>
      </c>
      <c r="L370" t="s">
        <v>87</v>
      </c>
      <c r="M370" t="s">
        <v>87</v>
      </c>
      <c r="N370" t="s">
        <v>87</v>
      </c>
      <c r="O370" s="12" t="str" cm="1">
        <f t="array" ref="O370">_xlfn.IFS(COUNTBLANK(B370:C370)=0,"BI",COUNTBLANK(B370:C370)=2,"-",COUNTBLANK(B370)=0,"B",COUNTBLANK(C370)=0,"I")</f>
        <v>-</v>
      </c>
    </row>
    <row r="371" spans="1:15" x14ac:dyDescent="0.2">
      <c r="A371" t="s">
        <v>696</v>
      </c>
      <c r="B371" s="63" t="s">
        <v>87</v>
      </c>
      <c r="C371" s="63" t="s">
        <v>87</v>
      </c>
      <c r="F371" t="s">
        <v>87</v>
      </c>
      <c r="G371" t="str">
        <f t="shared" si="6"/>
        <v>T2R20</v>
      </c>
      <c r="H371" s="13" t="s">
        <v>691</v>
      </c>
      <c r="I371" s="14" t="s">
        <v>578</v>
      </c>
      <c r="J371" s="12" t="s">
        <v>692</v>
      </c>
      <c r="K371" s="1" t="s">
        <v>87</v>
      </c>
      <c r="L371" t="s">
        <v>87</v>
      </c>
      <c r="M371" t="s">
        <v>87</v>
      </c>
      <c r="N371" t="s">
        <v>87</v>
      </c>
      <c r="O371" s="12" t="str" cm="1">
        <f t="array" ref="O371">_xlfn.IFS(COUNTBLANK(B371:C371)=0,"BI",COUNTBLANK(B371:C371)=2,"-",COUNTBLANK(B371)=0,"B",COUNTBLANK(C371)=0,"I")</f>
        <v>-</v>
      </c>
    </row>
    <row r="372" spans="1:15" x14ac:dyDescent="0.2">
      <c r="A372" t="s">
        <v>697</v>
      </c>
      <c r="B372" s="63" t="s">
        <v>87</v>
      </c>
      <c r="C372" s="63" t="s">
        <v>87</v>
      </c>
      <c r="F372" t="s">
        <v>87</v>
      </c>
      <c r="G372" t="str">
        <f t="shared" si="6"/>
        <v>T2R30</v>
      </c>
      <c r="H372" s="13" t="s">
        <v>691</v>
      </c>
      <c r="I372" s="14" t="s">
        <v>578</v>
      </c>
      <c r="J372" s="12" t="s">
        <v>692</v>
      </c>
      <c r="K372" s="1" t="s">
        <v>87</v>
      </c>
      <c r="L372" t="s">
        <v>87</v>
      </c>
      <c r="M372" t="s">
        <v>87</v>
      </c>
      <c r="N372" t="s">
        <v>87</v>
      </c>
      <c r="O372" s="12" t="str" cm="1">
        <f t="array" ref="O372">_xlfn.IFS(COUNTBLANK(B372:C372)=0,"BI",COUNTBLANK(B372:C372)=2,"-",COUNTBLANK(B372)=0,"B",COUNTBLANK(C372)=0,"I")</f>
        <v>-</v>
      </c>
    </row>
    <row r="373" spans="1:15" x14ac:dyDescent="0.2">
      <c r="A373" t="s">
        <v>698</v>
      </c>
      <c r="B373" s="63" t="s">
        <v>87</v>
      </c>
      <c r="C373" s="63" t="s">
        <v>87</v>
      </c>
      <c r="F373" t="s">
        <v>87</v>
      </c>
      <c r="G373" t="str">
        <f t="shared" si="6"/>
        <v>T2R31</v>
      </c>
      <c r="H373" s="13" t="s">
        <v>691</v>
      </c>
      <c r="I373" s="14" t="s">
        <v>578</v>
      </c>
      <c r="J373" s="12" t="s">
        <v>692</v>
      </c>
      <c r="K373" s="1" t="s">
        <v>87</v>
      </c>
      <c r="L373" t="s">
        <v>87</v>
      </c>
      <c r="M373" t="s">
        <v>87</v>
      </c>
      <c r="N373" t="s">
        <v>87</v>
      </c>
      <c r="O373" s="12" t="str" cm="1">
        <f t="array" ref="O373">_xlfn.IFS(COUNTBLANK(B373:C373)=0,"BI",COUNTBLANK(B373:C373)=2,"-",COUNTBLANK(B373)=0,"B",COUNTBLANK(C373)=0,"I")</f>
        <v>-</v>
      </c>
    </row>
    <row r="374" spans="1:15" x14ac:dyDescent="0.2">
      <c r="A374" t="s">
        <v>699</v>
      </c>
      <c r="B374" s="63" t="s">
        <v>87</v>
      </c>
      <c r="C374" s="63" t="s">
        <v>87</v>
      </c>
      <c r="F374" t="s">
        <v>87</v>
      </c>
      <c r="G374" t="str">
        <f t="shared" si="6"/>
        <v>T2R38</v>
      </c>
      <c r="H374" s="13" t="s">
        <v>691</v>
      </c>
      <c r="I374" s="14" t="s">
        <v>578</v>
      </c>
      <c r="J374" s="12" t="s">
        <v>692</v>
      </c>
      <c r="K374" s="1" t="s">
        <v>87</v>
      </c>
      <c r="L374" t="s">
        <v>87</v>
      </c>
      <c r="M374" t="s">
        <v>87</v>
      </c>
      <c r="N374" t="s">
        <v>87</v>
      </c>
      <c r="O374" s="12" t="str" cm="1">
        <f t="array" ref="O374">_xlfn.IFS(COUNTBLANK(B374:C374)=0,"BI",COUNTBLANK(B374:C374)=2,"-",COUNTBLANK(B374)=0,"B",COUNTBLANK(C374)=0,"I")</f>
        <v>-</v>
      </c>
    </row>
    <row r="375" spans="1:15" x14ac:dyDescent="0.2">
      <c r="A375" t="s">
        <v>700</v>
      </c>
      <c r="B375" s="63" t="s">
        <v>87</v>
      </c>
      <c r="C375" s="63" t="s">
        <v>87</v>
      </c>
      <c r="F375" t="s">
        <v>87</v>
      </c>
      <c r="G375" t="str">
        <f t="shared" si="6"/>
        <v>T2R39</v>
      </c>
      <c r="H375" s="13" t="s">
        <v>691</v>
      </c>
      <c r="I375" s="14" t="s">
        <v>578</v>
      </c>
      <c r="J375" s="12" t="s">
        <v>692</v>
      </c>
      <c r="K375" s="1" t="s">
        <v>87</v>
      </c>
      <c r="L375" t="s">
        <v>87</v>
      </c>
      <c r="M375" t="s">
        <v>87</v>
      </c>
      <c r="N375" t="s">
        <v>87</v>
      </c>
      <c r="O375" s="12" t="str" cm="1">
        <f t="array" ref="O375">_xlfn.IFS(COUNTBLANK(B375:C375)=0,"BI",COUNTBLANK(B375:C375)=2,"-",COUNTBLANK(B375)=0,"B",COUNTBLANK(C375)=0,"I")</f>
        <v>-</v>
      </c>
    </row>
    <row r="376" spans="1:15" x14ac:dyDescent="0.2">
      <c r="A376" t="s">
        <v>701</v>
      </c>
      <c r="B376" s="63" t="s">
        <v>87</v>
      </c>
      <c r="C376" s="63" t="s">
        <v>87</v>
      </c>
      <c r="F376" t="s">
        <v>87</v>
      </c>
      <c r="G376" t="str">
        <f t="shared" si="6"/>
        <v>T2R40</v>
      </c>
      <c r="H376" s="13" t="s">
        <v>691</v>
      </c>
      <c r="I376" s="14" t="s">
        <v>578</v>
      </c>
      <c r="J376" s="12" t="s">
        <v>692</v>
      </c>
      <c r="K376" s="1" t="s">
        <v>87</v>
      </c>
      <c r="L376" t="s">
        <v>87</v>
      </c>
      <c r="M376" t="s">
        <v>87</v>
      </c>
      <c r="N376" t="s">
        <v>87</v>
      </c>
      <c r="O376" s="12" t="str" cm="1">
        <f t="array" ref="O376">_xlfn.IFS(COUNTBLANK(B376:C376)=0,"BI",COUNTBLANK(B376:C376)=2,"-",COUNTBLANK(B376)=0,"B",COUNTBLANK(C376)=0,"I")</f>
        <v>-</v>
      </c>
    </row>
    <row r="377" spans="1:15" x14ac:dyDescent="0.2">
      <c r="A377" t="s">
        <v>702</v>
      </c>
      <c r="B377" s="63" t="s">
        <v>87</v>
      </c>
      <c r="C377" s="63" t="s">
        <v>87</v>
      </c>
      <c r="F377" t="s">
        <v>87</v>
      </c>
      <c r="G377" t="str">
        <f t="shared" si="6"/>
        <v>T2R41</v>
      </c>
      <c r="H377" s="13" t="s">
        <v>691</v>
      </c>
      <c r="I377" s="14" t="s">
        <v>578</v>
      </c>
      <c r="J377" s="12" t="s">
        <v>692</v>
      </c>
      <c r="K377" s="1" t="s">
        <v>87</v>
      </c>
      <c r="L377" t="s">
        <v>87</v>
      </c>
      <c r="M377" t="s">
        <v>87</v>
      </c>
      <c r="N377" t="s">
        <v>87</v>
      </c>
      <c r="O377" s="12" t="str" cm="1">
        <f t="array" ref="O377">_xlfn.IFS(COUNTBLANK(B377:C377)=0,"BI",COUNTBLANK(B377:C377)=2,"-",COUNTBLANK(B377)=0,"B",COUNTBLANK(C377)=0,"I")</f>
        <v>-</v>
      </c>
    </row>
    <row r="378" spans="1:15" x14ac:dyDescent="0.2">
      <c r="A378" t="s">
        <v>703</v>
      </c>
      <c r="B378" s="63" t="s">
        <v>87</v>
      </c>
      <c r="C378" s="63" t="s">
        <v>87</v>
      </c>
      <c r="F378" t="s">
        <v>87</v>
      </c>
      <c r="G378" t="str">
        <f t="shared" si="6"/>
        <v>T2R42</v>
      </c>
      <c r="H378" s="13" t="s">
        <v>691</v>
      </c>
      <c r="I378" s="14" t="s">
        <v>578</v>
      </c>
      <c r="J378" s="12" t="s">
        <v>692</v>
      </c>
      <c r="K378" s="1" t="s">
        <v>87</v>
      </c>
      <c r="L378" t="s">
        <v>87</v>
      </c>
      <c r="M378" t="s">
        <v>87</v>
      </c>
      <c r="N378" t="s">
        <v>87</v>
      </c>
      <c r="O378" s="12" t="str" cm="1">
        <f t="array" ref="O378">_xlfn.IFS(COUNTBLANK(B378:C378)=0,"BI",COUNTBLANK(B378:C378)=2,"-",COUNTBLANK(B378)=0,"B",COUNTBLANK(C378)=0,"I")</f>
        <v>-</v>
      </c>
    </row>
    <row r="379" spans="1:15" x14ac:dyDescent="0.2">
      <c r="A379" t="s">
        <v>704</v>
      </c>
      <c r="B379" s="63" t="s">
        <v>87</v>
      </c>
      <c r="C379" s="63" t="s">
        <v>87</v>
      </c>
      <c r="F379" t="s">
        <v>87</v>
      </c>
      <c r="G379" t="str">
        <f t="shared" si="6"/>
        <v>T2R43</v>
      </c>
      <c r="H379" s="13" t="s">
        <v>691</v>
      </c>
      <c r="I379" s="14" t="s">
        <v>578</v>
      </c>
      <c r="J379" s="12" t="s">
        <v>692</v>
      </c>
      <c r="K379" s="1" t="s">
        <v>87</v>
      </c>
      <c r="L379" t="s">
        <v>87</v>
      </c>
      <c r="M379" t="s">
        <v>87</v>
      </c>
      <c r="N379" t="s">
        <v>87</v>
      </c>
      <c r="O379" s="12" t="str" cm="1">
        <f t="array" ref="O379">_xlfn.IFS(COUNTBLANK(B379:C379)=0,"BI",COUNTBLANK(B379:C379)=2,"-",COUNTBLANK(B379)=0,"B",COUNTBLANK(C379)=0,"I")</f>
        <v>-</v>
      </c>
    </row>
    <row r="380" spans="1:15" x14ac:dyDescent="0.2">
      <c r="A380" t="s">
        <v>705</v>
      </c>
      <c r="B380" s="63" t="s">
        <v>87</v>
      </c>
      <c r="C380" s="63" t="s">
        <v>87</v>
      </c>
      <c r="F380" t="s">
        <v>87</v>
      </c>
      <c r="G380" t="str">
        <f t="shared" si="6"/>
        <v>T2R45</v>
      </c>
      <c r="H380" s="13" t="s">
        <v>691</v>
      </c>
      <c r="I380" s="14" t="s">
        <v>578</v>
      </c>
      <c r="J380" s="12" t="s">
        <v>692</v>
      </c>
      <c r="K380" s="1" t="s">
        <v>87</v>
      </c>
      <c r="L380" t="s">
        <v>87</v>
      </c>
      <c r="M380" t="s">
        <v>87</v>
      </c>
      <c r="N380" t="s">
        <v>87</v>
      </c>
      <c r="O380" s="12" t="str" cm="1">
        <f t="array" ref="O380">_xlfn.IFS(COUNTBLANK(B380:C380)=0,"BI",COUNTBLANK(B380:C380)=2,"-",COUNTBLANK(B380)=0,"B",COUNTBLANK(C380)=0,"I")</f>
        <v>-</v>
      </c>
    </row>
    <row r="381" spans="1:15" x14ac:dyDescent="0.2">
      <c r="A381" t="s">
        <v>706</v>
      </c>
      <c r="B381" s="63" t="s">
        <v>87</v>
      </c>
      <c r="C381" s="63" t="s">
        <v>87</v>
      </c>
      <c r="F381" t="s">
        <v>87</v>
      </c>
      <c r="G381" t="str">
        <f t="shared" si="6"/>
        <v>T2R46</v>
      </c>
      <c r="H381" s="13" t="s">
        <v>691</v>
      </c>
      <c r="I381" s="14" t="s">
        <v>578</v>
      </c>
      <c r="J381" s="12" t="s">
        <v>692</v>
      </c>
      <c r="K381" s="1" t="s">
        <v>87</v>
      </c>
      <c r="L381" t="s">
        <v>87</v>
      </c>
      <c r="M381" t="s">
        <v>87</v>
      </c>
      <c r="N381" t="s">
        <v>87</v>
      </c>
      <c r="O381" s="12" t="str" cm="1">
        <f t="array" ref="O381">_xlfn.IFS(COUNTBLANK(B381:C381)=0,"BI",COUNTBLANK(B381:C381)=2,"-",COUNTBLANK(B381)=0,"B",COUNTBLANK(C381)=0,"I")</f>
        <v>-</v>
      </c>
    </row>
    <row r="382" spans="1:15" x14ac:dyDescent="0.2">
      <c r="A382" t="s">
        <v>707</v>
      </c>
      <c r="B382" s="63" t="s">
        <v>87</v>
      </c>
      <c r="C382" s="63" t="s">
        <v>87</v>
      </c>
      <c r="F382" t="s">
        <v>87</v>
      </c>
      <c r="G382" t="str">
        <f t="shared" si="6"/>
        <v>T2R50</v>
      </c>
      <c r="H382" s="13" t="s">
        <v>691</v>
      </c>
      <c r="I382" s="14" t="s">
        <v>578</v>
      </c>
      <c r="J382" s="12" t="s">
        <v>692</v>
      </c>
      <c r="K382" s="1" t="s">
        <v>87</v>
      </c>
      <c r="L382" t="s">
        <v>87</v>
      </c>
      <c r="M382" t="s">
        <v>87</v>
      </c>
      <c r="N382" t="s">
        <v>87</v>
      </c>
      <c r="O382" s="12" t="str" cm="1">
        <f t="array" ref="O382">_xlfn.IFS(COUNTBLANK(B382:C382)=0,"BI",COUNTBLANK(B382:C382)=2,"-",COUNTBLANK(B382)=0,"B",COUNTBLANK(C382)=0,"I")</f>
        <v>-</v>
      </c>
    </row>
    <row r="383" spans="1:15" x14ac:dyDescent="0.2">
      <c r="A383" t="s">
        <v>708</v>
      </c>
      <c r="B383" s="63" t="s">
        <v>87</v>
      </c>
      <c r="C383" s="63" t="s">
        <v>87</v>
      </c>
      <c r="F383" t="s">
        <v>87</v>
      </c>
      <c r="G383" t="str">
        <f t="shared" si="6"/>
        <v>T2R60</v>
      </c>
      <c r="H383" s="13" t="s">
        <v>691</v>
      </c>
      <c r="I383" s="14" t="s">
        <v>578</v>
      </c>
      <c r="J383" s="12" t="s">
        <v>692</v>
      </c>
      <c r="K383" s="1" t="s">
        <v>87</v>
      </c>
      <c r="L383" t="s">
        <v>87</v>
      </c>
      <c r="M383" t="s">
        <v>87</v>
      </c>
      <c r="N383" t="s">
        <v>87</v>
      </c>
      <c r="O383" s="12" t="str" cm="1">
        <f t="array" ref="O383">_xlfn.IFS(COUNTBLANK(B383:C383)=0,"BI",COUNTBLANK(B383:C383)=2,"-",COUNTBLANK(B383)=0,"B",COUNTBLANK(C383)=0,"I")</f>
        <v>-</v>
      </c>
    </row>
    <row r="384" spans="1:15" x14ac:dyDescent="0.2">
      <c r="A384" t="s">
        <v>709</v>
      </c>
      <c r="B384" s="63" t="s">
        <v>87</v>
      </c>
      <c r="C384" s="63" t="s">
        <v>87</v>
      </c>
      <c r="F384" t="s">
        <v>87</v>
      </c>
      <c r="G384" t="str">
        <f t="shared" si="6"/>
        <v>TA2R1</v>
      </c>
      <c r="H384" s="13" t="s">
        <v>691</v>
      </c>
      <c r="I384" s="14" t="s">
        <v>578</v>
      </c>
      <c r="J384" s="12" t="s">
        <v>692</v>
      </c>
      <c r="K384" s="1" t="s">
        <v>87</v>
      </c>
      <c r="L384" t="s">
        <v>87</v>
      </c>
      <c r="M384" t="s">
        <v>87</v>
      </c>
      <c r="N384" t="s">
        <v>87</v>
      </c>
      <c r="O384" s="12" t="str" cm="1">
        <f t="array" ref="O384">_xlfn.IFS(COUNTBLANK(B384:C384)=0,"BI",COUNTBLANK(B384:C384)=2,"-",COUNTBLANK(B384)=0,"B",COUNTBLANK(C384)=0,"I")</f>
        <v>-</v>
      </c>
    </row>
    <row r="385" spans="1:15" x14ac:dyDescent="0.2">
      <c r="A385" t="s">
        <v>710</v>
      </c>
      <c r="B385" s="63" t="s">
        <v>87</v>
      </c>
      <c r="C385" s="63" t="s">
        <v>87</v>
      </c>
      <c r="F385" t="s">
        <v>87</v>
      </c>
      <c r="G385" t="str">
        <f t="shared" si="6"/>
        <v>TA2R3</v>
      </c>
      <c r="H385" s="13" t="s">
        <v>691</v>
      </c>
      <c r="I385" s="14" t="s">
        <v>578</v>
      </c>
      <c r="J385" s="12" t="s">
        <v>692</v>
      </c>
      <c r="K385" s="1" t="s">
        <v>87</v>
      </c>
      <c r="L385" t="s">
        <v>87</v>
      </c>
      <c r="M385" t="s">
        <v>87</v>
      </c>
      <c r="N385" t="s">
        <v>87</v>
      </c>
      <c r="O385" s="12" t="str" cm="1">
        <f t="array" ref="O385">_xlfn.IFS(COUNTBLANK(B385:C385)=0,"BI",COUNTBLANK(B385:C385)=2,"-",COUNTBLANK(B385)=0,"B",COUNTBLANK(C385)=0,"I")</f>
        <v>-</v>
      </c>
    </row>
    <row r="386" spans="1:15" x14ac:dyDescent="0.2">
      <c r="A386" t="s">
        <v>711</v>
      </c>
      <c r="B386" s="63" t="s">
        <v>87</v>
      </c>
      <c r="C386" s="63" t="s">
        <v>87</v>
      </c>
      <c r="F386" t="s">
        <v>87</v>
      </c>
      <c r="G386" t="str">
        <f t="shared" si="6"/>
        <v>TA2R4</v>
      </c>
      <c r="H386" s="13" t="s">
        <v>691</v>
      </c>
      <c r="I386" s="14" t="s">
        <v>578</v>
      </c>
      <c r="J386" s="12" t="s">
        <v>692</v>
      </c>
      <c r="K386" s="1" t="s">
        <v>87</v>
      </c>
      <c r="L386" t="s">
        <v>87</v>
      </c>
      <c r="M386" t="s">
        <v>87</v>
      </c>
      <c r="N386" t="s">
        <v>87</v>
      </c>
      <c r="O386" s="12" t="str" cm="1">
        <f t="array" ref="O386">_xlfn.IFS(COUNTBLANK(B386:C386)=0,"BI",COUNTBLANK(B386:C386)=2,"-",COUNTBLANK(B386)=0,"B",COUNTBLANK(C386)=0,"I")</f>
        <v>-</v>
      </c>
    </row>
    <row r="387" spans="1:15" x14ac:dyDescent="0.2">
      <c r="A387" t="s">
        <v>712</v>
      </c>
      <c r="B387" s="63" t="s">
        <v>87</v>
      </c>
      <c r="C387" s="63" t="s">
        <v>87</v>
      </c>
      <c r="F387" t="s">
        <v>87</v>
      </c>
      <c r="G387" t="str">
        <f t="shared" si="6"/>
        <v>TA2R5</v>
      </c>
      <c r="H387" s="13" t="s">
        <v>691</v>
      </c>
      <c r="I387" s="14" t="s">
        <v>578</v>
      </c>
      <c r="J387" s="12" t="s">
        <v>692</v>
      </c>
      <c r="K387" s="1" t="s">
        <v>87</v>
      </c>
      <c r="L387" t="s">
        <v>87</v>
      </c>
      <c r="M387" t="s">
        <v>87</v>
      </c>
      <c r="N387" t="s">
        <v>87</v>
      </c>
      <c r="O387" s="12" t="str" cm="1">
        <f t="array" ref="O387">_xlfn.IFS(COUNTBLANK(B387:C387)=0,"BI",COUNTBLANK(B387:C387)=2,"-",COUNTBLANK(B387)=0,"B",COUNTBLANK(C387)=0,"I")</f>
        <v>-</v>
      </c>
    </row>
    <row r="388" spans="1:15" x14ac:dyDescent="0.2">
      <c r="A388" t="s">
        <v>713</v>
      </c>
      <c r="B388" s="63" t="s">
        <v>87</v>
      </c>
      <c r="C388" s="63" t="s">
        <v>87</v>
      </c>
      <c r="F388" t="s">
        <v>87</v>
      </c>
      <c r="G388" t="str">
        <f t="shared" si="6"/>
        <v>TA2R7</v>
      </c>
      <c r="H388" s="13" t="s">
        <v>691</v>
      </c>
      <c r="I388" s="14" t="s">
        <v>578</v>
      </c>
      <c r="J388" s="12" t="s">
        <v>692</v>
      </c>
      <c r="K388" s="1" t="s">
        <v>87</v>
      </c>
      <c r="L388" t="s">
        <v>87</v>
      </c>
      <c r="M388" t="s">
        <v>87</v>
      </c>
      <c r="N388" t="s">
        <v>87</v>
      </c>
      <c r="O388" s="12" t="str" cm="1">
        <f t="array" ref="O388">_xlfn.IFS(COUNTBLANK(B388:C388)=0,"BI",COUNTBLANK(B388:C388)=2,"-",COUNTBLANK(B388)=0,"B",COUNTBLANK(C388)=0,"I")</f>
        <v>-</v>
      </c>
    </row>
    <row r="389" spans="1:15" x14ac:dyDescent="0.2">
      <c r="A389" t="s">
        <v>714</v>
      </c>
      <c r="B389" s="63" t="s">
        <v>87</v>
      </c>
      <c r="C389" s="63" t="s">
        <v>87</v>
      </c>
      <c r="F389" t="s">
        <v>87</v>
      </c>
      <c r="G389" t="str">
        <f t="shared" si="6"/>
        <v>TA2R8</v>
      </c>
      <c r="H389" s="13" t="s">
        <v>691</v>
      </c>
      <c r="I389" s="14" t="s">
        <v>578</v>
      </c>
      <c r="J389" s="12" t="s">
        <v>692</v>
      </c>
      <c r="K389" s="1" t="s">
        <v>87</v>
      </c>
      <c r="L389" t="s">
        <v>87</v>
      </c>
      <c r="M389" t="s">
        <v>87</v>
      </c>
      <c r="N389" t="s">
        <v>87</v>
      </c>
      <c r="O389" s="12" t="str" cm="1">
        <f t="array" ref="O389">_xlfn.IFS(COUNTBLANK(B389:C389)=0,"BI",COUNTBLANK(B389:C389)=2,"-",COUNTBLANK(B389)=0,"B",COUNTBLANK(C389)=0,"I")</f>
        <v>-</v>
      </c>
    </row>
    <row r="390" spans="1:15" x14ac:dyDescent="0.2">
      <c r="A390" t="s">
        <v>715</v>
      </c>
      <c r="B390" s="63" t="s">
        <v>87</v>
      </c>
      <c r="C390" s="63" t="s">
        <v>87</v>
      </c>
      <c r="F390" t="s">
        <v>87</v>
      </c>
      <c r="G390" t="str">
        <f t="shared" si="6"/>
        <v>TA2R9</v>
      </c>
      <c r="H390" s="13" t="s">
        <v>691</v>
      </c>
      <c r="I390" s="14" t="s">
        <v>578</v>
      </c>
      <c r="J390" s="12" t="s">
        <v>692</v>
      </c>
      <c r="K390" s="1" t="s">
        <v>87</v>
      </c>
      <c r="L390" t="s">
        <v>87</v>
      </c>
      <c r="M390" t="s">
        <v>87</v>
      </c>
      <c r="N390" t="s">
        <v>87</v>
      </c>
      <c r="O390" s="12" t="str" cm="1">
        <f t="array" ref="O390">_xlfn.IFS(COUNTBLANK(B390:C390)=0,"BI",COUNTBLANK(B390:C390)=2,"-",COUNTBLANK(B390)=0,"B",COUNTBLANK(C390)=0,"I")</f>
        <v>-</v>
      </c>
    </row>
    <row r="391" spans="1:15" x14ac:dyDescent="0.2">
      <c r="A391" t="s">
        <v>716</v>
      </c>
      <c r="B391" s="63" t="s">
        <v>87</v>
      </c>
      <c r="C391" s="63" t="s">
        <v>87</v>
      </c>
      <c r="F391" t="s">
        <v>87</v>
      </c>
      <c r="G391" t="str">
        <f t="shared" si="6"/>
        <v>TR106</v>
      </c>
      <c r="H391" s="13" t="s">
        <v>691</v>
      </c>
      <c r="I391" s="14" t="s">
        <v>578</v>
      </c>
      <c r="J391" s="12" t="s">
        <v>692</v>
      </c>
      <c r="O391" s="12" t="str" cm="1">
        <f t="array" ref="O391">_xlfn.IFS(COUNTBLANK(B391:C391)=0,"BI",COUNTBLANK(B391:C391)=2,"-",COUNTBLANK(B391)=0,"B",COUNTBLANK(C391)=0,"I")</f>
        <v>-</v>
      </c>
    </row>
    <row r="392" spans="1:15" x14ac:dyDescent="0.2">
      <c r="A392" t="s">
        <v>717</v>
      </c>
      <c r="B392" s="63" t="s">
        <v>87</v>
      </c>
      <c r="C392" s="63" t="s">
        <v>87</v>
      </c>
      <c r="F392" t="s">
        <v>87</v>
      </c>
      <c r="G392" t="str">
        <f t="shared" si="6"/>
        <v>TR114</v>
      </c>
      <c r="H392" s="13" t="s">
        <v>691</v>
      </c>
      <c r="I392" s="14" t="s">
        <v>578</v>
      </c>
      <c r="J392" s="12" t="s">
        <v>692</v>
      </c>
      <c r="O392" s="12" t="str" cm="1">
        <f t="array" ref="O392">_xlfn.IFS(COUNTBLANK(B392:C392)=0,"BI",COUNTBLANK(B392:C392)=2,"-",COUNTBLANK(B392)=0,"B",COUNTBLANK(C392)=0,"I")</f>
        <v>-</v>
      </c>
    </row>
    <row r="393" spans="1:15" x14ac:dyDescent="0.2">
      <c r="A393" t="s">
        <v>718</v>
      </c>
      <c r="B393" s="63" t="s">
        <v>87</v>
      </c>
      <c r="C393" s="63" t="s">
        <v>87</v>
      </c>
      <c r="F393" t="s">
        <v>87</v>
      </c>
      <c r="G393" t="str">
        <f t="shared" si="6"/>
        <v>TRFR</v>
      </c>
      <c r="H393" s="13" t="s">
        <v>719</v>
      </c>
      <c r="I393" s="14" t="s">
        <v>214</v>
      </c>
      <c r="J393" s="12" t="s">
        <v>79</v>
      </c>
      <c r="K393" s="1" t="s">
        <v>87</v>
      </c>
      <c r="L393" t="s">
        <v>87</v>
      </c>
      <c r="M393" t="s">
        <v>87</v>
      </c>
      <c r="N393" t="s">
        <v>87</v>
      </c>
      <c r="O393" s="12" t="str" cm="1">
        <f t="array" ref="O393">_xlfn.IFS(COUNTBLANK(B393:C393)=0,"BI",COUNTBLANK(B393:C393)=2,"-",COUNTBLANK(B393)=0,"B",COUNTBLANK(C393)=0,"I")</f>
        <v>-</v>
      </c>
    </row>
    <row r="394" spans="1:15" x14ac:dyDescent="0.2">
      <c r="A394" t="s">
        <v>720</v>
      </c>
      <c r="B394" s="63" t="s">
        <v>87</v>
      </c>
      <c r="C394" s="63" t="s">
        <v>87</v>
      </c>
      <c r="F394" t="s">
        <v>87</v>
      </c>
      <c r="G394" t="str">
        <f t="shared" si="6"/>
        <v>TAAR1</v>
      </c>
      <c r="H394" s="13" t="s">
        <v>721</v>
      </c>
      <c r="I394" s="14" t="s">
        <v>78</v>
      </c>
      <c r="J394" s="12" t="s">
        <v>79</v>
      </c>
      <c r="K394" s="1" t="s">
        <v>87</v>
      </c>
      <c r="L394" t="s">
        <v>87</v>
      </c>
      <c r="M394" t="s">
        <v>87</v>
      </c>
      <c r="N394" t="s">
        <v>87</v>
      </c>
      <c r="O394" s="12" t="str" cm="1">
        <f t="array" ref="O394">_xlfn.IFS(COUNTBLANK(B394:C394)=0,"BI",COUNTBLANK(B394:C394)=2,"-",COUNTBLANK(B394)=0,"B",COUNTBLANK(C394)=0,"I")</f>
        <v>-</v>
      </c>
    </row>
    <row r="395" spans="1:15" x14ac:dyDescent="0.2">
      <c r="A395" t="s">
        <v>722</v>
      </c>
      <c r="B395" s="63" t="s">
        <v>87</v>
      </c>
      <c r="C395" s="63" t="s">
        <v>87</v>
      </c>
      <c r="F395" t="s">
        <v>87</v>
      </c>
      <c r="G395" t="str">
        <f t="shared" si="6"/>
        <v>US28</v>
      </c>
      <c r="H395" s="13" t="s">
        <v>723</v>
      </c>
      <c r="I395" s="14" t="s">
        <v>724</v>
      </c>
      <c r="J395" s="12" t="s">
        <v>79</v>
      </c>
      <c r="O395" s="12" t="str" cm="1">
        <f t="array" ref="O395">_xlfn.IFS(COUNTBLANK(B395:C395)=0,"BI",COUNTBLANK(B395:C395)=2,"-",COUNTBLANK(B395)=0,"B",COUNTBLANK(C395)=0,"I")</f>
        <v>-</v>
      </c>
    </row>
    <row r="396" spans="1:15" x14ac:dyDescent="0.2">
      <c r="A396" t="s">
        <v>725</v>
      </c>
      <c r="B396" s="63" t="s">
        <v>87</v>
      </c>
      <c r="C396" s="63" t="s">
        <v>726</v>
      </c>
      <c r="F396" t="s">
        <v>726</v>
      </c>
      <c r="G396" t="str">
        <f t="shared" ref="G396:G434" si="7">A396</f>
        <v>UR2R</v>
      </c>
      <c r="H396" s="13" t="s">
        <v>727</v>
      </c>
      <c r="I396" s="14" t="s">
        <v>214</v>
      </c>
      <c r="J396" s="12" t="s">
        <v>79</v>
      </c>
      <c r="K396" s="1" t="s">
        <v>87</v>
      </c>
      <c r="L396" t="s">
        <v>87</v>
      </c>
      <c r="M396" t="s">
        <v>87</v>
      </c>
      <c r="N396" t="s">
        <v>87</v>
      </c>
      <c r="O396" s="12" t="str" cm="1">
        <f t="array" ref="O396">_xlfn.IFS(COUNTBLANK(B396:C396)=0,"BI",COUNTBLANK(B396:C396)=2,"-",COUNTBLANK(B396)=0,"B",COUNTBLANK(C396)=0,"I")</f>
        <v>I</v>
      </c>
    </row>
    <row r="397" spans="1:15" x14ac:dyDescent="0.2">
      <c r="A397" t="s">
        <v>728</v>
      </c>
      <c r="B397" s="63" t="s">
        <v>729</v>
      </c>
      <c r="C397" s="63" t="s">
        <v>730</v>
      </c>
      <c r="F397" t="s">
        <v>730</v>
      </c>
      <c r="G397" t="str">
        <f t="shared" si="7"/>
        <v>OXYR</v>
      </c>
      <c r="H397" s="13" t="s">
        <v>731</v>
      </c>
      <c r="I397" s="14" t="s">
        <v>214</v>
      </c>
      <c r="J397" s="12" t="s">
        <v>79</v>
      </c>
      <c r="K397" s="1" t="s">
        <v>1190</v>
      </c>
      <c r="L397" t="s">
        <v>1191</v>
      </c>
      <c r="M397" t="s">
        <v>1000</v>
      </c>
      <c r="N397" t="s">
        <v>1192</v>
      </c>
      <c r="O397" s="12" t="str" cm="1">
        <f t="array" ref="O397">_xlfn.IFS(COUNTBLANK(B397:C397)=0,"BI",COUNTBLANK(B397:C397)=2,"-",COUNTBLANK(B397)=0,"B",COUNTBLANK(C397)=0,"I")</f>
        <v>BI</v>
      </c>
    </row>
    <row r="398" spans="1:15" x14ac:dyDescent="0.2">
      <c r="A398" t="s">
        <v>732</v>
      </c>
      <c r="B398" s="63" t="s">
        <v>732</v>
      </c>
      <c r="C398" s="63" t="s">
        <v>733</v>
      </c>
      <c r="F398" t="s">
        <v>733</v>
      </c>
      <c r="G398" t="str">
        <f t="shared" si="7"/>
        <v>V1AR</v>
      </c>
      <c r="H398" s="13" t="s">
        <v>731</v>
      </c>
      <c r="I398" s="14" t="s">
        <v>214</v>
      </c>
      <c r="J398" s="12" t="s">
        <v>79</v>
      </c>
      <c r="K398" s="1" t="s">
        <v>1193</v>
      </c>
      <c r="L398" t="s">
        <v>1194</v>
      </c>
      <c r="M398" t="s">
        <v>1000</v>
      </c>
      <c r="N398" t="s">
        <v>1192</v>
      </c>
      <c r="O398" s="12" t="str" cm="1">
        <f t="array" ref="O398">_xlfn.IFS(COUNTBLANK(B398:C398)=0,"BI",COUNTBLANK(B398:C398)=2,"-",COUNTBLANK(B398)=0,"B",COUNTBLANK(C398)=0,"I")</f>
        <v>BI</v>
      </c>
    </row>
    <row r="399" spans="1:15" x14ac:dyDescent="0.2">
      <c r="A399" t="s">
        <v>734</v>
      </c>
      <c r="B399" s="63" t="s">
        <v>87</v>
      </c>
      <c r="C399" s="63" t="s">
        <v>735</v>
      </c>
      <c r="F399" t="s">
        <v>735</v>
      </c>
      <c r="G399" t="str">
        <f t="shared" si="7"/>
        <v>V1BR</v>
      </c>
      <c r="H399" s="13" t="s">
        <v>731</v>
      </c>
      <c r="I399" s="14" t="s">
        <v>214</v>
      </c>
      <c r="J399" s="12" t="s">
        <v>79</v>
      </c>
      <c r="K399" s="1" t="s">
        <v>87</v>
      </c>
      <c r="L399" t="s">
        <v>87</v>
      </c>
      <c r="M399" t="s">
        <v>87</v>
      </c>
      <c r="N399" t="s">
        <v>87</v>
      </c>
      <c r="O399" s="12" t="str" cm="1">
        <f t="array" ref="O399">_xlfn.IFS(COUNTBLANK(B399:C399)=0,"BI",COUNTBLANK(B399:C399)=2,"-",COUNTBLANK(B399)=0,"B",COUNTBLANK(C399)=0,"I")</f>
        <v>I</v>
      </c>
    </row>
    <row r="400" spans="1:15" x14ac:dyDescent="0.2">
      <c r="A400" t="s">
        <v>736</v>
      </c>
      <c r="B400" s="63" t="s">
        <v>736</v>
      </c>
      <c r="C400" s="63" t="s">
        <v>737</v>
      </c>
      <c r="F400" t="s">
        <v>737</v>
      </c>
      <c r="G400" t="str">
        <f t="shared" si="7"/>
        <v>V2R</v>
      </c>
      <c r="H400" s="13" t="s">
        <v>731</v>
      </c>
      <c r="I400" s="14" t="s">
        <v>214</v>
      </c>
      <c r="J400" s="12" t="s">
        <v>79</v>
      </c>
      <c r="K400" s="1" t="s">
        <v>1195</v>
      </c>
      <c r="L400" t="s">
        <v>1196</v>
      </c>
      <c r="M400" t="s">
        <v>1000</v>
      </c>
      <c r="N400" t="s">
        <v>1192</v>
      </c>
      <c r="O400" s="12" t="str" cm="1">
        <f t="array" ref="O400">_xlfn.IFS(COUNTBLANK(B400:C400)=0,"BI",COUNTBLANK(B400:C400)=2,"-",COUNTBLANK(B400)=0,"B",COUNTBLANK(C400)=0,"I")</f>
        <v>BI</v>
      </c>
    </row>
    <row r="401" spans="1:15" x14ac:dyDescent="0.2">
      <c r="A401" t="s">
        <v>738</v>
      </c>
      <c r="B401" s="63" t="s">
        <v>87</v>
      </c>
      <c r="C401" s="63" t="s">
        <v>739</v>
      </c>
      <c r="F401" t="s">
        <v>739</v>
      </c>
      <c r="G401" t="str">
        <f t="shared" si="7"/>
        <v>PACR</v>
      </c>
      <c r="H401" s="13" t="s">
        <v>740</v>
      </c>
      <c r="I401" s="14" t="s">
        <v>214</v>
      </c>
      <c r="J401" s="12" t="s">
        <v>232</v>
      </c>
      <c r="K401" s="1" t="s">
        <v>87</v>
      </c>
      <c r="L401" t="s">
        <v>87</v>
      </c>
      <c r="M401" t="s">
        <v>87</v>
      </c>
      <c r="N401" t="s">
        <v>87</v>
      </c>
      <c r="O401" s="12" t="str" cm="1">
        <f t="array" ref="O401">_xlfn.IFS(COUNTBLANK(B401:C401)=0,"BI",COUNTBLANK(B401:C401)=2,"-",COUNTBLANK(B401)=0,"B",COUNTBLANK(C401)=0,"I")</f>
        <v>I</v>
      </c>
    </row>
    <row r="402" spans="1:15" x14ac:dyDescent="0.2">
      <c r="A402" t="s">
        <v>741</v>
      </c>
      <c r="B402" s="63" t="s">
        <v>87</v>
      </c>
      <c r="C402" s="63" t="s">
        <v>87</v>
      </c>
      <c r="F402" t="s">
        <v>87</v>
      </c>
      <c r="G402" t="str">
        <f t="shared" si="7"/>
        <v>VIPR</v>
      </c>
      <c r="H402" s="13" t="s">
        <v>740</v>
      </c>
      <c r="I402" s="14" t="s">
        <v>214</v>
      </c>
      <c r="J402" s="12" t="s">
        <v>232</v>
      </c>
      <c r="O402" s="12" t="str" cm="1">
        <f t="array" ref="O402">_xlfn.IFS(COUNTBLANK(B402:C402)=0,"BI",COUNTBLANK(B402:C402)=2,"-",COUNTBLANK(B402)=0,"B",COUNTBLANK(C402)=0,"I")</f>
        <v>-</v>
      </c>
    </row>
    <row r="403" spans="1:15" x14ac:dyDescent="0.2">
      <c r="A403" t="s">
        <v>742</v>
      </c>
      <c r="B403" s="63" t="s">
        <v>743</v>
      </c>
      <c r="C403" s="63" t="s">
        <v>87</v>
      </c>
      <c r="F403" t="s">
        <v>87</v>
      </c>
      <c r="G403" t="str">
        <f t="shared" si="7"/>
        <v>VIPR1</v>
      </c>
      <c r="H403" s="13" t="s">
        <v>740</v>
      </c>
      <c r="I403" s="14" t="s">
        <v>214</v>
      </c>
      <c r="J403" s="12" t="s">
        <v>232</v>
      </c>
      <c r="K403" s="1" t="s">
        <v>1197</v>
      </c>
      <c r="L403" t="s">
        <v>1198</v>
      </c>
      <c r="M403" t="s">
        <v>1000</v>
      </c>
      <c r="N403" t="s">
        <v>1199</v>
      </c>
      <c r="O403" s="12" t="str" cm="1">
        <f t="array" ref="O403">_xlfn.IFS(COUNTBLANK(B403:C403)=0,"BI",COUNTBLANK(B403:C403)=2,"-",COUNTBLANK(B403)=0,"B",COUNTBLANK(C403)=0,"I")</f>
        <v>B</v>
      </c>
    </row>
    <row r="404" spans="1:15" x14ac:dyDescent="0.2">
      <c r="A404" t="s">
        <v>744</v>
      </c>
      <c r="B404" s="63" t="s">
        <v>87</v>
      </c>
      <c r="C404" s="63" t="s">
        <v>87</v>
      </c>
      <c r="F404" t="s">
        <v>87</v>
      </c>
      <c r="G404" t="str">
        <f t="shared" si="7"/>
        <v>VIPR2</v>
      </c>
      <c r="H404" s="13" t="s">
        <v>740</v>
      </c>
      <c r="I404" s="14" t="s">
        <v>214</v>
      </c>
      <c r="J404" s="12" t="s">
        <v>232</v>
      </c>
      <c r="K404" s="1" t="s">
        <v>87</v>
      </c>
      <c r="L404" t="s">
        <v>87</v>
      </c>
      <c r="M404" t="s">
        <v>87</v>
      </c>
      <c r="N404" t="s">
        <v>87</v>
      </c>
      <c r="O404" s="12" t="str" cm="1">
        <f t="array" ref="O404">_xlfn.IFS(COUNTBLANK(B404:C404)=0,"BI",COUNTBLANK(B404:C404)=2,"-",COUNTBLANK(B404)=0,"B",COUNTBLANK(C404)=0,"I")</f>
        <v>-</v>
      </c>
    </row>
    <row r="405" spans="1:15" x14ac:dyDescent="0.2">
      <c r="A405" t="s">
        <v>745</v>
      </c>
      <c r="B405" s="63" t="s">
        <v>87</v>
      </c>
      <c r="C405" s="63" t="s">
        <v>87</v>
      </c>
      <c r="F405" t="s">
        <v>87</v>
      </c>
      <c r="G405" t="str">
        <f t="shared" si="7"/>
        <v>AGRA1</v>
      </c>
      <c r="H405" s="13" t="s">
        <v>144</v>
      </c>
      <c r="I405" s="14" t="s">
        <v>145</v>
      </c>
      <c r="J405" s="12" t="s">
        <v>146</v>
      </c>
      <c r="K405" s="1" t="s">
        <v>87</v>
      </c>
      <c r="L405" t="s">
        <v>87</v>
      </c>
      <c r="M405" t="s">
        <v>87</v>
      </c>
      <c r="N405" t="s">
        <v>87</v>
      </c>
      <c r="O405" s="12" t="str" cm="1">
        <f t="array" ref="O405">_xlfn.IFS(COUNTBLANK(B405:C405)=0,"BI",COUNTBLANK(B405:C405)=2,"-",COUNTBLANK(B405)=0,"B",COUNTBLANK(C405)=0,"I")</f>
        <v>-</v>
      </c>
    </row>
    <row r="406" spans="1:15" x14ac:dyDescent="0.2">
      <c r="A406" t="s">
        <v>746</v>
      </c>
      <c r="B406" s="63" t="s">
        <v>87</v>
      </c>
      <c r="C406" s="63" t="s">
        <v>87</v>
      </c>
      <c r="F406" t="s">
        <v>87</v>
      </c>
      <c r="G406" t="str">
        <f t="shared" si="7"/>
        <v>AGRA2</v>
      </c>
      <c r="H406" s="13" t="s">
        <v>144</v>
      </c>
      <c r="I406" s="14" t="s">
        <v>145</v>
      </c>
      <c r="J406" s="12" t="s">
        <v>146</v>
      </c>
      <c r="K406" s="1" t="s">
        <v>87</v>
      </c>
      <c r="L406" t="s">
        <v>87</v>
      </c>
      <c r="M406" t="s">
        <v>87</v>
      </c>
      <c r="N406" t="s">
        <v>87</v>
      </c>
      <c r="O406" s="12" t="str" cm="1">
        <f t="array" ref="O406">_xlfn.IFS(COUNTBLANK(B406:C406)=0,"BI",COUNTBLANK(B406:C406)=2,"-",COUNTBLANK(B406)=0,"B",COUNTBLANK(C406)=0,"I")</f>
        <v>-</v>
      </c>
    </row>
    <row r="407" spans="1:15" x14ac:dyDescent="0.2">
      <c r="A407" t="s">
        <v>747</v>
      </c>
      <c r="B407" s="63" t="s">
        <v>87</v>
      </c>
      <c r="C407" s="63" t="s">
        <v>87</v>
      </c>
      <c r="F407" t="s">
        <v>87</v>
      </c>
      <c r="G407" t="str">
        <f t="shared" si="7"/>
        <v>AGRA3</v>
      </c>
      <c r="H407" s="13" t="s">
        <v>144</v>
      </c>
      <c r="I407" s="14" t="s">
        <v>145</v>
      </c>
      <c r="J407" s="12" t="s">
        <v>146</v>
      </c>
      <c r="K407" s="1" t="s">
        <v>87</v>
      </c>
      <c r="L407" t="s">
        <v>87</v>
      </c>
      <c r="M407" t="s">
        <v>87</v>
      </c>
      <c r="N407" t="s">
        <v>87</v>
      </c>
      <c r="O407" s="12" t="str" cm="1">
        <f t="array" ref="O407">_xlfn.IFS(COUNTBLANK(B407:C407)=0,"BI",COUNTBLANK(B407:C407)=2,"-",COUNTBLANK(B407)=0,"B",COUNTBLANK(C407)=0,"I")</f>
        <v>-</v>
      </c>
    </row>
    <row r="408" spans="1:15" x14ac:dyDescent="0.2">
      <c r="A408" t="s">
        <v>748</v>
      </c>
      <c r="B408" s="63" t="s">
        <v>87</v>
      </c>
      <c r="C408" s="63" t="s">
        <v>87</v>
      </c>
      <c r="F408" t="s">
        <v>87</v>
      </c>
      <c r="G408" t="str">
        <f t="shared" si="7"/>
        <v>AGRB2</v>
      </c>
      <c r="H408" s="13" t="s">
        <v>144</v>
      </c>
      <c r="I408" s="14" t="s">
        <v>145</v>
      </c>
      <c r="J408" s="12" t="s">
        <v>146</v>
      </c>
      <c r="K408" s="1" t="s">
        <v>87</v>
      </c>
      <c r="L408" t="s">
        <v>87</v>
      </c>
      <c r="M408" t="s">
        <v>87</v>
      </c>
      <c r="N408" t="s">
        <v>87</v>
      </c>
      <c r="O408" s="12" t="str" cm="1">
        <f t="array" ref="O408">_xlfn.IFS(COUNTBLANK(B408:C408)=0,"BI",COUNTBLANK(B408:C408)=2,"-",COUNTBLANK(B408)=0,"B",COUNTBLANK(C408)=0,"I")</f>
        <v>-</v>
      </c>
    </row>
    <row r="409" spans="1:15" x14ac:dyDescent="0.2">
      <c r="A409" t="s">
        <v>749</v>
      </c>
      <c r="B409" s="63" t="s">
        <v>87</v>
      </c>
      <c r="C409" s="63" t="s">
        <v>87</v>
      </c>
      <c r="F409" t="s">
        <v>87</v>
      </c>
      <c r="G409" t="str">
        <f t="shared" si="7"/>
        <v>AGRB3</v>
      </c>
      <c r="H409" s="13" t="s">
        <v>144</v>
      </c>
      <c r="I409" s="14" t="s">
        <v>145</v>
      </c>
      <c r="J409" s="12" t="s">
        <v>146</v>
      </c>
      <c r="K409" s="1" t="s">
        <v>87</v>
      </c>
      <c r="L409" t="s">
        <v>87</v>
      </c>
      <c r="M409" t="s">
        <v>87</v>
      </c>
      <c r="N409" t="s">
        <v>87</v>
      </c>
      <c r="O409" s="12" t="str" cm="1">
        <f t="array" ref="O409">_xlfn.IFS(COUNTBLANK(B409:C409)=0,"BI",COUNTBLANK(B409:C409)=2,"-",COUNTBLANK(B409)=0,"B",COUNTBLANK(C409)=0,"I")</f>
        <v>-</v>
      </c>
    </row>
    <row r="410" spans="1:15" x14ac:dyDescent="0.2">
      <c r="A410" t="s">
        <v>750</v>
      </c>
      <c r="B410" s="63" t="s">
        <v>87</v>
      </c>
      <c r="C410" s="63" t="s">
        <v>87</v>
      </c>
      <c r="F410" t="s">
        <v>87</v>
      </c>
      <c r="G410" t="str">
        <f t="shared" si="7"/>
        <v>AGRD1</v>
      </c>
      <c r="H410" s="13" t="s">
        <v>144</v>
      </c>
      <c r="I410" s="14" t="s">
        <v>145</v>
      </c>
      <c r="J410" s="12" t="s">
        <v>146</v>
      </c>
      <c r="K410" s="1" t="s">
        <v>87</v>
      </c>
      <c r="L410" t="s">
        <v>87</v>
      </c>
      <c r="M410" t="s">
        <v>87</v>
      </c>
      <c r="N410" t="s">
        <v>87</v>
      </c>
      <c r="O410" s="12" t="str" cm="1">
        <f t="array" ref="O410">_xlfn.IFS(COUNTBLANK(B410:C410)=0,"BI",COUNTBLANK(B410:C410)=2,"-",COUNTBLANK(B410)=0,"B",COUNTBLANK(C410)=0,"I")</f>
        <v>-</v>
      </c>
    </row>
    <row r="411" spans="1:15" x14ac:dyDescent="0.2">
      <c r="A411" t="s">
        <v>751</v>
      </c>
      <c r="B411" s="63" t="s">
        <v>87</v>
      </c>
      <c r="C411" s="63" t="s">
        <v>87</v>
      </c>
      <c r="F411" t="s">
        <v>87</v>
      </c>
      <c r="G411" t="str">
        <f t="shared" si="7"/>
        <v>AGRD2</v>
      </c>
      <c r="H411" s="13" t="s">
        <v>144</v>
      </c>
      <c r="I411" s="14" t="s">
        <v>145</v>
      </c>
      <c r="J411" s="12" t="s">
        <v>146</v>
      </c>
      <c r="K411" s="1" t="s">
        <v>87</v>
      </c>
      <c r="L411" t="s">
        <v>87</v>
      </c>
      <c r="M411" t="s">
        <v>87</v>
      </c>
      <c r="N411" t="s">
        <v>87</v>
      </c>
      <c r="O411" s="12" t="str" cm="1">
        <f t="array" ref="O411">_xlfn.IFS(COUNTBLANK(B411:C411)=0,"BI",COUNTBLANK(B411:C411)=2,"-",COUNTBLANK(B411)=0,"B",COUNTBLANK(C411)=0,"I")</f>
        <v>-</v>
      </c>
    </row>
    <row r="412" spans="1:15" x14ac:dyDescent="0.2">
      <c r="A412" t="s">
        <v>752</v>
      </c>
      <c r="B412" s="63" t="s">
        <v>87</v>
      </c>
      <c r="C412" s="63" t="s">
        <v>87</v>
      </c>
      <c r="F412" t="s">
        <v>87</v>
      </c>
      <c r="G412" t="str">
        <f t="shared" si="7"/>
        <v>AGRE1</v>
      </c>
      <c r="H412" s="13" t="s">
        <v>144</v>
      </c>
      <c r="I412" s="14" t="s">
        <v>145</v>
      </c>
      <c r="J412" s="12" t="s">
        <v>146</v>
      </c>
      <c r="K412" s="1" t="s">
        <v>87</v>
      </c>
      <c r="L412" t="s">
        <v>87</v>
      </c>
      <c r="M412" t="s">
        <v>87</v>
      </c>
      <c r="N412" t="s">
        <v>87</v>
      </c>
      <c r="O412" s="12" t="str" cm="1">
        <f t="array" ref="O412">_xlfn.IFS(COUNTBLANK(B412:C412)=0,"BI",COUNTBLANK(B412:C412)=2,"-",COUNTBLANK(B412)=0,"B",COUNTBLANK(C412)=0,"I")</f>
        <v>-</v>
      </c>
    </row>
    <row r="413" spans="1:15" x14ac:dyDescent="0.2">
      <c r="A413" t="s">
        <v>753</v>
      </c>
      <c r="B413" s="63" t="s">
        <v>87</v>
      </c>
      <c r="C413" s="63" t="s">
        <v>87</v>
      </c>
      <c r="F413" t="s">
        <v>87</v>
      </c>
      <c r="G413" t="str">
        <f t="shared" si="7"/>
        <v>AGRE2</v>
      </c>
      <c r="H413" s="13" t="s">
        <v>144</v>
      </c>
      <c r="I413" s="14" t="s">
        <v>145</v>
      </c>
      <c r="J413" s="12" t="s">
        <v>146</v>
      </c>
      <c r="K413" s="1" t="s">
        <v>87</v>
      </c>
      <c r="L413" t="s">
        <v>87</v>
      </c>
      <c r="M413" t="s">
        <v>87</v>
      </c>
      <c r="N413" t="s">
        <v>87</v>
      </c>
      <c r="O413" s="12" t="str" cm="1">
        <f t="array" ref="O413">_xlfn.IFS(COUNTBLANK(B413:C413)=0,"BI",COUNTBLANK(B413:C413)=2,"-",COUNTBLANK(B413)=0,"B",COUNTBLANK(C413)=0,"I")</f>
        <v>-</v>
      </c>
    </row>
    <row r="414" spans="1:15" x14ac:dyDescent="0.2">
      <c r="A414" t="s">
        <v>754</v>
      </c>
      <c r="B414" s="63" t="s">
        <v>87</v>
      </c>
      <c r="C414" s="63" t="s">
        <v>87</v>
      </c>
      <c r="F414" t="s">
        <v>87</v>
      </c>
      <c r="G414" t="str">
        <f t="shared" si="7"/>
        <v>AGRE3</v>
      </c>
      <c r="H414" s="13" t="s">
        <v>144</v>
      </c>
      <c r="I414" s="14" t="s">
        <v>145</v>
      </c>
      <c r="J414" s="12" t="s">
        <v>146</v>
      </c>
      <c r="K414" s="1" t="s">
        <v>87</v>
      </c>
      <c r="L414" t="s">
        <v>87</v>
      </c>
      <c r="M414" t="s">
        <v>87</v>
      </c>
      <c r="N414" t="s">
        <v>87</v>
      </c>
      <c r="O414" s="12" t="str" cm="1">
        <f t="array" ref="O414">_xlfn.IFS(COUNTBLANK(B414:C414)=0,"BI",COUNTBLANK(B414:C414)=2,"-",COUNTBLANK(B414)=0,"B",COUNTBLANK(C414)=0,"I")</f>
        <v>-</v>
      </c>
    </row>
    <row r="415" spans="1:15" x14ac:dyDescent="0.2">
      <c r="A415" t="s">
        <v>755</v>
      </c>
      <c r="B415" s="63" t="s">
        <v>87</v>
      </c>
      <c r="C415" s="63" t="s">
        <v>87</v>
      </c>
      <c r="F415" t="s">
        <v>87</v>
      </c>
      <c r="G415" t="str">
        <f t="shared" si="7"/>
        <v>AGRE4</v>
      </c>
      <c r="H415" s="13" t="s">
        <v>144</v>
      </c>
      <c r="I415" s="14" t="s">
        <v>145</v>
      </c>
      <c r="J415" s="12" t="s">
        <v>146</v>
      </c>
      <c r="K415" s="1" t="s">
        <v>87</v>
      </c>
      <c r="L415" t="s">
        <v>87</v>
      </c>
      <c r="M415" t="s">
        <v>87</v>
      </c>
      <c r="N415" t="s">
        <v>87</v>
      </c>
      <c r="O415" s="12" t="str" cm="1">
        <f t="array" ref="O415">_xlfn.IFS(COUNTBLANK(B415:C415)=0,"BI",COUNTBLANK(B415:C415)=2,"-",COUNTBLANK(B415)=0,"B",COUNTBLANK(C415)=0,"I")</f>
        <v>-</v>
      </c>
    </row>
    <row r="416" spans="1:15" x14ac:dyDescent="0.2">
      <c r="A416" t="s">
        <v>756</v>
      </c>
      <c r="B416" s="63" t="s">
        <v>87</v>
      </c>
      <c r="C416" s="63" t="s">
        <v>87</v>
      </c>
      <c r="F416" t="s">
        <v>87</v>
      </c>
      <c r="G416" t="str">
        <f t="shared" si="7"/>
        <v>AGRF1</v>
      </c>
      <c r="H416" s="13" t="s">
        <v>144</v>
      </c>
      <c r="I416" s="14" t="s">
        <v>145</v>
      </c>
      <c r="J416" s="12" t="s">
        <v>146</v>
      </c>
      <c r="K416" s="1" t="s">
        <v>87</v>
      </c>
      <c r="L416" t="s">
        <v>87</v>
      </c>
      <c r="M416" t="s">
        <v>87</v>
      </c>
      <c r="N416" t="s">
        <v>87</v>
      </c>
      <c r="O416" s="12" t="str" cm="1">
        <f t="array" ref="O416">_xlfn.IFS(COUNTBLANK(B416:C416)=0,"BI",COUNTBLANK(B416:C416)=2,"-",COUNTBLANK(B416)=0,"B",COUNTBLANK(C416)=0,"I")</f>
        <v>-</v>
      </c>
    </row>
    <row r="417" spans="1:15" x14ac:dyDescent="0.2">
      <c r="A417" t="s">
        <v>757</v>
      </c>
      <c r="B417" s="63" t="s">
        <v>87</v>
      </c>
      <c r="C417" s="63" t="s">
        <v>87</v>
      </c>
      <c r="F417" t="s">
        <v>87</v>
      </c>
      <c r="G417" t="str">
        <f t="shared" si="7"/>
        <v>AGRF2</v>
      </c>
      <c r="H417" s="13" t="s">
        <v>144</v>
      </c>
      <c r="I417" s="14" t="s">
        <v>145</v>
      </c>
      <c r="J417" s="12" t="s">
        <v>146</v>
      </c>
      <c r="K417" s="1" t="s">
        <v>87</v>
      </c>
      <c r="L417" t="s">
        <v>87</v>
      </c>
      <c r="M417" t="s">
        <v>87</v>
      </c>
      <c r="N417" t="s">
        <v>87</v>
      </c>
      <c r="O417" s="12" t="str" cm="1">
        <f t="array" ref="O417">_xlfn.IFS(COUNTBLANK(B417:C417)=0,"BI",COUNTBLANK(B417:C417)=2,"-",COUNTBLANK(B417)=0,"B",COUNTBLANK(C417)=0,"I")</f>
        <v>-</v>
      </c>
    </row>
    <row r="418" spans="1:15" x14ac:dyDescent="0.2">
      <c r="A418" t="s">
        <v>758</v>
      </c>
      <c r="B418" s="63" t="s">
        <v>87</v>
      </c>
      <c r="C418" s="63" t="s">
        <v>87</v>
      </c>
      <c r="F418" t="s">
        <v>87</v>
      </c>
      <c r="G418" t="str">
        <f t="shared" si="7"/>
        <v>AGRF3</v>
      </c>
      <c r="H418" s="13" t="s">
        <v>144</v>
      </c>
      <c r="I418" s="14" t="s">
        <v>145</v>
      </c>
      <c r="J418" s="12" t="s">
        <v>146</v>
      </c>
      <c r="K418" s="1" t="s">
        <v>87</v>
      </c>
      <c r="L418" t="s">
        <v>87</v>
      </c>
      <c r="M418" t="s">
        <v>87</v>
      </c>
      <c r="N418" t="s">
        <v>87</v>
      </c>
      <c r="O418" s="12" t="str" cm="1">
        <f t="array" ref="O418">_xlfn.IFS(COUNTBLANK(B418:C418)=0,"BI",COUNTBLANK(B418:C418)=2,"-",COUNTBLANK(B418)=0,"B",COUNTBLANK(C418)=0,"I")</f>
        <v>-</v>
      </c>
    </row>
    <row r="419" spans="1:15" x14ac:dyDescent="0.2">
      <c r="A419" t="s">
        <v>759</v>
      </c>
      <c r="B419" s="63" t="s">
        <v>87</v>
      </c>
      <c r="C419" s="63" t="s">
        <v>87</v>
      </c>
      <c r="F419" t="s">
        <v>87</v>
      </c>
      <c r="G419" t="str">
        <f t="shared" si="7"/>
        <v>AGRF4</v>
      </c>
      <c r="H419" s="13" t="s">
        <v>144</v>
      </c>
      <c r="I419" s="14" t="s">
        <v>145</v>
      </c>
      <c r="J419" s="12" t="s">
        <v>146</v>
      </c>
      <c r="K419" s="1" t="s">
        <v>87</v>
      </c>
      <c r="L419" t="s">
        <v>87</v>
      </c>
      <c r="M419" t="s">
        <v>87</v>
      </c>
      <c r="N419" t="s">
        <v>87</v>
      </c>
      <c r="O419" s="12" t="str" cm="1">
        <f t="array" ref="O419">_xlfn.IFS(COUNTBLANK(B419:C419)=0,"BI",COUNTBLANK(B419:C419)=2,"-",COUNTBLANK(B419)=0,"B",COUNTBLANK(C419)=0,"I")</f>
        <v>-</v>
      </c>
    </row>
    <row r="420" spans="1:15" x14ac:dyDescent="0.2">
      <c r="A420" t="s">
        <v>760</v>
      </c>
      <c r="B420" s="63" t="s">
        <v>87</v>
      </c>
      <c r="C420" s="63" t="s">
        <v>87</v>
      </c>
      <c r="F420" t="s">
        <v>87</v>
      </c>
      <c r="G420" t="str">
        <f t="shared" si="7"/>
        <v>AGRF5</v>
      </c>
      <c r="H420" s="13" t="s">
        <v>144</v>
      </c>
      <c r="I420" s="14" t="s">
        <v>145</v>
      </c>
      <c r="J420" s="12" t="s">
        <v>146</v>
      </c>
      <c r="K420" s="1" t="s">
        <v>87</v>
      </c>
      <c r="L420" t="s">
        <v>87</v>
      </c>
      <c r="M420" t="s">
        <v>87</v>
      </c>
      <c r="N420" t="s">
        <v>87</v>
      </c>
      <c r="O420" s="12" t="str" cm="1">
        <f t="array" ref="O420">_xlfn.IFS(COUNTBLANK(B420:C420)=0,"BI",COUNTBLANK(B420:C420)=2,"-",COUNTBLANK(B420)=0,"B",COUNTBLANK(C420)=0,"I")</f>
        <v>-</v>
      </c>
    </row>
    <row r="421" spans="1:15" x14ac:dyDescent="0.2">
      <c r="A421" t="s">
        <v>761</v>
      </c>
      <c r="B421" s="63" t="s">
        <v>87</v>
      </c>
      <c r="C421" s="63" t="s">
        <v>87</v>
      </c>
      <c r="F421" t="s">
        <v>87</v>
      </c>
      <c r="G421" t="str">
        <f t="shared" si="7"/>
        <v>AGRG1</v>
      </c>
      <c r="H421" s="13" t="s">
        <v>144</v>
      </c>
      <c r="I421" s="14" t="s">
        <v>145</v>
      </c>
      <c r="J421" s="12" t="s">
        <v>146</v>
      </c>
      <c r="K421" s="1" t="s">
        <v>87</v>
      </c>
      <c r="L421" t="s">
        <v>87</v>
      </c>
      <c r="M421" t="s">
        <v>87</v>
      </c>
      <c r="N421" t="s">
        <v>87</v>
      </c>
      <c r="O421" s="12" t="str" cm="1">
        <f t="array" ref="O421">_xlfn.IFS(COUNTBLANK(B421:C421)=0,"BI",COUNTBLANK(B421:C421)=2,"-",COUNTBLANK(B421)=0,"B",COUNTBLANK(C421)=0,"I")</f>
        <v>-</v>
      </c>
    </row>
    <row r="422" spans="1:15" x14ac:dyDescent="0.2">
      <c r="A422" t="s">
        <v>762</v>
      </c>
      <c r="B422" s="63" t="s">
        <v>87</v>
      </c>
      <c r="C422" s="63" t="s">
        <v>87</v>
      </c>
      <c r="F422" t="s">
        <v>87</v>
      </c>
      <c r="G422" t="str">
        <f t="shared" si="7"/>
        <v>AGRG2</v>
      </c>
      <c r="H422" s="13" t="s">
        <v>144</v>
      </c>
      <c r="I422" s="14" t="s">
        <v>145</v>
      </c>
      <c r="J422" s="12" t="s">
        <v>146</v>
      </c>
      <c r="K422" s="1" t="s">
        <v>87</v>
      </c>
      <c r="L422" t="s">
        <v>87</v>
      </c>
      <c r="M422" t="s">
        <v>87</v>
      </c>
      <c r="N422" t="s">
        <v>87</v>
      </c>
      <c r="O422" s="12" t="str" cm="1">
        <f t="array" ref="O422">_xlfn.IFS(COUNTBLANK(B422:C422)=0,"BI",COUNTBLANK(B422:C422)=2,"-",COUNTBLANK(B422)=0,"B",COUNTBLANK(C422)=0,"I")</f>
        <v>-</v>
      </c>
    </row>
    <row r="423" spans="1:15" x14ac:dyDescent="0.2">
      <c r="A423" t="s">
        <v>763</v>
      </c>
      <c r="B423" s="63" t="s">
        <v>87</v>
      </c>
      <c r="C423" s="63" t="s">
        <v>87</v>
      </c>
      <c r="F423" t="s">
        <v>87</v>
      </c>
      <c r="G423" t="str">
        <f t="shared" si="7"/>
        <v>AGRG3</v>
      </c>
      <c r="H423" s="13" t="s">
        <v>144</v>
      </c>
      <c r="I423" s="14" t="s">
        <v>145</v>
      </c>
      <c r="J423" s="12" t="s">
        <v>146</v>
      </c>
      <c r="K423" s="1" t="s">
        <v>87</v>
      </c>
      <c r="L423" t="s">
        <v>87</v>
      </c>
      <c r="M423" t="s">
        <v>87</v>
      </c>
      <c r="N423" t="s">
        <v>87</v>
      </c>
      <c r="O423" s="12" t="str" cm="1">
        <f t="array" ref="O423">_xlfn.IFS(COUNTBLANK(B423:C423)=0,"BI",COUNTBLANK(B423:C423)=2,"-",COUNTBLANK(B423)=0,"B",COUNTBLANK(C423)=0,"I")</f>
        <v>-</v>
      </c>
    </row>
    <row r="424" spans="1:15" x14ac:dyDescent="0.2">
      <c r="A424" t="s">
        <v>764</v>
      </c>
      <c r="B424" s="63" t="s">
        <v>87</v>
      </c>
      <c r="C424" s="63" t="s">
        <v>87</v>
      </c>
      <c r="F424" t="s">
        <v>87</v>
      </c>
      <c r="G424" t="str">
        <f t="shared" si="7"/>
        <v>AGRG4</v>
      </c>
      <c r="H424" s="13" t="s">
        <v>144</v>
      </c>
      <c r="I424" s="14" t="s">
        <v>145</v>
      </c>
      <c r="J424" s="12" t="s">
        <v>146</v>
      </c>
      <c r="K424" s="1" t="s">
        <v>87</v>
      </c>
      <c r="L424" t="s">
        <v>87</v>
      </c>
      <c r="M424" t="s">
        <v>87</v>
      </c>
      <c r="N424" t="s">
        <v>87</v>
      </c>
      <c r="O424" s="12" t="str" cm="1">
        <f t="array" ref="O424">_xlfn.IFS(COUNTBLANK(B424:C424)=0,"BI",COUNTBLANK(B424:C424)=2,"-",COUNTBLANK(B424)=0,"B",COUNTBLANK(C424)=0,"I")</f>
        <v>-</v>
      </c>
    </row>
    <row r="425" spans="1:15" x14ac:dyDescent="0.2">
      <c r="A425" t="s">
        <v>765</v>
      </c>
      <c r="B425" s="63" t="s">
        <v>87</v>
      </c>
      <c r="C425" s="63" t="s">
        <v>87</v>
      </c>
      <c r="F425" t="s">
        <v>87</v>
      </c>
      <c r="G425" t="str">
        <f t="shared" si="7"/>
        <v>AGRG5</v>
      </c>
      <c r="H425" s="13" t="s">
        <v>144</v>
      </c>
      <c r="I425" s="14" t="s">
        <v>145</v>
      </c>
      <c r="J425" s="12" t="s">
        <v>146</v>
      </c>
      <c r="K425" s="1" t="s">
        <v>87</v>
      </c>
      <c r="L425" t="s">
        <v>87</v>
      </c>
      <c r="M425" t="s">
        <v>87</v>
      </c>
      <c r="N425" t="s">
        <v>87</v>
      </c>
      <c r="O425" s="12" t="str" cm="1">
        <f t="array" ref="O425">_xlfn.IFS(COUNTBLANK(B425:C425)=0,"BI",COUNTBLANK(B425:C425)=2,"-",COUNTBLANK(B425)=0,"B",COUNTBLANK(C425)=0,"I")</f>
        <v>-</v>
      </c>
    </row>
    <row r="426" spans="1:15" x14ac:dyDescent="0.2">
      <c r="A426" t="s">
        <v>766</v>
      </c>
      <c r="B426" s="63" t="s">
        <v>87</v>
      </c>
      <c r="C426" s="63" t="s">
        <v>87</v>
      </c>
      <c r="F426" t="s">
        <v>87</v>
      </c>
      <c r="G426" t="str">
        <f t="shared" si="7"/>
        <v>AGRG7</v>
      </c>
      <c r="H426" s="13" t="s">
        <v>144</v>
      </c>
      <c r="I426" s="14" t="s">
        <v>145</v>
      </c>
      <c r="J426" s="12" t="s">
        <v>146</v>
      </c>
      <c r="K426" s="1" t="s">
        <v>87</v>
      </c>
      <c r="L426" t="s">
        <v>87</v>
      </c>
      <c r="M426" t="s">
        <v>87</v>
      </c>
      <c r="N426" t="s">
        <v>87</v>
      </c>
      <c r="O426" s="12" t="str" cm="1">
        <f t="array" ref="O426">_xlfn.IFS(COUNTBLANK(B426:C426)=0,"BI",COUNTBLANK(B426:C426)=2,"-",COUNTBLANK(B426)=0,"B",COUNTBLANK(C426)=0,"I")</f>
        <v>-</v>
      </c>
    </row>
    <row r="427" spans="1:15" x14ac:dyDescent="0.2">
      <c r="A427" t="s">
        <v>767</v>
      </c>
      <c r="B427" s="63" t="s">
        <v>87</v>
      </c>
      <c r="C427" s="63" t="s">
        <v>87</v>
      </c>
      <c r="F427" t="s">
        <v>87</v>
      </c>
      <c r="G427" t="str">
        <f t="shared" si="7"/>
        <v>AGRL1</v>
      </c>
      <c r="H427" s="13" t="s">
        <v>144</v>
      </c>
      <c r="I427" s="14" t="s">
        <v>145</v>
      </c>
      <c r="J427" s="12" t="s">
        <v>146</v>
      </c>
      <c r="K427" s="1" t="s">
        <v>87</v>
      </c>
      <c r="L427" t="s">
        <v>87</v>
      </c>
      <c r="M427" t="s">
        <v>87</v>
      </c>
      <c r="N427" t="s">
        <v>87</v>
      </c>
      <c r="O427" s="12" t="str" cm="1">
        <f t="array" ref="O427">_xlfn.IFS(COUNTBLANK(B427:C427)=0,"BI",COUNTBLANK(B427:C427)=2,"-",COUNTBLANK(B427)=0,"B",COUNTBLANK(C427)=0,"I")</f>
        <v>-</v>
      </c>
    </row>
    <row r="428" spans="1:15" x14ac:dyDescent="0.2">
      <c r="A428" t="s">
        <v>768</v>
      </c>
      <c r="B428" s="63" t="s">
        <v>87</v>
      </c>
      <c r="C428" s="63" t="s">
        <v>87</v>
      </c>
      <c r="F428" t="s">
        <v>87</v>
      </c>
      <c r="G428" t="str">
        <f t="shared" si="7"/>
        <v>AGRL2</v>
      </c>
      <c r="H428" s="13" t="s">
        <v>144</v>
      </c>
      <c r="I428" s="14" t="s">
        <v>145</v>
      </c>
      <c r="J428" s="12" t="s">
        <v>146</v>
      </c>
      <c r="K428" s="1" t="s">
        <v>87</v>
      </c>
      <c r="L428" t="s">
        <v>87</v>
      </c>
      <c r="M428" t="s">
        <v>87</v>
      </c>
      <c r="N428" t="s">
        <v>87</v>
      </c>
      <c r="O428" s="12" t="str" cm="1">
        <f t="array" ref="O428">_xlfn.IFS(COUNTBLANK(B428:C428)=0,"BI",COUNTBLANK(B428:C428)=2,"-",COUNTBLANK(B428)=0,"B",COUNTBLANK(C428)=0,"I")</f>
        <v>-</v>
      </c>
    </row>
    <row r="429" spans="1:15" x14ac:dyDescent="0.2">
      <c r="A429" t="s">
        <v>769</v>
      </c>
      <c r="B429" s="63" t="s">
        <v>87</v>
      </c>
      <c r="C429" s="63" t="s">
        <v>87</v>
      </c>
      <c r="F429" t="s">
        <v>87</v>
      </c>
      <c r="G429" t="str">
        <f t="shared" si="7"/>
        <v>AGRL3</v>
      </c>
      <c r="H429" s="13" t="s">
        <v>144</v>
      </c>
      <c r="I429" s="14" t="s">
        <v>145</v>
      </c>
      <c r="J429" s="12" t="s">
        <v>146</v>
      </c>
      <c r="K429" s="1" t="s">
        <v>87</v>
      </c>
      <c r="L429" t="s">
        <v>87</v>
      </c>
      <c r="M429" t="s">
        <v>87</v>
      </c>
      <c r="N429" t="s">
        <v>87</v>
      </c>
      <c r="O429" s="12" t="str" cm="1">
        <f t="array" ref="O429">_xlfn.IFS(COUNTBLANK(B429:C429)=0,"BI",COUNTBLANK(B429:C429)=2,"-",COUNTBLANK(B429)=0,"B",COUNTBLANK(C429)=0,"I")</f>
        <v>-</v>
      </c>
    </row>
    <row r="430" spans="1:15" x14ac:dyDescent="0.2">
      <c r="A430" t="s">
        <v>770</v>
      </c>
      <c r="B430" s="63" t="s">
        <v>87</v>
      </c>
      <c r="C430" s="63" t="s">
        <v>87</v>
      </c>
      <c r="F430" t="s">
        <v>87</v>
      </c>
      <c r="G430" t="str">
        <f t="shared" si="7"/>
        <v>AGRL4</v>
      </c>
      <c r="H430" s="13" t="s">
        <v>144</v>
      </c>
      <c r="I430" s="14" t="s">
        <v>145</v>
      </c>
      <c r="J430" s="12" t="s">
        <v>146</v>
      </c>
      <c r="K430" s="1" t="s">
        <v>87</v>
      </c>
      <c r="L430" t="s">
        <v>87</v>
      </c>
      <c r="M430" t="s">
        <v>87</v>
      </c>
      <c r="N430" t="s">
        <v>87</v>
      </c>
      <c r="O430" s="12" t="str" cm="1">
        <f t="array" ref="O430">_xlfn.IFS(COUNTBLANK(B430:C430)=0,"BI",COUNTBLANK(B430:C430)=2,"-",COUNTBLANK(B430)=0,"B",COUNTBLANK(C430)=0,"I")</f>
        <v>-</v>
      </c>
    </row>
    <row r="431" spans="1:15" x14ac:dyDescent="0.2">
      <c r="A431" t="s">
        <v>771</v>
      </c>
      <c r="B431" s="63" t="s">
        <v>87</v>
      </c>
      <c r="C431" s="63" t="s">
        <v>87</v>
      </c>
      <c r="F431" t="s">
        <v>87</v>
      </c>
      <c r="G431" t="str">
        <f t="shared" si="7"/>
        <v>T2R19</v>
      </c>
      <c r="H431" s="13" t="s">
        <v>691</v>
      </c>
      <c r="I431" s="14" t="s">
        <v>578</v>
      </c>
      <c r="J431" s="12" t="s">
        <v>692</v>
      </c>
      <c r="K431" s="1" t="s">
        <v>87</v>
      </c>
      <c r="L431" t="s">
        <v>87</v>
      </c>
      <c r="M431" t="s">
        <v>87</v>
      </c>
      <c r="N431" t="s">
        <v>87</v>
      </c>
      <c r="O431" s="12" t="str" cm="1">
        <f t="array" ref="O431">_xlfn.IFS(COUNTBLANK(B431:C431)=0,"BI",COUNTBLANK(B431:C431)=2,"-",COUNTBLANK(B431)=0,"B",COUNTBLANK(C431)=0,"I")</f>
        <v>-</v>
      </c>
    </row>
    <row r="432" spans="1:15" x14ac:dyDescent="0.2">
      <c r="A432" t="s">
        <v>772</v>
      </c>
      <c r="B432" s="63" t="s">
        <v>87</v>
      </c>
      <c r="C432" s="63" t="s">
        <v>87</v>
      </c>
      <c r="F432" t="s">
        <v>87</v>
      </c>
      <c r="G432" t="str">
        <f t="shared" si="7"/>
        <v>OR1A1</v>
      </c>
      <c r="H432" s="13" t="s">
        <v>773</v>
      </c>
      <c r="I432" s="14" t="s">
        <v>578</v>
      </c>
      <c r="J432" s="12" t="s">
        <v>79</v>
      </c>
      <c r="O432" s="12" t="str" cm="1">
        <f t="array" ref="O432">_xlfn.IFS(COUNTBLANK(B432:C432)=0,"BI",COUNTBLANK(B432:C432)=2,"-",COUNTBLANK(B432)=0,"B",COUNTBLANK(C432)=0,"I")</f>
        <v>-</v>
      </c>
    </row>
    <row r="433" spans="1:15" x14ac:dyDescent="0.2">
      <c r="A433" t="s">
        <v>774</v>
      </c>
      <c r="B433" s="63" t="s">
        <v>87</v>
      </c>
      <c r="C433" s="63" t="s">
        <v>87</v>
      </c>
      <c r="F433" t="s">
        <v>87</v>
      </c>
      <c r="G433" t="str">
        <f t="shared" si="7"/>
        <v>OR1G1</v>
      </c>
      <c r="H433" s="13" t="s">
        <v>773</v>
      </c>
      <c r="I433" s="14" t="s">
        <v>578</v>
      </c>
      <c r="J433" s="12" t="s">
        <v>79</v>
      </c>
      <c r="O433" s="12" t="str" cm="1">
        <f t="array" ref="O433">_xlfn.IFS(COUNTBLANK(B433:C433)=0,"BI",COUNTBLANK(B433:C433)=2,"-",COUNTBLANK(B433)=0,"B",COUNTBLANK(C433)=0,"I")</f>
        <v>-</v>
      </c>
    </row>
    <row r="434" spans="1:15" x14ac:dyDescent="0.2">
      <c r="A434" t="s">
        <v>775</v>
      </c>
      <c r="B434" s="63" t="s">
        <v>87</v>
      </c>
      <c r="C434" s="63" t="s">
        <v>87</v>
      </c>
      <c r="F434" t="s">
        <v>87</v>
      </c>
      <c r="G434" t="str">
        <f t="shared" si="7"/>
        <v>O2T11</v>
      </c>
      <c r="H434" s="13" t="s">
        <v>773</v>
      </c>
      <c r="I434" s="14" t="s">
        <v>578</v>
      </c>
      <c r="J434" s="12" t="s">
        <v>79</v>
      </c>
      <c r="O434" s="12" t="str" cm="1">
        <f t="array" ref="O434">_xlfn.IFS(COUNTBLANK(B434:C434)=0,"BI",COUNTBLANK(B434:C434)=2,"-",COUNTBLANK(B434)=0,"B",COUNTBLANK(C434)=0,"I")</f>
        <v>-</v>
      </c>
    </row>
    <row r="435" spans="1:15" x14ac:dyDescent="0.2">
      <c r="O435" s="12" t="str" cm="1">
        <f t="array" ref="O435">_xlfn.IFS(COUNTBLANK(B435:C435)=0,"BI",COUNTBLANK(B435:C435)=2,"-",COUNTBLANK(B435)=0,"B",COUNTBLANK(C435)=0,"I")</f>
        <v>-</v>
      </c>
    </row>
    <row r="436" spans="1:15" x14ac:dyDescent="0.2">
      <c r="D436" s="66" t="s">
        <v>1200</v>
      </c>
      <c r="E436" s="67" t="s">
        <v>87</v>
      </c>
      <c r="F436" s="67"/>
      <c r="G436" s="67" t="s">
        <v>1201</v>
      </c>
      <c r="O436" s="12" t="str" cm="1">
        <f t="array" ref="O436">_xlfn.IFS(COUNTBLANK(B436:C436)=0,"BI",COUNTBLANK(B436:C436)=2,"-",COUNTBLANK(B436)=0,"B",COUNTBLANK(C436)=0,"I")</f>
        <v>-</v>
      </c>
    </row>
    <row r="437" spans="1:15" x14ac:dyDescent="0.2">
      <c r="D437" s="66" t="s">
        <v>1202</v>
      </c>
      <c r="E437" s="67" t="s">
        <v>87</v>
      </c>
      <c r="F437" s="67"/>
      <c r="G437" s="67" t="s">
        <v>1201</v>
      </c>
      <c r="O437" s="12" t="str" cm="1">
        <f t="array" ref="O437">_xlfn.IFS(COUNTBLANK(B437:C437)=0,"BI",COUNTBLANK(B437:C437)=2,"-",COUNTBLANK(B437)=0,"B",COUNTBLANK(C437)=0,"I")</f>
        <v>-</v>
      </c>
    </row>
    <row r="438" spans="1:15" x14ac:dyDescent="0.2">
      <c r="D438" s="66" t="s">
        <v>1203</v>
      </c>
      <c r="E438" s="67" t="s">
        <v>87</v>
      </c>
      <c r="F438" s="67"/>
      <c r="G438" s="67" t="s">
        <v>1201</v>
      </c>
      <c r="O438" s="12" t="str" cm="1">
        <f t="array" ref="O438">_xlfn.IFS(COUNTBLANK(B438:C438)=0,"BI",COUNTBLANK(B438:C438)=2,"-",COUNTBLANK(B438)=0,"B",COUNTBLANK(C438)=0,"I")</f>
        <v>-</v>
      </c>
    </row>
    <row r="439" spans="1:15" x14ac:dyDescent="0.2">
      <c r="D439" s="66" t="s">
        <v>1204</v>
      </c>
      <c r="E439" s="67" t="s">
        <v>87</v>
      </c>
      <c r="F439" s="67"/>
      <c r="G439" s="67" t="s">
        <v>1201</v>
      </c>
      <c r="O439" s="12" t="str" cm="1">
        <f t="array" ref="O439">_xlfn.IFS(COUNTBLANK(B439:C439)=0,"BI",COUNTBLANK(B439:C439)=2,"-",COUNTBLANK(B439)=0,"B",COUNTBLANK(C439)=0,"I")</f>
        <v>-</v>
      </c>
    </row>
    <row r="440" spans="1:15" x14ac:dyDescent="0.2">
      <c r="D440" s="68" t="s">
        <v>1205</v>
      </c>
      <c r="E440" s="67" t="s">
        <v>87</v>
      </c>
      <c r="F440" s="67"/>
      <c r="G440" s="67" t="s">
        <v>1201</v>
      </c>
      <c r="O440" s="12" t="str" cm="1">
        <f t="array" ref="O440">_xlfn.IFS(COUNTBLANK(B440:C440)=0,"BI",COUNTBLANK(B440:C440)=2,"-",COUNTBLANK(B440)=0,"B",COUNTBLANK(C440)=0,"I")</f>
        <v>-</v>
      </c>
    </row>
    <row r="441" spans="1:15" x14ac:dyDescent="0.2">
      <c r="D441" s="68" t="s">
        <v>1206</v>
      </c>
      <c r="E441" s="67" t="s">
        <v>87</v>
      </c>
      <c r="F441" s="67"/>
      <c r="G441" s="67" t="s">
        <v>1201</v>
      </c>
      <c r="O441" s="12" t="str" cm="1">
        <f t="array" ref="O441">_xlfn.IFS(COUNTBLANK(B441:C441)=0,"BI",COUNTBLANK(B441:C441)=2,"-",COUNTBLANK(B441)=0,"B",COUNTBLANK(C441)=0,"I")</f>
        <v>-</v>
      </c>
    </row>
    <row r="442" spans="1:15" x14ac:dyDescent="0.2">
      <c r="D442" s="68" t="s">
        <v>1207</v>
      </c>
      <c r="E442" s="67" t="s">
        <v>87</v>
      </c>
      <c r="F442" s="67"/>
      <c r="G442" s="67" t="s">
        <v>1208</v>
      </c>
    </row>
  </sheetData>
  <conditionalFormatting sqref="J1:J1048576">
    <cfRule type="cellIs" dxfId="3" priority="1" operator="equal">
      <formula>"F"</formula>
    </cfRule>
    <cfRule type="cellIs" dxfId="2" priority="2" operator="equal">
      <formula>"B2"</formula>
    </cfRule>
    <cfRule type="cellIs" dxfId="1" priority="3" operator="equal">
      <formula>"C"</formula>
    </cfRule>
    <cfRule type="cellIs" dxfId="0" priority="4" operator="equal">
      <formula>"B1"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9226-B7F2-1C47-9392-D1C857E467B2}">
  <sheetPr>
    <tabColor rgb="FF92D050"/>
  </sheetPr>
  <dimension ref="A1:J178"/>
  <sheetViews>
    <sheetView workbookViewId="0">
      <pane ySplit="1" topLeftCell="A2" activePane="bottomLeft" state="frozen"/>
      <selection pane="bottomLeft" activeCell="C1" sqref="C1:D1"/>
    </sheetView>
  </sheetViews>
  <sheetFormatPr baseColWidth="10" defaultRowHeight="16" x14ac:dyDescent="0.2"/>
  <cols>
    <col min="1" max="1" width="12.83203125" bestFit="1" customWidth="1"/>
    <col min="2" max="2" width="3.33203125" bestFit="1" customWidth="1"/>
    <col min="9" max="10" width="23.83203125" bestFit="1" customWidth="1"/>
  </cols>
  <sheetData>
    <row r="1" spans="1:10" s="11" customFormat="1" ht="51" x14ac:dyDescent="0.2">
      <c r="A1" s="57" t="s">
        <v>944</v>
      </c>
      <c r="B1" s="62" t="s">
        <v>73</v>
      </c>
      <c r="C1" s="45" t="s">
        <v>1222</v>
      </c>
      <c r="D1" s="45" t="s">
        <v>1223</v>
      </c>
      <c r="E1" s="46" t="s">
        <v>69</v>
      </c>
      <c r="F1" s="44" t="s">
        <v>70</v>
      </c>
      <c r="G1" s="23" t="s">
        <v>856</v>
      </c>
      <c r="I1" s="62" t="s">
        <v>1209</v>
      </c>
      <c r="J1" s="57" t="s">
        <v>1210</v>
      </c>
    </row>
    <row r="2" spans="1:10" x14ac:dyDescent="0.2">
      <c r="A2" t="s">
        <v>74</v>
      </c>
      <c r="B2" s="75" t="s">
        <v>79</v>
      </c>
      <c r="D2" t="s">
        <v>805</v>
      </c>
      <c r="G2" t="s">
        <v>857</v>
      </c>
      <c r="I2" s="1" t="s">
        <v>805</v>
      </c>
      <c r="J2" t="str">
        <f t="shared" ref="J2:J15" si="0">I2</f>
        <v>Serotonin</v>
      </c>
    </row>
    <row r="3" spans="1:10" x14ac:dyDescent="0.2">
      <c r="A3" t="s">
        <v>80</v>
      </c>
      <c r="B3" s="75" t="s">
        <v>79</v>
      </c>
      <c r="D3" t="s">
        <v>805</v>
      </c>
      <c r="G3" t="s">
        <v>857</v>
      </c>
      <c r="I3" s="1" t="s">
        <v>805</v>
      </c>
      <c r="J3" t="str">
        <f t="shared" si="0"/>
        <v>Serotonin</v>
      </c>
    </row>
    <row r="4" spans="1:10" x14ac:dyDescent="0.2">
      <c r="A4" t="s">
        <v>83</v>
      </c>
      <c r="B4" s="75" t="s">
        <v>79</v>
      </c>
      <c r="D4" t="s">
        <v>805</v>
      </c>
      <c r="G4" t="s">
        <v>857</v>
      </c>
      <c r="I4" s="1" t="s">
        <v>805</v>
      </c>
      <c r="J4" t="str">
        <f t="shared" si="0"/>
        <v>Serotonin</v>
      </c>
    </row>
    <row r="5" spans="1:10" x14ac:dyDescent="0.2">
      <c r="A5" t="s">
        <v>93</v>
      </c>
      <c r="B5" s="75" t="s">
        <v>79</v>
      </c>
      <c r="D5" t="s">
        <v>805</v>
      </c>
      <c r="G5" t="s">
        <v>857</v>
      </c>
      <c r="I5" s="1" t="s">
        <v>805</v>
      </c>
      <c r="J5" t="str">
        <f t="shared" si="0"/>
        <v>Serotonin</v>
      </c>
    </row>
    <row r="6" spans="1:10" x14ac:dyDescent="0.2">
      <c r="A6" t="s">
        <v>96</v>
      </c>
      <c r="B6" s="75" t="s">
        <v>79</v>
      </c>
      <c r="D6" t="s">
        <v>805</v>
      </c>
      <c r="G6" t="s">
        <v>857</v>
      </c>
      <c r="I6" s="1" t="s">
        <v>805</v>
      </c>
      <c r="J6" t="str">
        <f t="shared" si="0"/>
        <v>Serotonin</v>
      </c>
    </row>
    <row r="7" spans="1:10" x14ac:dyDescent="0.2">
      <c r="A7" t="s">
        <v>99</v>
      </c>
      <c r="B7" s="75" t="s">
        <v>79</v>
      </c>
      <c r="D7" t="s">
        <v>805</v>
      </c>
      <c r="G7" t="s">
        <v>857</v>
      </c>
      <c r="I7" s="1" t="s">
        <v>805</v>
      </c>
      <c r="J7" t="str">
        <f t="shared" si="0"/>
        <v>Serotonin</v>
      </c>
    </row>
    <row r="8" spans="1:10" x14ac:dyDescent="0.2">
      <c r="A8" t="s">
        <v>132</v>
      </c>
      <c r="B8" s="75" t="s">
        <v>79</v>
      </c>
      <c r="D8" t="s">
        <v>4</v>
      </c>
      <c r="G8" t="s">
        <v>857</v>
      </c>
      <c r="I8" s="1" t="s">
        <v>4</v>
      </c>
      <c r="J8" t="str">
        <f t="shared" si="0"/>
        <v>Adenosine</v>
      </c>
    </row>
    <row r="9" spans="1:10" x14ac:dyDescent="0.2">
      <c r="A9" t="s">
        <v>2</v>
      </c>
      <c r="B9" s="75" t="s">
        <v>79</v>
      </c>
      <c r="D9" t="s">
        <v>4</v>
      </c>
      <c r="G9" t="s">
        <v>857</v>
      </c>
      <c r="I9" s="1" t="s">
        <v>4</v>
      </c>
      <c r="J9" t="str">
        <f t="shared" si="0"/>
        <v>Adenosine</v>
      </c>
    </row>
    <row r="10" spans="1:10" x14ac:dyDescent="0.2">
      <c r="A10" t="s">
        <v>137</v>
      </c>
      <c r="B10" s="75" t="s">
        <v>79</v>
      </c>
      <c r="D10" t="s">
        <v>4</v>
      </c>
      <c r="G10" t="s">
        <v>857</v>
      </c>
      <c r="I10" s="1" t="s">
        <v>4</v>
      </c>
      <c r="J10" t="str">
        <f t="shared" si="0"/>
        <v>Adenosine</v>
      </c>
    </row>
    <row r="11" spans="1:10" x14ac:dyDescent="0.2">
      <c r="A11" t="s">
        <v>140</v>
      </c>
      <c r="B11" s="75" t="s">
        <v>79</v>
      </c>
      <c r="D11" t="s">
        <v>4</v>
      </c>
      <c r="G11" t="s">
        <v>857</v>
      </c>
      <c r="I11" s="1" t="s">
        <v>4</v>
      </c>
      <c r="J11" t="str">
        <f t="shared" si="0"/>
        <v>Adenosine</v>
      </c>
    </row>
    <row r="12" spans="1:10" x14ac:dyDescent="0.2">
      <c r="A12" t="s">
        <v>112</v>
      </c>
      <c r="B12" s="75" t="s">
        <v>79</v>
      </c>
      <c r="D12" t="s">
        <v>782</v>
      </c>
      <c r="G12" t="s">
        <v>857</v>
      </c>
      <c r="I12" s="1" t="s">
        <v>782</v>
      </c>
      <c r="J12" t="str">
        <f t="shared" si="0"/>
        <v>Acetylcholine</v>
      </c>
    </row>
    <row r="13" spans="1:10" x14ac:dyDescent="0.2">
      <c r="A13" t="s">
        <v>117</v>
      </c>
      <c r="B13" s="75" t="s">
        <v>79</v>
      </c>
      <c r="D13" t="s">
        <v>782</v>
      </c>
      <c r="G13" t="s">
        <v>857</v>
      </c>
      <c r="I13" s="1" t="s">
        <v>782</v>
      </c>
      <c r="J13" t="str">
        <f t="shared" si="0"/>
        <v>Acetylcholine</v>
      </c>
    </row>
    <row r="14" spans="1:10" x14ac:dyDescent="0.2">
      <c r="A14" t="s">
        <v>121</v>
      </c>
      <c r="B14" s="75" t="s">
        <v>79</v>
      </c>
      <c r="D14" t="s">
        <v>782</v>
      </c>
      <c r="G14" t="s">
        <v>857</v>
      </c>
      <c r="I14" s="1" t="s">
        <v>782</v>
      </c>
      <c r="J14" t="str">
        <f t="shared" si="0"/>
        <v>Acetylcholine</v>
      </c>
    </row>
    <row r="15" spans="1:10" x14ac:dyDescent="0.2">
      <c r="A15" t="s">
        <v>125</v>
      </c>
      <c r="B15" s="75" t="s">
        <v>79</v>
      </c>
      <c r="D15" t="s">
        <v>782</v>
      </c>
      <c r="G15" t="s">
        <v>857</v>
      </c>
      <c r="I15" s="1" t="s">
        <v>782</v>
      </c>
      <c r="J15" t="str">
        <f t="shared" si="0"/>
        <v>Acetylcholine</v>
      </c>
    </row>
    <row r="16" spans="1:10" x14ac:dyDescent="0.2">
      <c r="A16" t="s">
        <v>179</v>
      </c>
      <c r="B16" s="75" t="s">
        <v>79</v>
      </c>
      <c r="D16" t="s">
        <v>792</v>
      </c>
      <c r="G16" t="s">
        <v>857</v>
      </c>
      <c r="I16" s="1" t="s">
        <v>792</v>
      </c>
      <c r="J16" t="s">
        <v>1213</v>
      </c>
    </row>
    <row r="17" spans="1:10" x14ac:dyDescent="0.2">
      <c r="A17" t="s">
        <v>190</v>
      </c>
      <c r="B17" s="75" t="s">
        <v>79</v>
      </c>
      <c r="D17" t="s">
        <v>792</v>
      </c>
      <c r="G17" t="s">
        <v>857</v>
      </c>
      <c r="I17" s="1" t="s">
        <v>792</v>
      </c>
      <c r="J17" t="s">
        <v>1213</v>
      </c>
    </row>
    <row r="18" spans="1:10" x14ac:dyDescent="0.2">
      <c r="A18" t="s">
        <v>194</v>
      </c>
      <c r="B18" s="75" t="s">
        <v>79</v>
      </c>
      <c r="D18" t="s">
        <v>792</v>
      </c>
      <c r="G18" t="s">
        <v>857</v>
      </c>
      <c r="I18" s="1" t="s">
        <v>792</v>
      </c>
      <c r="J18" t="s">
        <v>1213</v>
      </c>
    </row>
    <row r="19" spans="1:10" x14ac:dyDescent="0.2">
      <c r="A19" t="s">
        <v>198</v>
      </c>
      <c r="B19" s="75" t="s">
        <v>79</v>
      </c>
      <c r="D19" t="s">
        <v>792</v>
      </c>
      <c r="G19" t="s">
        <v>857</v>
      </c>
      <c r="I19" s="1" t="s">
        <v>792</v>
      </c>
      <c r="J19" t="s">
        <v>1213</v>
      </c>
    </row>
    <row r="20" spans="1:10" x14ac:dyDescent="0.2">
      <c r="A20" t="s">
        <v>202</v>
      </c>
      <c r="B20" s="75" t="s">
        <v>79</v>
      </c>
      <c r="D20" t="s">
        <v>792</v>
      </c>
      <c r="G20" t="s">
        <v>857</v>
      </c>
      <c r="I20" s="1" t="s">
        <v>792</v>
      </c>
      <c r="J20" t="s">
        <v>1213</v>
      </c>
    </row>
    <row r="21" spans="1:10" x14ac:dyDescent="0.2">
      <c r="A21" t="s">
        <v>205</v>
      </c>
      <c r="B21" s="75" t="s">
        <v>79</v>
      </c>
      <c r="D21" t="s">
        <v>792</v>
      </c>
      <c r="G21" t="s">
        <v>857</v>
      </c>
      <c r="I21" s="1" t="s">
        <v>792</v>
      </c>
      <c r="J21" t="s">
        <v>1213</v>
      </c>
    </row>
    <row r="22" spans="1:10" x14ac:dyDescent="0.2">
      <c r="A22" t="s">
        <v>210</v>
      </c>
      <c r="B22" s="75" t="s">
        <v>79</v>
      </c>
      <c r="D22" t="s">
        <v>783</v>
      </c>
      <c r="G22" t="s">
        <v>857</v>
      </c>
      <c r="I22" s="1" t="s">
        <v>783</v>
      </c>
      <c r="J22" t="str">
        <f>I22</f>
        <v>Angiotensin II</v>
      </c>
    </row>
    <row r="23" spans="1:10" x14ac:dyDescent="0.2">
      <c r="A23" t="s">
        <v>216</v>
      </c>
      <c r="B23" s="75" t="s">
        <v>79</v>
      </c>
      <c r="D23" t="s">
        <v>780</v>
      </c>
      <c r="G23" t="s">
        <v>857</v>
      </c>
      <c r="I23" s="1" t="s">
        <v>780</v>
      </c>
      <c r="J23" t="s">
        <v>218</v>
      </c>
    </row>
    <row r="24" spans="1:10" x14ac:dyDescent="0.2">
      <c r="A24" t="s">
        <v>229</v>
      </c>
      <c r="B24" s="75" t="s">
        <v>79</v>
      </c>
      <c r="D24" t="s">
        <v>817</v>
      </c>
      <c r="G24" t="s">
        <v>857</v>
      </c>
      <c r="I24" s="1" t="s">
        <v>817</v>
      </c>
      <c r="J24" t="str">
        <f>I24</f>
        <v>Kallidin</v>
      </c>
    </row>
    <row r="25" spans="1:10" x14ac:dyDescent="0.2">
      <c r="A25" t="s">
        <v>234</v>
      </c>
      <c r="B25" s="75" t="s">
        <v>79</v>
      </c>
      <c r="D25" t="s">
        <v>817</v>
      </c>
      <c r="G25" t="s">
        <v>857</v>
      </c>
      <c r="I25" s="1" t="s">
        <v>817</v>
      </c>
      <c r="J25" t="str">
        <f>I25</f>
        <v>Kallidin</v>
      </c>
    </row>
    <row r="26" spans="1:10" x14ac:dyDescent="0.2">
      <c r="A26" t="s">
        <v>386</v>
      </c>
      <c r="B26" s="75" t="s">
        <v>79</v>
      </c>
      <c r="C26" t="s">
        <v>831</v>
      </c>
      <c r="D26" t="s">
        <v>862</v>
      </c>
      <c r="G26" t="s">
        <v>857</v>
      </c>
      <c r="I26" s="1" t="s">
        <v>831</v>
      </c>
      <c r="J26" t="str">
        <f>I26</f>
        <v>C5a</v>
      </c>
    </row>
    <row r="27" spans="1:10" x14ac:dyDescent="0.2">
      <c r="A27" t="s">
        <v>237</v>
      </c>
      <c r="B27" s="75" t="s">
        <v>232</v>
      </c>
      <c r="D27" t="s">
        <v>239</v>
      </c>
      <c r="G27" t="s">
        <v>857</v>
      </c>
      <c r="I27" s="1" t="s">
        <v>239</v>
      </c>
      <c r="J27" t="str">
        <f>I27</f>
        <v>Calcitonin</v>
      </c>
    </row>
    <row r="28" spans="1:10" x14ac:dyDescent="0.2">
      <c r="A28" t="s">
        <v>851</v>
      </c>
      <c r="B28" s="75">
        <v>0</v>
      </c>
      <c r="D28" t="s">
        <v>815</v>
      </c>
      <c r="G28" t="s">
        <v>857</v>
      </c>
      <c r="I28" s="1" t="s">
        <v>815</v>
      </c>
      <c r="J28" t="str">
        <f>I28</f>
        <v>Amylin</v>
      </c>
    </row>
    <row r="29" spans="1:10" x14ac:dyDescent="0.2">
      <c r="A29" t="s">
        <v>281</v>
      </c>
      <c r="B29" s="75" t="s">
        <v>79</v>
      </c>
      <c r="C29" t="s">
        <v>786</v>
      </c>
      <c r="D29" t="s">
        <v>858</v>
      </c>
      <c r="G29" t="s">
        <v>857</v>
      </c>
      <c r="I29" s="1" t="s">
        <v>1212</v>
      </c>
      <c r="J29" t="s">
        <v>786</v>
      </c>
    </row>
    <row r="30" spans="1:10" x14ac:dyDescent="0.2">
      <c r="A30" t="s">
        <v>267</v>
      </c>
      <c r="B30" s="75" t="s">
        <v>79</v>
      </c>
      <c r="C30" t="s">
        <v>865</v>
      </c>
      <c r="D30" t="s">
        <v>864</v>
      </c>
      <c r="G30" t="s">
        <v>857</v>
      </c>
      <c r="I30" s="1" t="s">
        <v>1218</v>
      </c>
      <c r="J30" t="str">
        <f>I30</f>
        <v>CCL3 (MIP-1a)</v>
      </c>
    </row>
    <row r="31" spans="1:10" x14ac:dyDescent="0.2">
      <c r="A31" t="s">
        <v>268</v>
      </c>
      <c r="B31" s="75" t="s">
        <v>79</v>
      </c>
      <c r="C31" t="s">
        <v>1221</v>
      </c>
      <c r="D31" t="s">
        <v>863</v>
      </c>
      <c r="G31" t="s">
        <v>857</v>
      </c>
      <c r="I31" s="1" t="s">
        <v>832</v>
      </c>
      <c r="J31" t="str">
        <f>I31</f>
        <v>CCL20</v>
      </c>
    </row>
    <row r="32" spans="1:10" x14ac:dyDescent="0.2">
      <c r="A32" t="s">
        <v>481</v>
      </c>
      <c r="B32" s="75" t="s">
        <v>79</v>
      </c>
      <c r="C32" t="s">
        <v>789</v>
      </c>
      <c r="D32" t="s">
        <v>790</v>
      </c>
      <c r="G32" t="s">
        <v>857</v>
      </c>
      <c r="I32" s="1" t="s">
        <v>789</v>
      </c>
      <c r="J32" t="s">
        <v>790</v>
      </c>
    </row>
    <row r="33" spans="1:10" x14ac:dyDescent="0.2">
      <c r="A33" t="s">
        <v>485</v>
      </c>
      <c r="B33" s="75" t="s">
        <v>79</v>
      </c>
      <c r="C33" t="s">
        <v>789</v>
      </c>
      <c r="D33" t="s">
        <v>790</v>
      </c>
      <c r="G33" t="s">
        <v>857</v>
      </c>
      <c r="I33" s="1" t="s">
        <v>789</v>
      </c>
      <c r="J33" t="s">
        <v>790</v>
      </c>
    </row>
    <row r="34" spans="1:10" x14ac:dyDescent="0.2">
      <c r="A34" t="s">
        <v>247</v>
      </c>
      <c r="B34" s="75" t="s">
        <v>79</v>
      </c>
      <c r="D34" t="s">
        <v>877</v>
      </c>
      <c r="G34" t="s">
        <v>860</v>
      </c>
      <c r="I34" s="1" t="s">
        <v>826</v>
      </c>
      <c r="J34" t="str">
        <f t="shared" ref="J34:J44" si="1">I34</f>
        <v>WIN55,212-2</v>
      </c>
    </row>
    <row r="35" spans="1:10" x14ac:dyDescent="0.2">
      <c r="A35" t="s">
        <v>251</v>
      </c>
      <c r="B35" s="75" t="s">
        <v>79</v>
      </c>
      <c r="C35" t="s">
        <v>826</v>
      </c>
      <c r="D35" t="s">
        <v>877</v>
      </c>
      <c r="G35" t="s">
        <v>860</v>
      </c>
      <c r="I35" s="1" t="s">
        <v>826</v>
      </c>
      <c r="J35" t="str">
        <f t="shared" si="1"/>
        <v>WIN55,212-2</v>
      </c>
    </row>
    <row r="36" spans="1:10" x14ac:dyDescent="0.2">
      <c r="A36" t="s">
        <v>389</v>
      </c>
      <c r="B36" s="75" t="s">
        <v>232</v>
      </c>
      <c r="C36" t="s">
        <v>841</v>
      </c>
      <c r="D36" t="s">
        <v>866</v>
      </c>
      <c r="G36" t="s">
        <v>857</v>
      </c>
      <c r="I36" s="1" t="s">
        <v>841</v>
      </c>
      <c r="J36" t="str">
        <f t="shared" si="1"/>
        <v>CRF</v>
      </c>
    </row>
    <row r="37" spans="1:10" x14ac:dyDescent="0.2">
      <c r="A37" t="s">
        <v>391</v>
      </c>
      <c r="B37" s="75" t="s">
        <v>232</v>
      </c>
      <c r="D37" t="s">
        <v>845</v>
      </c>
      <c r="G37" t="s">
        <v>857</v>
      </c>
      <c r="I37" s="1" t="s">
        <v>845</v>
      </c>
      <c r="J37" t="str">
        <f t="shared" si="1"/>
        <v>Urocortin II</v>
      </c>
    </row>
    <row r="38" spans="1:10" x14ac:dyDescent="0.2">
      <c r="A38" t="s">
        <v>275</v>
      </c>
      <c r="B38" s="75" t="s">
        <v>79</v>
      </c>
      <c r="C38" t="s">
        <v>835</v>
      </c>
      <c r="D38" t="s">
        <v>868</v>
      </c>
      <c r="G38" t="s">
        <v>857</v>
      </c>
      <c r="I38" s="1" t="s">
        <v>835</v>
      </c>
      <c r="J38" t="str">
        <f t="shared" si="1"/>
        <v>CXCL8</v>
      </c>
    </row>
    <row r="39" spans="1:10" x14ac:dyDescent="0.2">
      <c r="A39" t="s">
        <v>277</v>
      </c>
      <c r="B39" s="75" t="s">
        <v>79</v>
      </c>
      <c r="C39" t="s">
        <v>833</v>
      </c>
      <c r="D39" t="s">
        <v>867</v>
      </c>
      <c r="G39" t="s">
        <v>857</v>
      </c>
      <c r="I39" s="1" t="s">
        <v>833</v>
      </c>
      <c r="J39" t="str">
        <f t="shared" si="1"/>
        <v>CXCL12</v>
      </c>
    </row>
    <row r="40" spans="1:10" x14ac:dyDescent="0.2">
      <c r="A40" t="s">
        <v>278</v>
      </c>
      <c r="B40" s="75" t="s">
        <v>79</v>
      </c>
      <c r="C40" t="s">
        <v>834</v>
      </c>
      <c r="D40" t="s">
        <v>834</v>
      </c>
      <c r="G40" t="s">
        <v>857</v>
      </c>
      <c r="I40" s="1" t="s">
        <v>834</v>
      </c>
      <c r="J40" t="str">
        <f t="shared" si="1"/>
        <v>CXCL13</v>
      </c>
    </row>
    <row r="41" spans="1:10" x14ac:dyDescent="0.2">
      <c r="A41" t="s">
        <v>392</v>
      </c>
      <c r="B41" s="75" t="s">
        <v>79</v>
      </c>
      <c r="D41" t="s">
        <v>394</v>
      </c>
      <c r="G41" t="s">
        <v>857</v>
      </c>
      <c r="I41" s="1" t="s">
        <v>394</v>
      </c>
      <c r="J41" t="str">
        <f t="shared" si="1"/>
        <v>Dopamine</v>
      </c>
    </row>
    <row r="42" spans="1:10" x14ac:dyDescent="0.2">
      <c r="A42" t="s">
        <v>395</v>
      </c>
      <c r="B42" s="75" t="s">
        <v>79</v>
      </c>
      <c r="D42" t="s">
        <v>394</v>
      </c>
      <c r="G42" t="s">
        <v>857</v>
      </c>
      <c r="I42" s="1" t="s">
        <v>394</v>
      </c>
      <c r="J42" t="str">
        <f t="shared" si="1"/>
        <v>Dopamine</v>
      </c>
    </row>
    <row r="43" spans="1:10" x14ac:dyDescent="0.2">
      <c r="A43" t="s">
        <v>399</v>
      </c>
      <c r="B43" s="75" t="s">
        <v>79</v>
      </c>
      <c r="D43" t="s">
        <v>394</v>
      </c>
      <c r="G43" t="s">
        <v>857</v>
      </c>
      <c r="I43" s="1" t="s">
        <v>394</v>
      </c>
      <c r="J43" t="str">
        <f t="shared" si="1"/>
        <v>Dopamine</v>
      </c>
    </row>
    <row r="44" spans="1:10" x14ac:dyDescent="0.2">
      <c r="A44" t="s">
        <v>401</v>
      </c>
      <c r="B44" s="75" t="s">
        <v>79</v>
      </c>
      <c r="D44" t="s">
        <v>788</v>
      </c>
      <c r="G44" t="s">
        <v>857</v>
      </c>
      <c r="I44" s="1" t="s">
        <v>788</v>
      </c>
      <c r="J44" t="str">
        <f t="shared" si="1"/>
        <v>Endothelin-1</v>
      </c>
    </row>
    <row r="45" spans="1:10" x14ac:dyDescent="0.2">
      <c r="A45" t="s">
        <v>413</v>
      </c>
      <c r="B45" s="75" t="s">
        <v>79</v>
      </c>
      <c r="C45" t="s">
        <v>803</v>
      </c>
      <c r="D45" t="s">
        <v>804</v>
      </c>
      <c r="G45" t="s">
        <v>857</v>
      </c>
      <c r="I45" s="1" t="s">
        <v>803</v>
      </c>
      <c r="J45" t="s">
        <v>804</v>
      </c>
    </row>
    <row r="46" spans="1:10" x14ac:dyDescent="0.2">
      <c r="A46" t="s">
        <v>415</v>
      </c>
      <c r="B46" s="75" t="s">
        <v>79</v>
      </c>
      <c r="C46" t="s">
        <v>803</v>
      </c>
      <c r="D46" t="s">
        <v>804</v>
      </c>
      <c r="G46" t="s">
        <v>857</v>
      </c>
      <c r="I46" s="1" t="s">
        <v>803</v>
      </c>
      <c r="J46" t="s">
        <v>804</v>
      </c>
    </row>
    <row r="47" spans="1:10" x14ac:dyDescent="0.2">
      <c r="A47" t="s">
        <v>417</v>
      </c>
      <c r="B47" s="75" t="s">
        <v>79</v>
      </c>
      <c r="D47" t="s">
        <v>827</v>
      </c>
      <c r="G47" t="s">
        <v>857</v>
      </c>
      <c r="I47" s="1" t="s">
        <v>827</v>
      </c>
      <c r="J47" t="str">
        <f>I47</f>
        <v>α-linolenic acid</v>
      </c>
    </row>
    <row r="48" spans="1:10" x14ac:dyDescent="0.2">
      <c r="A48" t="s">
        <v>441</v>
      </c>
      <c r="B48" s="75" t="s">
        <v>79</v>
      </c>
      <c r="D48" t="s">
        <v>442</v>
      </c>
      <c r="G48" t="s">
        <v>857</v>
      </c>
      <c r="I48" s="1" t="s">
        <v>442</v>
      </c>
      <c r="J48" t="str">
        <f>I48</f>
        <v>Ghrelin</v>
      </c>
    </row>
    <row r="49" spans="1:10" x14ac:dyDescent="0.2">
      <c r="A49" t="s">
        <v>445</v>
      </c>
      <c r="B49" s="75" t="s">
        <v>232</v>
      </c>
      <c r="C49" t="s">
        <v>812</v>
      </c>
      <c r="D49" t="s">
        <v>859</v>
      </c>
      <c r="G49" t="s">
        <v>857</v>
      </c>
      <c r="I49" s="1" t="s">
        <v>812</v>
      </c>
      <c r="J49" t="s">
        <v>1215</v>
      </c>
    </row>
    <row r="50" spans="1:10" x14ac:dyDescent="0.2">
      <c r="A50" t="s">
        <v>446</v>
      </c>
      <c r="B50" s="75" t="s">
        <v>232</v>
      </c>
      <c r="C50" t="s">
        <v>842</v>
      </c>
      <c r="D50" t="s">
        <v>882</v>
      </c>
      <c r="G50" t="s">
        <v>857</v>
      </c>
      <c r="I50" s="1" t="s">
        <v>842</v>
      </c>
      <c r="J50" t="str">
        <f>I50</f>
        <v>GLP-1 (7-36)</v>
      </c>
    </row>
    <row r="51" spans="1:10" x14ac:dyDescent="0.2">
      <c r="A51" t="s">
        <v>448</v>
      </c>
      <c r="B51" s="75" t="s">
        <v>232</v>
      </c>
      <c r="C51" t="s">
        <v>843</v>
      </c>
      <c r="D51" t="s">
        <v>881</v>
      </c>
      <c r="G51" t="s">
        <v>857</v>
      </c>
      <c r="I51" s="1" t="s">
        <v>843</v>
      </c>
      <c r="J51" t="str">
        <f>I51</f>
        <v>GLP-2 (1-33)</v>
      </c>
    </row>
    <row r="52" spans="1:10" x14ac:dyDescent="0.2">
      <c r="A52" t="s">
        <v>450</v>
      </c>
      <c r="B52" s="75" t="s">
        <v>232</v>
      </c>
      <c r="D52" t="s">
        <v>844</v>
      </c>
      <c r="G52" t="s">
        <v>857</v>
      </c>
      <c r="I52" s="1" t="s">
        <v>844</v>
      </c>
      <c r="J52" t="str">
        <f>I52</f>
        <v>Glucagon</v>
      </c>
    </row>
    <row r="53" spans="1:10" x14ac:dyDescent="0.2">
      <c r="A53" t="s">
        <v>457</v>
      </c>
      <c r="B53" s="75" t="s">
        <v>79</v>
      </c>
      <c r="C53" t="s">
        <v>871</v>
      </c>
      <c r="D53" t="s">
        <v>870</v>
      </c>
      <c r="G53" t="s">
        <v>857</v>
      </c>
      <c r="I53" s="1" t="s">
        <v>1216</v>
      </c>
      <c r="J53" t="str">
        <f>I53</f>
        <v>LH-RH</v>
      </c>
    </row>
    <row r="54" spans="1:10" x14ac:dyDescent="0.2">
      <c r="A54" t="s">
        <v>311</v>
      </c>
      <c r="B54" s="75" t="s">
        <v>79</v>
      </c>
      <c r="D54" t="s">
        <v>781</v>
      </c>
      <c r="G54" t="s">
        <v>857</v>
      </c>
      <c r="I54" s="1" t="s">
        <v>1211</v>
      </c>
      <c r="J54" t="s">
        <v>781</v>
      </c>
    </row>
    <row r="55" spans="1:10" x14ac:dyDescent="0.2">
      <c r="A55" t="s">
        <v>219</v>
      </c>
      <c r="B55" s="75" t="s">
        <v>79</v>
      </c>
      <c r="D55" t="s">
        <v>836</v>
      </c>
      <c r="G55" t="s">
        <v>857</v>
      </c>
      <c r="I55" s="1" t="s">
        <v>836</v>
      </c>
      <c r="J55" t="str">
        <f>I55</f>
        <v>Litocholic acid</v>
      </c>
    </row>
    <row r="56" spans="1:10" x14ac:dyDescent="0.2">
      <c r="A56" t="s">
        <v>331</v>
      </c>
      <c r="B56" s="75" t="s">
        <v>79</v>
      </c>
      <c r="C56" t="s">
        <v>840</v>
      </c>
      <c r="D56" t="s">
        <v>878</v>
      </c>
      <c r="G56" t="s">
        <v>857</v>
      </c>
      <c r="I56" s="1" t="s">
        <v>840</v>
      </c>
      <c r="J56" t="str">
        <f>I56</f>
        <v>Zn2+</v>
      </c>
    </row>
    <row r="57" spans="1:10" x14ac:dyDescent="0.2">
      <c r="A57" t="s">
        <v>332</v>
      </c>
      <c r="B57" s="75" t="s">
        <v>79</v>
      </c>
      <c r="D57" t="s">
        <v>839</v>
      </c>
      <c r="G57" t="s">
        <v>857</v>
      </c>
      <c r="I57" s="1" t="s">
        <v>839</v>
      </c>
      <c r="J57" t="str">
        <f>I57</f>
        <v>pH (proton)</v>
      </c>
    </row>
    <row r="58" spans="1:10" x14ac:dyDescent="0.2">
      <c r="A58" t="s">
        <v>343</v>
      </c>
      <c r="B58" s="75" t="s">
        <v>79</v>
      </c>
      <c r="C58" t="s">
        <v>823</v>
      </c>
      <c r="D58" t="s">
        <v>824</v>
      </c>
      <c r="G58" t="s">
        <v>857</v>
      </c>
      <c r="I58" s="1" t="s">
        <v>823</v>
      </c>
      <c r="J58" t="s">
        <v>824</v>
      </c>
    </row>
    <row r="59" spans="1:10" x14ac:dyDescent="0.2">
      <c r="A59" t="s">
        <v>526</v>
      </c>
      <c r="B59" s="75" t="s">
        <v>245</v>
      </c>
      <c r="D59" t="s">
        <v>847</v>
      </c>
      <c r="G59" t="s">
        <v>857</v>
      </c>
      <c r="I59" s="1" t="s">
        <v>847</v>
      </c>
      <c r="J59" t="str">
        <f t="shared" ref="J59:J67" si="2">I59</f>
        <v>Glutamate</v>
      </c>
    </row>
    <row r="60" spans="1:10" x14ac:dyDescent="0.2">
      <c r="A60" t="s">
        <v>529</v>
      </c>
      <c r="B60" s="75" t="s">
        <v>245</v>
      </c>
      <c r="D60" t="s">
        <v>847</v>
      </c>
      <c r="G60" t="s">
        <v>857</v>
      </c>
      <c r="I60" s="1" t="s">
        <v>847</v>
      </c>
      <c r="J60" t="str">
        <f t="shared" si="2"/>
        <v>Glutamate</v>
      </c>
    </row>
    <row r="61" spans="1:10" x14ac:dyDescent="0.2">
      <c r="A61" t="s">
        <v>0</v>
      </c>
      <c r="B61" s="75" t="s">
        <v>245</v>
      </c>
      <c r="D61" t="s">
        <v>847</v>
      </c>
      <c r="G61" t="s">
        <v>857</v>
      </c>
      <c r="I61" s="1" t="s">
        <v>847</v>
      </c>
      <c r="J61" t="str">
        <f t="shared" si="2"/>
        <v>Glutamate</v>
      </c>
    </row>
    <row r="62" spans="1:10" x14ac:dyDescent="0.2">
      <c r="A62" t="s">
        <v>532</v>
      </c>
      <c r="B62" s="75" t="s">
        <v>245</v>
      </c>
      <c r="D62" t="s">
        <v>847</v>
      </c>
      <c r="G62" t="s">
        <v>857</v>
      </c>
      <c r="I62" s="1" t="s">
        <v>847</v>
      </c>
      <c r="J62" t="str">
        <f t="shared" si="2"/>
        <v>Glutamate</v>
      </c>
    </row>
    <row r="63" spans="1:10" x14ac:dyDescent="0.2">
      <c r="A63" t="s">
        <v>535</v>
      </c>
      <c r="B63" s="75" t="s">
        <v>245</v>
      </c>
      <c r="D63" t="s">
        <v>847</v>
      </c>
      <c r="G63" t="s">
        <v>857</v>
      </c>
      <c r="I63" s="1" t="s">
        <v>847</v>
      </c>
      <c r="J63" t="str">
        <f t="shared" si="2"/>
        <v>Glutamate</v>
      </c>
    </row>
    <row r="64" spans="1:10" x14ac:dyDescent="0.2">
      <c r="A64" t="s">
        <v>475</v>
      </c>
      <c r="B64" s="75" t="s">
        <v>79</v>
      </c>
      <c r="D64" t="s">
        <v>837</v>
      </c>
      <c r="G64" t="s">
        <v>857</v>
      </c>
      <c r="I64" s="1" t="s">
        <v>837</v>
      </c>
      <c r="J64" t="str">
        <f t="shared" si="2"/>
        <v>Nicotinic acid</v>
      </c>
    </row>
    <row r="65" spans="1:10" x14ac:dyDescent="0.2">
      <c r="A65" t="s">
        <v>477</v>
      </c>
      <c r="B65" s="75" t="s">
        <v>79</v>
      </c>
      <c r="C65" t="s">
        <v>830</v>
      </c>
      <c r="D65" t="s">
        <v>861</v>
      </c>
      <c r="G65" t="s">
        <v>857</v>
      </c>
      <c r="I65" s="1" t="s">
        <v>830</v>
      </c>
      <c r="J65" t="str">
        <f t="shared" si="2"/>
        <v>3-HOA</v>
      </c>
    </row>
    <row r="66" spans="1:10" x14ac:dyDescent="0.2">
      <c r="A66" t="s">
        <v>465</v>
      </c>
      <c r="B66" s="75" t="s">
        <v>79</v>
      </c>
      <c r="D66" t="s">
        <v>467</v>
      </c>
      <c r="G66" t="s">
        <v>857</v>
      </c>
      <c r="I66" s="1" t="s">
        <v>467</v>
      </c>
      <c r="J66" t="str">
        <f t="shared" si="2"/>
        <v>Histamine</v>
      </c>
    </row>
    <row r="67" spans="1:10" x14ac:dyDescent="0.2">
      <c r="A67" t="s">
        <v>468</v>
      </c>
      <c r="B67" s="75" t="s">
        <v>79</v>
      </c>
      <c r="D67" t="s">
        <v>467</v>
      </c>
      <c r="G67" t="s">
        <v>857</v>
      </c>
      <c r="I67" s="1" t="s">
        <v>467</v>
      </c>
      <c r="J67" t="str">
        <f t="shared" si="2"/>
        <v>Histamine</v>
      </c>
    </row>
    <row r="68" spans="1:10" x14ac:dyDescent="0.2">
      <c r="A68" t="s">
        <v>494</v>
      </c>
      <c r="B68" s="75" t="s">
        <v>79</v>
      </c>
      <c r="C68" t="s">
        <v>795</v>
      </c>
      <c r="D68" t="s">
        <v>796</v>
      </c>
      <c r="G68" t="s">
        <v>857</v>
      </c>
      <c r="I68" s="1" t="s">
        <v>795</v>
      </c>
      <c r="J68" t="s">
        <v>796</v>
      </c>
    </row>
    <row r="69" spans="1:10" x14ac:dyDescent="0.2">
      <c r="A69" t="s">
        <v>496</v>
      </c>
      <c r="B69" s="75" t="s">
        <v>79</v>
      </c>
      <c r="C69" t="s">
        <v>795</v>
      </c>
      <c r="D69" t="s">
        <v>796</v>
      </c>
      <c r="G69" t="s">
        <v>857</v>
      </c>
      <c r="I69" s="1" t="s">
        <v>795</v>
      </c>
      <c r="J69" t="s">
        <v>796</v>
      </c>
    </row>
    <row r="70" spans="1:10" x14ac:dyDescent="0.2">
      <c r="A70" t="s">
        <v>488</v>
      </c>
      <c r="B70" s="75" t="s">
        <v>79</v>
      </c>
      <c r="C70" t="s">
        <v>818</v>
      </c>
      <c r="D70" t="s">
        <v>829</v>
      </c>
      <c r="G70" t="s">
        <v>857</v>
      </c>
      <c r="I70" s="1" t="s">
        <v>818</v>
      </c>
      <c r="J70" t="str">
        <f t="shared" ref="J70:J76" si="3">I70</f>
        <v>LTB4</v>
      </c>
    </row>
    <row r="71" spans="1:10" x14ac:dyDescent="0.2">
      <c r="A71" t="s">
        <v>490</v>
      </c>
      <c r="B71" s="75" t="s">
        <v>79</v>
      </c>
      <c r="C71" t="s">
        <v>818</v>
      </c>
      <c r="D71" t="s">
        <v>829</v>
      </c>
      <c r="G71" t="s">
        <v>857</v>
      </c>
      <c r="I71" s="1" t="s">
        <v>818</v>
      </c>
      <c r="J71" t="str">
        <f t="shared" si="3"/>
        <v>LTB4</v>
      </c>
    </row>
    <row r="72" spans="1:10" x14ac:dyDescent="0.2">
      <c r="A72" t="s">
        <v>512</v>
      </c>
      <c r="B72" s="75" t="s">
        <v>79</v>
      </c>
      <c r="C72" t="s">
        <v>828</v>
      </c>
      <c r="D72" t="s">
        <v>879</v>
      </c>
      <c r="G72" t="s">
        <v>857</v>
      </c>
      <c r="I72" s="1" t="s">
        <v>828</v>
      </c>
      <c r="J72" t="str">
        <f t="shared" si="3"/>
        <v>γ-MSH</v>
      </c>
    </row>
    <row r="73" spans="1:10" x14ac:dyDescent="0.2">
      <c r="A73" t="s">
        <v>513</v>
      </c>
      <c r="B73" s="75" t="s">
        <v>79</v>
      </c>
      <c r="C73" t="s">
        <v>811</v>
      </c>
      <c r="D73" t="s">
        <v>880</v>
      </c>
      <c r="G73" t="s">
        <v>857</v>
      </c>
      <c r="I73" s="1" t="s">
        <v>811</v>
      </c>
      <c r="J73" t="str">
        <f t="shared" si="3"/>
        <v>α-MSH</v>
      </c>
    </row>
    <row r="74" spans="1:10" x14ac:dyDescent="0.2">
      <c r="A74" t="s">
        <v>517</v>
      </c>
      <c r="B74" s="75" t="s">
        <v>79</v>
      </c>
      <c r="D74" t="s">
        <v>520</v>
      </c>
      <c r="G74" t="s">
        <v>857</v>
      </c>
      <c r="I74" s="1" t="s">
        <v>520</v>
      </c>
      <c r="J74" t="str">
        <f t="shared" si="3"/>
        <v>Melatonin</v>
      </c>
    </row>
    <row r="75" spans="1:10" x14ac:dyDescent="0.2">
      <c r="A75" t="s">
        <v>521</v>
      </c>
      <c r="B75" s="75" t="s">
        <v>79</v>
      </c>
      <c r="D75" t="s">
        <v>520</v>
      </c>
      <c r="G75" t="s">
        <v>857</v>
      </c>
      <c r="I75" s="1" t="s">
        <v>520</v>
      </c>
      <c r="J75" t="str">
        <f t="shared" si="3"/>
        <v>Melatonin</v>
      </c>
    </row>
    <row r="76" spans="1:10" x14ac:dyDescent="0.2">
      <c r="A76" t="s">
        <v>543</v>
      </c>
      <c r="B76" s="75" t="s">
        <v>79</v>
      </c>
      <c r="C76" t="s">
        <v>873</v>
      </c>
      <c r="D76" t="s">
        <v>874</v>
      </c>
      <c r="G76" t="s">
        <v>857</v>
      </c>
      <c r="I76" s="1" t="s">
        <v>1217</v>
      </c>
      <c r="J76" t="str">
        <f t="shared" si="3"/>
        <v>RFRP3</v>
      </c>
    </row>
    <row r="77" spans="1:10" x14ac:dyDescent="0.2">
      <c r="A77" t="s">
        <v>546</v>
      </c>
      <c r="B77" s="75" t="s">
        <v>79</v>
      </c>
      <c r="C77" t="s">
        <v>793</v>
      </c>
      <c r="D77" t="s">
        <v>794</v>
      </c>
      <c r="G77" t="s">
        <v>857</v>
      </c>
      <c r="I77" s="1" t="s">
        <v>793</v>
      </c>
      <c r="J77" t="s">
        <v>794</v>
      </c>
    </row>
    <row r="78" spans="1:10" x14ac:dyDescent="0.2">
      <c r="A78" t="s">
        <v>554</v>
      </c>
      <c r="B78" s="75" t="s">
        <v>79</v>
      </c>
      <c r="C78" t="s">
        <v>838</v>
      </c>
      <c r="D78" t="s">
        <v>872</v>
      </c>
      <c r="G78" t="s">
        <v>857</v>
      </c>
      <c r="I78" s="1" t="s">
        <v>838</v>
      </c>
      <c r="J78" t="str">
        <f t="shared" ref="J78:J87" si="4">I78</f>
        <v>NPY</v>
      </c>
    </row>
    <row r="79" spans="1:10" x14ac:dyDescent="0.2">
      <c r="A79" t="s">
        <v>558</v>
      </c>
      <c r="B79" s="75" t="s">
        <v>79</v>
      </c>
      <c r="C79" t="s">
        <v>838</v>
      </c>
      <c r="D79" t="s">
        <v>872</v>
      </c>
      <c r="G79" t="s">
        <v>857</v>
      </c>
      <c r="I79" s="1" t="s">
        <v>838</v>
      </c>
      <c r="J79" t="str">
        <f t="shared" si="4"/>
        <v>NPY</v>
      </c>
    </row>
    <row r="80" spans="1:10" x14ac:dyDescent="0.2">
      <c r="A80" t="s">
        <v>363</v>
      </c>
      <c r="B80" s="75" t="s">
        <v>79</v>
      </c>
      <c r="D80" t="s">
        <v>839</v>
      </c>
      <c r="G80" t="s">
        <v>857</v>
      </c>
      <c r="I80" s="1" t="s">
        <v>839</v>
      </c>
      <c r="J80" t="str">
        <f t="shared" si="4"/>
        <v>pH (proton)</v>
      </c>
    </row>
    <row r="81" spans="1:10" x14ac:dyDescent="0.2">
      <c r="A81" t="s">
        <v>563</v>
      </c>
      <c r="B81" s="75" t="s">
        <v>79</v>
      </c>
      <c r="C81" t="s">
        <v>1219</v>
      </c>
      <c r="D81" t="s">
        <v>1220</v>
      </c>
      <c r="G81" t="s">
        <v>860</v>
      </c>
      <c r="I81" s="1" t="s">
        <v>822</v>
      </c>
      <c r="J81" t="str">
        <f t="shared" si="4"/>
        <v>SNC-80</v>
      </c>
    </row>
    <row r="82" spans="1:10" x14ac:dyDescent="0.2">
      <c r="A82" t="s">
        <v>567</v>
      </c>
      <c r="B82" s="75" t="s">
        <v>79</v>
      </c>
      <c r="D82" t="s">
        <v>787</v>
      </c>
      <c r="G82" t="s">
        <v>857</v>
      </c>
      <c r="I82" s="1" t="s">
        <v>787</v>
      </c>
      <c r="J82" t="str">
        <f t="shared" si="4"/>
        <v>Dynorphin A</v>
      </c>
    </row>
    <row r="83" spans="1:10" x14ac:dyDescent="0.2">
      <c r="A83" t="s">
        <v>570</v>
      </c>
      <c r="B83" s="75" t="s">
        <v>79</v>
      </c>
      <c r="C83" t="s">
        <v>816</v>
      </c>
      <c r="D83" t="s">
        <v>869</v>
      </c>
      <c r="G83" t="s">
        <v>860</v>
      </c>
      <c r="I83" s="1" t="s">
        <v>816</v>
      </c>
      <c r="J83" t="str">
        <f t="shared" si="4"/>
        <v>DAMGO</v>
      </c>
    </row>
    <row r="84" spans="1:10" x14ac:dyDescent="0.2">
      <c r="A84" t="s">
        <v>573</v>
      </c>
      <c r="B84" s="75" t="s">
        <v>79</v>
      </c>
      <c r="D84" t="s">
        <v>791</v>
      </c>
      <c r="G84" t="s">
        <v>857</v>
      </c>
      <c r="I84" s="1" t="s">
        <v>791</v>
      </c>
      <c r="J84" t="str">
        <f t="shared" si="4"/>
        <v>Nociceptin</v>
      </c>
    </row>
    <row r="85" spans="1:10" x14ac:dyDescent="0.2">
      <c r="A85" t="s">
        <v>587</v>
      </c>
      <c r="B85" s="75" t="s">
        <v>79</v>
      </c>
      <c r="D85" t="s">
        <v>797</v>
      </c>
      <c r="G85" t="s">
        <v>857</v>
      </c>
      <c r="I85" s="1" t="s">
        <v>797</v>
      </c>
      <c r="J85" t="str">
        <f t="shared" si="4"/>
        <v>Orexin-A</v>
      </c>
    </row>
    <row r="86" spans="1:10" x14ac:dyDescent="0.2">
      <c r="A86" t="s">
        <v>728</v>
      </c>
      <c r="B86" s="75" t="s">
        <v>79</v>
      </c>
      <c r="D86" t="s">
        <v>798</v>
      </c>
      <c r="G86" t="s">
        <v>857</v>
      </c>
      <c r="I86" s="1" t="s">
        <v>798</v>
      </c>
      <c r="J86" t="str">
        <f t="shared" si="4"/>
        <v>Oxytocin</v>
      </c>
    </row>
    <row r="87" spans="1:10" x14ac:dyDescent="0.2">
      <c r="A87" t="s">
        <v>602</v>
      </c>
      <c r="B87" s="75" t="s">
        <v>79</v>
      </c>
      <c r="C87" t="s">
        <v>825</v>
      </c>
      <c r="D87" t="s">
        <v>875</v>
      </c>
      <c r="G87" t="s">
        <v>857</v>
      </c>
      <c r="I87" s="1" t="s">
        <v>825</v>
      </c>
      <c r="J87" t="str">
        <f t="shared" si="4"/>
        <v>UTP</v>
      </c>
    </row>
    <row r="88" spans="1:10" x14ac:dyDescent="0.2">
      <c r="A88" t="s">
        <v>649</v>
      </c>
      <c r="B88" s="75" t="s">
        <v>79</v>
      </c>
      <c r="D88" t="s">
        <v>810</v>
      </c>
      <c r="G88" t="s">
        <v>857</v>
      </c>
      <c r="I88" s="1" t="s">
        <v>809</v>
      </c>
      <c r="J88" t="s">
        <v>810</v>
      </c>
    </row>
    <row r="89" spans="1:10" x14ac:dyDescent="0.2">
      <c r="A89" t="s">
        <v>653</v>
      </c>
      <c r="B89" s="75" t="s">
        <v>79</v>
      </c>
      <c r="D89" t="s">
        <v>806</v>
      </c>
      <c r="G89" t="s">
        <v>857</v>
      </c>
      <c r="I89" s="1" t="s">
        <v>1214</v>
      </c>
      <c r="J89" t="s">
        <v>806</v>
      </c>
    </row>
    <row r="90" spans="1:10" x14ac:dyDescent="0.2">
      <c r="A90" t="s">
        <v>630</v>
      </c>
      <c r="B90" s="75" t="s">
        <v>79</v>
      </c>
      <c r="C90" t="s">
        <v>801</v>
      </c>
      <c r="D90" t="s">
        <v>802</v>
      </c>
      <c r="G90" t="s">
        <v>857</v>
      </c>
      <c r="I90" s="1" t="s">
        <v>801</v>
      </c>
      <c r="J90" t="s">
        <v>802</v>
      </c>
    </row>
    <row r="91" spans="1:10" x14ac:dyDescent="0.2">
      <c r="A91" t="s">
        <v>633</v>
      </c>
      <c r="B91" s="75" t="s">
        <v>79</v>
      </c>
      <c r="C91" t="s">
        <v>801</v>
      </c>
      <c r="D91" t="s">
        <v>819</v>
      </c>
      <c r="G91" t="s">
        <v>857</v>
      </c>
      <c r="I91" s="1" t="s">
        <v>801</v>
      </c>
      <c r="J91" t="s">
        <v>819</v>
      </c>
    </row>
    <row r="92" spans="1:10" x14ac:dyDescent="0.2">
      <c r="A92" t="s">
        <v>636</v>
      </c>
      <c r="B92" s="75" t="s">
        <v>79</v>
      </c>
      <c r="C92" t="s">
        <v>801</v>
      </c>
      <c r="D92" t="s">
        <v>820</v>
      </c>
      <c r="G92" t="s">
        <v>857</v>
      </c>
      <c r="I92" s="1" t="s">
        <v>801</v>
      </c>
      <c r="J92" t="s">
        <v>820</v>
      </c>
    </row>
    <row r="93" spans="1:10" x14ac:dyDescent="0.2">
      <c r="A93" t="s">
        <v>639</v>
      </c>
      <c r="B93" s="75" t="s">
        <v>79</v>
      </c>
      <c r="C93" t="s">
        <v>801</v>
      </c>
      <c r="D93" t="s">
        <v>821</v>
      </c>
      <c r="G93" t="s">
        <v>857</v>
      </c>
      <c r="I93" s="1" t="s">
        <v>801</v>
      </c>
      <c r="J93" t="s">
        <v>821</v>
      </c>
    </row>
    <row r="94" spans="1:10" x14ac:dyDescent="0.2">
      <c r="A94" t="s">
        <v>642</v>
      </c>
      <c r="B94" s="75" t="s">
        <v>79</v>
      </c>
      <c r="C94" t="s">
        <v>799</v>
      </c>
      <c r="D94" t="s">
        <v>800</v>
      </c>
      <c r="G94" t="s">
        <v>857</v>
      </c>
      <c r="I94" s="1" t="s">
        <v>799</v>
      </c>
      <c r="J94" t="s">
        <v>800</v>
      </c>
    </row>
    <row r="95" spans="1:10" x14ac:dyDescent="0.2">
      <c r="A95" t="s">
        <v>368</v>
      </c>
      <c r="B95" s="75" t="s">
        <v>79</v>
      </c>
      <c r="D95" t="s">
        <v>839</v>
      </c>
      <c r="G95" t="s">
        <v>857</v>
      </c>
      <c r="I95" s="1" t="s">
        <v>839</v>
      </c>
      <c r="J95" t="str">
        <f>I95</f>
        <v>pH (proton)</v>
      </c>
    </row>
    <row r="96" spans="1:10" x14ac:dyDescent="0.2">
      <c r="A96" t="s">
        <v>614</v>
      </c>
      <c r="B96" s="75" t="s">
        <v>232</v>
      </c>
      <c r="C96" t="s">
        <v>813</v>
      </c>
      <c r="D96" t="s">
        <v>814</v>
      </c>
      <c r="G96" t="s">
        <v>857</v>
      </c>
      <c r="I96" s="1" t="s">
        <v>813</v>
      </c>
      <c r="J96" t="s">
        <v>814</v>
      </c>
    </row>
    <row r="97" spans="1:10" x14ac:dyDescent="0.2">
      <c r="A97" t="s">
        <v>501</v>
      </c>
      <c r="B97" s="75" t="s">
        <v>79</v>
      </c>
      <c r="D97" t="s">
        <v>808</v>
      </c>
      <c r="G97" t="s">
        <v>857</v>
      </c>
      <c r="I97" s="1" t="s">
        <v>808</v>
      </c>
      <c r="J97" t="str">
        <f>I97</f>
        <v>Sphingosine 1-phosphate</v>
      </c>
    </row>
    <row r="98" spans="1:10" x14ac:dyDescent="0.2">
      <c r="A98" t="s">
        <v>668</v>
      </c>
      <c r="B98" s="75" t="s">
        <v>79</v>
      </c>
      <c r="D98" t="s">
        <v>807</v>
      </c>
      <c r="G98" t="s">
        <v>857</v>
      </c>
      <c r="I98" s="1" t="s">
        <v>807</v>
      </c>
      <c r="J98" t="s">
        <v>667</v>
      </c>
    </row>
    <row r="99" spans="1:10" x14ac:dyDescent="0.2">
      <c r="A99" t="s">
        <v>732</v>
      </c>
      <c r="B99" s="75" t="s">
        <v>79</v>
      </c>
      <c r="C99" t="s">
        <v>784</v>
      </c>
      <c r="D99" t="s">
        <v>785</v>
      </c>
      <c r="G99" t="s">
        <v>857</v>
      </c>
      <c r="I99" s="1" t="s">
        <v>784</v>
      </c>
      <c r="J99" t="s">
        <v>785</v>
      </c>
    </row>
    <row r="100" spans="1:10" x14ac:dyDescent="0.2">
      <c r="A100" t="s">
        <v>736</v>
      </c>
      <c r="B100" s="75" t="s">
        <v>79</v>
      </c>
      <c r="C100" t="s">
        <v>784</v>
      </c>
      <c r="D100" t="s">
        <v>785</v>
      </c>
      <c r="G100" t="s">
        <v>857</v>
      </c>
      <c r="I100" s="1" t="s">
        <v>784</v>
      </c>
      <c r="J100" t="s">
        <v>785</v>
      </c>
    </row>
    <row r="101" spans="1:10" x14ac:dyDescent="0.2">
      <c r="A101" t="s">
        <v>742</v>
      </c>
      <c r="B101" s="75" t="s">
        <v>232</v>
      </c>
      <c r="C101" t="s">
        <v>846</v>
      </c>
      <c r="D101" t="s">
        <v>876</v>
      </c>
      <c r="G101" t="s">
        <v>857</v>
      </c>
      <c r="I101" s="1" t="s">
        <v>846</v>
      </c>
      <c r="J101" t="str">
        <f>I101</f>
        <v>VIP</v>
      </c>
    </row>
    <row r="102" spans="1:10" x14ac:dyDescent="0.2">
      <c r="B102" s="75"/>
      <c r="I102" s="1"/>
    </row>
    <row r="103" spans="1:10" x14ac:dyDescent="0.2">
      <c r="B103" s="75"/>
      <c r="I103" s="1"/>
    </row>
    <row r="104" spans="1:10" x14ac:dyDescent="0.2">
      <c r="B104" s="75"/>
      <c r="I104" s="1"/>
    </row>
    <row r="105" spans="1:10" x14ac:dyDescent="0.2">
      <c r="B105" s="75"/>
      <c r="I105" s="1"/>
    </row>
    <row r="106" spans="1:10" x14ac:dyDescent="0.2">
      <c r="B106" s="75"/>
      <c r="I106" s="1"/>
    </row>
    <row r="107" spans="1:10" x14ac:dyDescent="0.2">
      <c r="B107" s="75"/>
      <c r="I107" s="1"/>
    </row>
    <row r="108" spans="1:10" x14ac:dyDescent="0.2">
      <c r="B108" s="75"/>
      <c r="I108" s="1"/>
    </row>
    <row r="109" spans="1:10" x14ac:dyDescent="0.2">
      <c r="B109" s="75"/>
      <c r="I109" s="1"/>
    </row>
    <row r="110" spans="1:10" x14ac:dyDescent="0.2">
      <c r="B110" s="75"/>
      <c r="I110" s="1"/>
    </row>
    <row r="111" spans="1:10" x14ac:dyDescent="0.2">
      <c r="B111" s="75"/>
      <c r="I111" s="1"/>
    </row>
    <row r="112" spans="1:10" x14ac:dyDescent="0.2">
      <c r="B112" s="75"/>
      <c r="I112" s="1"/>
    </row>
    <row r="113" spans="2:9" x14ac:dyDescent="0.2">
      <c r="B113" s="75"/>
      <c r="I113" s="1"/>
    </row>
    <row r="114" spans="2:9" x14ac:dyDescent="0.2">
      <c r="B114" s="75"/>
      <c r="I114" s="1"/>
    </row>
    <row r="115" spans="2:9" x14ac:dyDescent="0.2">
      <c r="B115" s="75"/>
      <c r="I115" s="1"/>
    </row>
    <row r="116" spans="2:9" x14ac:dyDescent="0.2">
      <c r="B116" s="75"/>
      <c r="I116" s="1"/>
    </row>
    <row r="117" spans="2:9" x14ac:dyDescent="0.2">
      <c r="B117" s="75"/>
      <c r="I117" s="1"/>
    </row>
    <row r="118" spans="2:9" x14ac:dyDescent="0.2">
      <c r="B118" s="75"/>
      <c r="I118" s="1"/>
    </row>
    <row r="119" spans="2:9" x14ac:dyDescent="0.2">
      <c r="B119" s="75"/>
      <c r="I119" s="1"/>
    </row>
    <row r="120" spans="2:9" x14ac:dyDescent="0.2">
      <c r="B120" s="75"/>
      <c r="I120" s="1"/>
    </row>
    <row r="121" spans="2:9" x14ac:dyDescent="0.2">
      <c r="B121" s="75"/>
      <c r="I121" s="1"/>
    </row>
    <row r="122" spans="2:9" x14ac:dyDescent="0.2">
      <c r="B122" s="75"/>
      <c r="I122" s="1"/>
    </row>
    <row r="123" spans="2:9" x14ac:dyDescent="0.2">
      <c r="B123" s="75"/>
      <c r="I123" s="1"/>
    </row>
    <row r="124" spans="2:9" x14ac:dyDescent="0.2">
      <c r="B124" s="75"/>
      <c r="I124" s="1"/>
    </row>
    <row r="125" spans="2:9" x14ac:dyDescent="0.2">
      <c r="B125" s="75"/>
      <c r="I125" s="1"/>
    </row>
    <row r="126" spans="2:9" x14ac:dyDescent="0.2">
      <c r="B126" s="75"/>
      <c r="I126" s="1"/>
    </row>
    <row r="127" spans="2:9" x14ac:dyDescent="0.2">
      <c r="B127" s="75"/>
      <c r="I127" s="1"/>
    </row>
    <row r="128" spans="2:9" x14ac:dyDescent="0.2">
      <c r="B128" s="75"/>
      <c r="I128" s="1"/>
    </row>
    <row r="129" spans="2:9" x14ac:dyDescent="0.2">
      <c r="B129" s="75"/>
      <c r="I129" s="1"/>
    </row>
    <row r="130" spans="2:9" x14ac:dyDescent="0.2">
      <c r="B130" s="75"/>
      <c r="I130" s="1"/>
    </row>
    <row r="131" spans="2:9" x14ac:dyDescent="0.2">
      <c r="B131" s="75"/>
      <c r="I131" s="1"/>
    </row>
    <row r="132" spans="2:9" x14ac:dyDescent="0.2">
      <c r="B132" s="75"/>
      <c r="I132" s="1"/>
    </row>
    <row r="133" spans="2:9" x14ac:dyDescent="0.2">
      <c r="B133" s="75"/>
      <c r="I133" s="1"/>
    </row>
    <row r="134" spans="2:9" x14ac:dyDescent="0.2">
      <c r="B134" s="75"/>
      <c r="I134" s="1"/>
    </row>
    <row r="135" spans="2:9" x14ac:dyDescent="0.2">
      <c r="B135" s="75"/>
      <c r="I135" s="1"/>
    </row>
    <row r="136" spans="2:9" x14ac:dyDescent="0.2">
      <c r="B136" s="75"/>
      <c r="I136" s="1"/>
    </row>
    <row r="137" spans="2:9" x14ac:dyDescent="0.2">
      <c r="B137" s="75"/>
      <c r="I137" s="1"/>
    </row>
    <row r="138" spans="2:9" x14ac:dyDescent="0.2">
      <c r="B138" s="75"/>
      <c r="I138" s="1"/>
    </row>
    <row r="139" spans="2:9" x14ac:dyDescent="0.2">
      <c r="B139" s="75"/>
      <c r="I139" s="1"/>
    </row>
    <row r="140" spans="2:9" x14ac:dyDescent="0.2">
      <c r="B140" s="75"/>
      <c r="I140" s="1"/>
    </row>
    <row r="141" spans="2:9" x14ac:dyDescent="0.2">
      <c r="B141" s="75"/>
      <c r="I141" s="1"/>
    </row>
    <row r="142" spans="2:9" x14ac:dyDescent="0.2">
      <c r="B142" s="75"/>
      <c r="I142" s="1"/>
    </row>
    <row r="143" spans="2:9" x14ac:dyDescent="0.2">
      <c r="B143" s="75"/>
      <c r="I143" s="1"/>
    </row>
    <row r="144" spans="2:9" x14ac:dyDescent="0.2">
      <c r="B144" s="75"/>
      <c r="I144" s="1"/>
    </row>
    <row r="145" spans="2:9" x14ac:dyDescent="0.2">
      <c r="B145" s="75"/>
      <c r="I145" s="1"/>
    </row>
    <row r="146" spans="2:9" x14ac:dyDescent="0.2">
      <c r="B146" s="75"/>
      <c r="I146" s="1"/>
    </row>
    <row r="147" spans="2:9" x14ac:dyDescent="0.2">
      <c r="B147" s="75"/>
      <c r="I147" s="1"/>
    </row>
    <row r="148" spans="2:9" x14ac:dyDescent="0.2">
      <c r="B148" s="75"/>
      <c r="I148" s="1"/>
    </row>
    <row r="149" spans="2:9" x14ac:dyDescent="0.2">
      <c r="B149" s="75"/>
      <c r="I149" s="1"/>
    </row>
    <row r="150" spans="2:9" x14ac:dyDescent="0.2">
      <c r="B150" s="75"/>
      <c r="I150" s="1"/>
    </row>
    <row r="151" spans="2:9" x14ac:dyDescent="0.2">
      <c r="B151" s="75"/>
      <c r="I151" s="1"/>
    </row>
    <row r="152" spans="2:9" x14ac:dyDescent="0.2">
      <c r="B152" s="75"/>
      <c r="I152" s="1"/>
    </row>
    <row r="153" spans="2:9" x14ac:dyDescent="0.2">
      <c r="B153" s="75"/>
      <c r="I153" s="1"/>
    </row>
    <row r="154" spans="2:9" x14ac:dyDescent="0.2">
      <c r="B154" s="75"/>
      <c r="I154" s="1"/>
    </row>
    <row r="155" spans="2:9" x14ac:dyDescent="0.2">
      <c r="B155" s="75"/>
      <c r="I155" s="1"/>
    </row>
    <row r="156" spans="2:9" x14ac:dyDescent="0.2">
      <c r="B156" s="75"/>
      <c r="I156" s="1"/>
    </row>
    <row r="157" spans="2:9" x14ac:dyDescent="0.2">
      <c r="B157" s="75"/>
      <c r="I157" s="1"/>
    </row>
    <row r="158" spans="2:9" x14ac:dyDescent="0.2">
      <c r="B158" s="75"/>
      <c r="I158" s="1"/>
    </row>
    <row r="159" spans="2:9" x14ac:dyDescent="0.2">
      <c r="B159" s="75"/>
      <c r="I159" s="1"/>
    </row>
    <row r="160" spans="2:9" x14ac:dyDescent="0.2">
      <c r="B160" s="75"/>
      <c r="I160" s="1"/>
    </row>
    <row r="161" spans="2:9" x14ac:dyDescent="0.2">
      <c r="B161" s="75"/>
      <c r="I161" s="1"/>
    </row>
    <row r="162" spans="2:9" x14ac:dyDescent="0.2">
      <c r="B162" s="75"/>
      <c r="I162" s="1"/>
    </row>
    <row r="163" spans="2:9" x14ac:dyDescent="0.2">
      <c r="B163" s="75"/>
      <c r="I163" s="1"/>
    </row>
    <row r="164" spans="2:9" x14ac:dyDescent="0.2">
      <c r="B164" s="75"/>
      <c r="I164" s="1"/>
    </row>
    <row r="165" spans="2:9" x14ac:dyDescent="0.2">
      <c r="B165" s="75"/>
      <c r="I165" s="1"/>
    </row>
    <row r="166" spans="2:9" x14ac:dyDescent="0.2">
      <c r="B166" s="75"/>
      <c r="I166" s="1"/>
    </row>
    <row r="167" spans="2:9" x14ac:dyDescent="0.2">
      <c r="B167" s="75"/>
      <c r="I167" s="1"/>
    </row>
    <row r="168" spans="2:9" x14ac:dyDescent="0.2">
      <c r="B168" s="75"/>
      <c r="I168" s="1"/>
    </row>
    <row r="169" spans="2:9" x14ac:dyDescent="0.2">
      <c r="B169" s="75"/>
      <c r="I169" s="1"/>
    </row>
    <row r="170" spans="2:9" x14ac:dyDescent="0.2">
      <c r="B170" s="75"/>
      <c r="I170" s="1"/>
    </row>
    <row r="171" spans="2:9" x14ac:dyDescent="0.2">
      <c r="B171" s="75"/>
      <c r="I171" s="1"/>
    </row>
    <row r="172" spans="2:9" x14ac:dyDescent="0.2">
      <c r="B172" s="75"/>
      <c r="I172" s="1"/>
    </row>
    <row r="173" spans="2:9" x14ac:dyDescent="0.2">
      <c r="B173" s="75"/>
      <c r="I173" s="1"/>
    </row>
    <row r="174" spans="2:9" x14ac:dyDescent="0.2">
      <c r="B174" s="75"/>
      <c r="I174" s="1"/>
    </row>
    <row r="175" spans="2:9" x14ac:dyDescent="0.2">
      <c r="B175" s="75"/>
      <c r="I175" s="1"/>
    </row>
    <row r="176" spans="2:9" x14ac:dyDescent="0.2">
      <c r="B176" s="75"/>
      <c r="I176" s="1"/>
    </row>
    <row r="177" spans="2:9" x14ac:dyDescent="0.2">
      <c r="B177" s="75"/>
      <c r="I177" s="1"/>
    </row>
    <row r="178" spans="2:9" x14ac:dyDescent="0.2">
      <c r="B178" s="75"/>
      <c r="I178" s="1"/>
    </row>
  </sheetData>
  <sortState xmlns:xlrd2="http://schemas.microsoft.com/office/spreadsheetml/2017/richdata2" ref="A2:J179">
    <sortCondition ref="A2:A179"/>
    <sortCondition ref="D2:D17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1197-9947-DB46-8E0C-9484CA3A2539}">
  <sheetPr>
    <tabColor rgb="FF92D050"/>
  </sheetPr>
  <dimension ref="A1:B8"/>
  <sheetViews>
    <sheetView zoomScale="150" zoomScaleNormal="150" workbookViewId="0">
      <selection activeCell="K12" sqref="K12"/>
    </sheetView>
  </sheetViews>
  <sheetFormatPr baseColWidth="10" defaultRowHeight="16" x14ac:dyDescent="0.2"/>
  <cols>
    <col min="1" max="1" width="24.6640625" bestFit="1" customWidth="1"/>
  </cols>
  <sheetData>
    <row r="1" spans="1:2" s="11" customFormat="1" x14ac:dyDescent="0.2">
      <c r="A1" s="11" t="s">
        <v>69</v>
      </c>
      <c r="B1" s="11" t="s">
        <v>883</v>
      </c>
    </row>
    <row r="2" spans="1:2" x14ac:dyDescent="0.2">
      <c r="A2" t="s">
        <v>65</v>
      </c>
      <c r="B2" t="s">
        <v>857</v>
      </c>
    </row>
    <row r="3" spans="1:2" x14ac:dyDescent="0.2">
      <c r="A3" t="s">
        <v>63</v>
      </c>
      <c r="B3" t="s">
        <v>860</v>
      </c>
    </row>
    <row r="4" spans="1:2" x14ac:dyDescent="0.2">
      <c r="A4" t="s">
        <v>62</v>
      </c>
    </row>
    <row r="5" spans="1:2" x14ac:dyDescent="0.2">
      <c r="A5" t="s">
        <v>64</v>
      </c>
    </row>
    <row r="6" spans="1:2" x14ac:dyDescent="0.2">
      <c r="A6" t="s">
        <v>66</v>
      </c>
    </row>
    <row r="7" spans="1:2" x14ac:dyDescent="0.2">
      <c r="A7" t="s">
        <v>67</v>
      </c>
    </row>
    <row r="8" spans="1:2" x14ac:dyDescent="0.2">
      <c r="A8" t="s">
        <v>68</v>
      </c>
    </row>
  </sheetData>
  <sortState xmlns:xlrd2="http://schemas.microsoft.com/office/spreadsheetml/2017/richdata2" ref="A2:A5"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plain</vt:lpstr>
      <vt:lpstr>GPCRdb_import</vt:lpstr>
      <vt:lpstr>pEC50</vt:lpstr>
      <vt:lpstr>Emax</vt:lpstr>
      <vt:lpstr>RecNames</vt:lpstr>
      <vt:lpstr>Ligands</vt:lpstr>
      <vt:lpstr>DroplistTerms</vt:lpstr>
      <vt:lpstr>plain!dumbdeg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Gloriam</dc:creator>
  <cp:lastModifiedBy>Microsoft Office User</cp:lastModifiedBy>
  <dcterms:created xsi:type="dcterms:W3CDTF">2020-02-19T09:48:46Z</dcterms:created>
  <dcterms:modified xsi:type="dcterms:W3CDTF">2020-11-16T11:28:39Z</dcterms:modified>
</cp:coreProperties>
</file>