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xl/pivotTables/pivotTable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66925"/>
  <mc:AlternateContent xmlns:mc="http://schemas.openxmlformats.org/markup-compatibility/2006">
    <mc:Choice Requires="x15">
      <x15ac:absPath xmlns:x15ac="http://schemas.microsoft.com/office/spreadsheetml/2010/11/ac" url="F:\Excel Files (Analytics Lab)\"/>
    </mc:Choice>
  </mc:AlternateContent>
  <xr:revisionPtr revIDLastSave="0" documentId="8_{003E3A3A-CD4C-49EF-90A6-63EEE21981F7}" xr6:coauthVersionLast="36" xr6:coauthVersionMax="36" xr10:uidLastSave="{00000000-0000-0000-0000-000000000000}"/>
  <workbookProtection lockStructure="1"/>
  <bookViews>
    <workbookView xWindow="0" yWindow="0" windowWidth="9510" windowHeight="2565" tabRatio="758" activeTab="4" xr2:uid="{79EB00AA-E363-4462-86A0-44CFA398920C}"/>
  </bookViews>
  <sheets>
    <sheet name="Question 1" sheetId="2" r:id="rId1"/>
    <sheet name="Question 2" sheetId="6" r:id="rId2"/>
    <sheet name="Question 3" sheetId="10" r:id="rId3"/>
    <sheet name="ANALYSIS" sheetId="7" r:id="rId4"/>
    <sheet name="REPORT" sheetId="11" r:id="rId5"/>
    <sheet name="SPORTSMEN" sheetId="1" r:id="rId6"/>
    <sheet name="SPORT" sheetId="5" r:id="rId7"/>
    <sheet name="LOCATION" sheetId="4" r:id="rId8"/>
  </sheets>
  <calcPr calcId="179021"/>
  <pivotCaches>
    <pivotCache cacheId="0" r:id="rId9"/>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15" i="7" l="1"/>
  <c r="I14" i="7"/>
  <c r="I13" i="7"/>
  <c r="I12" i="7"/>
  <c r="I11" i="7"/>
  <c r="I10" i="7"/>
  <c r="I9" i="7"/>
  <c r="I8" i="7"/>
  <c r="I7" i="7"/>
  <c r="I6" i="7"/>
  <c r="I5" i="7"/>
  <c r="H5" i="7"/>
  <c r="H15" i="7"/>
  <c r="H14" i="7"/>
  <c r="H13" i="7"/>
  <c r="H12" i="7"/>
  <c r="H11" i="7"/>
  <c r="H10" i="7"/>
  <c r="H9" i="7"/>
  <c r="H8" i="7"/>
  <c r="H7" i="7"/>
  <c r="H6" i="7"/>
  <c r="M51" i="1" l="1"/>
  <c r="M50" i="1"/>
  <c r="M49" i="1"/>
  <c r="M48" i="1"/>
  <c r="M47" i="1"/>
  <c r="M46" i="1"/>
  <c r="M45" i="1"/>
  <c r="M44" i="1"/>
  <c r="M43" i="1"/>
  <c r="M42" i="1"/>
  <c r="M41" i="1"/>
  <c r="M40" i="1"/>
  <c r="M39" i="1"/>
  <c r="M38" i="1"/>
  <c r="M37" i="1"/>
  <c r="M36" i="1"/>
  <c r="M35" i="1"/>
  <c r="M34" i="1"/>
  <c r="M33" i="1"/>
  <c r="M32" i="1"/>
  <c r="M31" i="1"/>
  <c r="M30" i="1"/>
  <c r="M29" i="1"/>
  <c r="M28" i="1"/>
  <c r="M27" i="1"/>
  <c r="M26" i="1"/>
  <c r="M25" i="1"/>
  <c r="M24" i="1"/>
  <c r="M23" i="1"/>
  <c r="M22" i="1"/>
  <c r="M21" i="1"/>
  <c r="M20" i="1"/>
  <c r="M19" i="1"/>
  <c r="M18" i="1"/>
  <c r="M17" i="1"/>
  <c r="M16" i="1"/>
  <c r="M15" i="1"/>
  <c r="M14" i="1"/>
  <c r="M13" i="1"/>
  <c r="M12" i="1"/>
  <c r="M11" i="1"/>
  <c r="M10" i="1"/>
  <c r="M9" i="1"/>
  <c r="M8" i="1"/>
  <c r="M7" i="1"/>
  <c r="M6" i="1"/>
  <c r="M5" i="1"/>
  <c r="M4" i="1"/>
  <c r="M3" i="1"/>
  <c r="M2" i="1"/>
  <c r="Q51" i="1"/>
  <c r="Q50" i="1"/>
  <c r="Q49" i="1"/>
  <c r="Q48" i="1"/>
  <c r="Q47" i="1"/>
  <c r="Q46" i="1"/>
  <c r="Q45" i="1"/>
  <c r="Q44" i="1"/>
  <c r="Q43" i="1"/>
  <c r="Q42" i="1"/>
  <c r="Q41" i="1"/>
  <c r="Q40" i="1"/>
  <c r="Q39" i="1"/>
  <c r="Q38" i="1"/>
  <c r="Q37" i="1"/>
  <c r="Q36" i="1"/>
  <c r="Q35" i="1"/>
  <c r="Q34" i="1"/>
  <c r="Q33" i="1"/>
  <c r="Q32" i="1"/>
  <c r="Q31" i="1"/>
  <c r="Q30" i="1"/>
  <c r="Q29" i="1"/>
  <c r="Q28" i="1"/>
  <c r="Q27" i="1"/>
  <c r="Q26" i="1"/>
  <c r="Q25" i="1"/>
  <c r="Q24" i="1"/>
  <c r="Q23" i="1"/>
  <c r="Q22" i="1"/>
  <c r="Q21" i="1"/>
  <c r="Q20" i="1"/>
  <c r="Q19" i="1"/>
  <c r="Q18" i="1"/>
  <c r="Q17" i="1"/>
  <c r="Q16" i="1"/>
  <c r="Q15" i="1"/>
  <c r="Q14" i="1"/>
  <c r="Q13" i="1"/>
  <c r="Q12" i="1"/>
  <c r="Q11" i="1"/>
  <c r="Q10" i="1"/>
  <c r="Q9" i="1"/>
  <c r="Q8" i="1"/>
  <c r="Q7" i="1"/>
  <c r="Q6" i="1"/>
  <c r="Q5" i="1"/>
  <c r="Q4" i="1"/>
  <c r="Q3" i="1"/>
  <c r="Q2" i="1"/>
  <c r="L51" i="1"/>
  <c r="L50" i="1"/>
  <c r="L49" i="1"/>
  <c r="L48" i="1"/>
  <c r="L47" i="1"/>
  <c r="L46" i="1"/>
  <c r="L45" i="1"/>
  <c r="L44" i="1"/>
  <c r="L43" i="1"/>
  <c r="L42" i="1"/>
  <c r="L41" i="1"/>
  <c r="L40" i="1"/>
  <c r="L39" i="1"/>
  <c r="L38" i="1"/>
  <c r="L37" i="1"/>
  <c r="L36" i="1"/>
  <c r="L35" i="1"/>
  <c r="L34" i="1"/>
  <c r="L33" i="1"/>
  <c r="L32" i="1"/>
  <c r="L31" i="1"/>
  <c r="L30" i="1"/>
  <c r="L29" i="1"/>
  <c r="L28" i="1"/>
  <c r="L27" i="1"/>
  <c r="L26" i="1"/>
  <c r="L25" i="1"/>
  <c r="L24" i="1"/>
  <c r="L23" i="1"/>
  <c r="L22" i="1"/>
  <c r="L21" i="1"/>
  <c r="L20" i="1"/>
  <c r="L19" i="1"/>
  <c r="L18" i="1"/>
  <c r="L17" i="1"/>
  <c r="L16" i="1"/>
  <c r="L15" i="1"/>
  <c r="L14" i="1"/>
  <c r="L13" i="1"/>
  <c r="L3" i="1"/>
  <c r="L4" i="1"/>
  <c r="L5" i="1"/>
  <c r="L6" i="1"/>
  <c r="L7" i="1"/>
  <c r="L8" i="1"/>
  <c r="L9" i="1"/>
  <c r="L10" i="1"/>
  <c r="L11" i="1"/>
  <c r="L12" i="1"/>
  <c r="L2" i="1"/>
  <c r="K51" i="1"/>
  <c r="K50" i="1"/>
  <c r="K49" i="1"/>
  <c r="K48" i="1"/>
  <c r="K47" i="1"/>
  <c r="K46" i="1"/>
  <c r="K45" i="1"/>
  <c r="K44" i="1"/>
  <c r="K43" i="1"/>
  <c r="K42" i="1"/>
  <c r="K41" i="1"/>
  <c r="K40" i="1"/>
  <c r="K39" i="1"/>
  <c r="K38" i="1"/>
  <c r="K37" i="1"/>
  <c r="K36" i="1"/>
  <c r="K35" i="1"/>
  <c r="K34" i="1"/>
  <c r="K33" i="1"/>
  <c r="K32" i="1"/>
  <c r="K31" i="1"/>
  <c r="K30" i="1"/>
  <c r="K29" i="1"/>
  <c r="K28" i="1"/>
  <c r="K27" i="1"/>
  <c r="K26" i="1"/>
  <c r="K25" i="1"/>
  <c r="K24" i="1"/>
  <c r="K23" i="1"/>
  <c r="K22" i="1"/>
  <c r="K21" i="1"/>
  <c r="K20" i="1"/>
  <c r="K19" i="1"/>
  <c r="K18" i="1"/>
  <c r="K17" i="1"/>
  <c r="K16" i="1"/>
  <c r="K15" i="1"/>
  <c r="K14" i="1"/>
  <c r="K13" i="1"/>
  <c r="K12" i="1"/>
  <c r="K11" i="1"/>
  <c r="K10" i="1"/>
  <c r="K9" i="1"/>
  <c r="K8" i="1"/>
  <c r="K7" i="1"/>
  <c r="K6" i="1"/>
  <c r="K5" i="1"/>
  <c r="K4" i="1"/>
  <c r="K3" i="1"/>
  <c r="K2" i="1"/>
  <c r="B51" i="1" l="1"/>
  <c r="B50" i="1"/>
  <c r="B49" i="1"/>
  <c r="B48" i="1"/>
  <c r="B47" i="1"/>
  <c r="B46" i="1"/>
  <c r="B45" i="1"/>
  <c r="B44" i="1"/>
  <c r="B43" i="1"/>
  <c r="B42" i="1"/>
  <c r="B41" i="1"/>
  <c r="B40" i="1"/>
  <c r="B39" i="1"/>
  <c r="B38" i="1"/>
  <c r="B37" i="1"/>
  <c r="B36" i="1"/>
  <c r="B35" i="1"/>
  <c r="B34" i="1"/>
  <c r="B33" i="1"/>
  <c r="B32" i="1"/>
  <c r="B31" i="1"/>
  <c r="B30" i="1"/>
  <c r="B29" i="1"/>
  <c r="B28" i="1"/>
  <c r="B27" i="1"/>
  <c r="B26" i="1"/>
  <c r="B25" i="1"/>
  <c r="B24" i="1"/>
  <c r="B23" i="1"/>
  <c r="B22" i="1"/>
  <c r="B21" i="1"/>
  <c r="B20" i="1"/>
  <c r="B19" i="1"/>
  <c r="B18" i="1"/>
  <c r="B17" i="1"/>
  <c r="B16" i="1"/>
  <c r="B15" i="1"/>
  <c r="B14" i="1"/>
  <c r="B13" i="1"/>
  <c r="B12" i="1"/>
  <c r="B11" i="1"/>
  <c r="B10" i="1"/>
  <c r="B9" i="1"/>
  <c r="B8" i="1"/>
  <c r="B7" i="1"/>
  <c r="B6" i="1"/>
  <c r="B5" i="1"/>
  <c r="B4" i="1"/>
  <c r="B3" i="1"/>
  <c r="B2" i="1"/>
</calcChain>
</file>

<file path=xl/sharedStrings.xml><?xml version="1.0" encoding="utf-8"?>
<sst xmlns="http://schemas.openxmlformats.org/spreadsheetml/2006/main" count="1049" uniqueCount="389">
  <si>
    <t>PREFIX</t>
  </si>
  <si>
    <t>FIRSTNAME</t>
  </si>
  <si>
    <t>MIDDLENAME</t>
  </si>
  <si>
    <t>LASTNAME</t>
  </si>
  <si>
    <t>BIRTHDATE</t>
  </si>
  <si>
    <t>ZODIAC</t>
  </si>
  <si>
    <t>Ms.</t>
  </si>
  <si>
    <t>Annie</t>
  </si>
  <si>
    <t>Abbott</t>
  </si>
  <si>
    <t>Libra</t>
  </si>
  <si>
    <t>Aurelie</t>
  </si>
  <si>
    <t>Liesuchke</t>
  </si>
  <si>
    <t>Aquarius</t>
  </si>
  <si>
    <t>Sr.</t>
  </si>
  <si>
    <t>Tomas</t>
  </si>
  <si>
    <t>Ferreira</t>
  </si>
  <si>
    <t>Filho</t>
  </si>
  <si>
    <t>Cancer</t>
  </si>
  <si>
    <t>Darby</t>
  </si>
  <si>
    <t>Cruickshank</t>
  </si>
  <si>
    <t>Taurus</t>
  </si>
  <si>
    <t>Dr.</t>
  </si>
  <si>
    <t>Jaydon</t>
  </si>
  <si>
    <t>Borer</t>
  </si>
  <si>
    <t>Mr.</t>
  </si>
  <si>
    <t xml:space="preserve">Moriah </t>
  </si>
  <si>
    <t>Lynch</t>
  </si>
  <si>
    <t>Sagittarius</t>
  </si>
  <si>
    <t>Amiya</t>
  </si>
  <si>
    <t>Eichmann</t>
  </si>
  <si>
    <t>Leo</t>
  </si>
  <si>
    <t>Pierce</t>
  </si>
  <si>
    <t>Rau</t>
  </si>
  <si>
    <t>Amelia</t>
  </si>
  <si>
    <t>Stevens</t>
  </si>
  <si>
    <t>Toby</t>
  </si>
  <si>
    <t>Simpson</t>
  </si>
  <si>
    <t>Sir</t>
  </si>
  <si>
    <t>Ethan</t>
  </si>
  <si>
    <t>Murphy</t>
  </si>
  <si>
    <t>Scorpio</t>
  </si>
  <si>
    <t>Mrs.</t>
  </si>
  <si>
    <t>Ashley</t>
  </si>
  <si>
    <t>Wood</t>
  </si>
  <si>
    <t>Megan</t>
  </si>
  <si>
    <t>Scott</t>
  </si>
  <si>
    <t>Hr.</t>
  </si>
  <si>
    <t>Helmut</t>
  </si>
  <si>
    <t>Weinhae</t>
  </si>
  <si>
    <t>Virgo</t>
  </si>
  <si>
    <t>Prof.</t>
  </si>
  <si>
    <t>Milena</t>
  </si>
  <si>
    <t>Schotin</t>
  </si>
  <si>
    <t>Pisces</t>
  </si>
  <si>
    <t>Lothar</t>
  </si>
  <si>
    <t>Birnbaum</t>
  </si>
  <si>
    <t>Pietro</t>
  </si>
  <si>
    <t>Stolze</t>
  </si>
  <si>
    <t xml:space="preserve">Richard </t>
  </si>
  <si>
    <t>Tlustek</t>
  </si>
  <si>
    <t>Earnestine</t>
  </si>
  <si>
    <t>Raynor</t>
  </si>
  <si>
    <t>Jason</t>
  </si>
  <si>
    <t>Gaylord</t>
  </si>
  <si>
    <t>Capricorn</t>
  </si>
  <si>
    <t>Kendrick</t>
  </si>
  <si>
    <t>Sauer</t>
  </si>
  <si>
    <t>Annabell</t>
  </si>
  <si>
    <t>Olson</t>
  </si>
  <si>
    <t>Aries</t>
  </si>
  <si>
    <t>Jena</t>
  </si>
  <si>
    <t>Upton</t>
  </si>
  <si>
    <t>Shanny</t>
  </si>
  <si>
    <t>Bins</t>
  </si>
  <si>
    <t>Tia</t>
  </si>
  <si>
    <t>Abshire</t>
  </si>
  <si>
    <t>Isabel</t>
  </si>
  <si>
    <t>Runolfsdottir</t>
  </si>
  <si>
    <t>Barney</t>
  </si>
  <si>
    <t>Wesack</t>
  </si>
  <si>
    <t>Baruch</t>
  </si>
  <si>
    <t>Kade</t>
  </si>
  <si>
    <t>Liesbeth</t>
  </si>
  <si>
    <t>Rosemann</t>
  </si>
  <si>
    <t>Mme.</t>
  </si>
  <si>
    <t>Valentine</t>
  </si>
  <si>
    <t>Moreau</t>
  </si>
  <si>
    <t>Paulette</t>
  </si>
  <si>
    <t>Durand</t>
  </si>
  <si>
    <t>Laure-Alix</t>
  </si>
  <si>
    <t>Chevalier</t>
  </si>
  <si>
    <t>M.</t>
  </si>
  <si>
    <t>Claude</t>
  </si>
  <si>
    <t>Toussaint</t>
  </si>
  <si>
    <t>Victor</t>
  </si>
  <si>
    <t>Lenoir</t>
  </si>
  <si>
    <t>Arthur</t>
  </si>
  <si>
    <t>Benjamin</t>
  </si>
  <si>
    <t>Lebrun-Brun</t>
  </si>
  <si>
    <t>Antoine</t>
  </si>
  <si>
    <t>Maillard</t>
  </si>
  <si>
    <t>Bernard</t>
  </si>
  <si>
    <t>Hoarau-Guyon</t>
  </si>
  <si>
    <t>Hidalgo</t>
  </si>
  <si>
    <t>Cantu</t>
  </si>
  <si>
    <t>Tercero</t>
  </si>
  <si>
    <t>Hadalgo</t>
  </si>
  <si>
    <t>Polanco</t>
  </si>
  <si>
    <t>Gemini</t>
  </si>
  <si>
    <t>Sra.</t>
  </si>
  <si>
    <t>Laura</t>
  </si>
  <si>
    <t>Oliviera</t>
  </si>
  <si>
    <t>Ainhoa</t>
  </si>
  <si>
    <t>Garza</t>
  </si>
  <si>
    <t>Banda</t>
  </si>
  <si>
    <t>Carolota</t>
  </si>
  <si>
    <t>Mateos</t>
  </si>
  <si>
    <t>Mw.</t>
  </si>
  <si>
    <t>Elize</t>
  </si>
  <si>
    <t>Prins</t>
  </si>
  <si>
    <t>dhr.</t>
  </si>
  <si>
    <t>Ryan</t>
  </si>
  <si>
    <t>Pham</t>
  </si>
  <si>
    <t>Mw</t>
  </si>
  <si>
    <t>Elise</t>
  </si>
  <si>
    <t>Rotteveel</t>
  </si>
  <si>
    <t>Fru.</t>
  </si>
  <si>
    <t>Mirjam</t>
  </si>
  <si>
    <t>Soderberg</t>
  </si>
  <si>
    <t>H.</t>
  </si>
  <si>
    <t>Berndt</t>
  </si>
  <si>
    <t>Palsson</t>
  </si>
  <si>
    <t>Adriano</t>
  </si>
  <si>
    <t>Pontes</t>
  </si>
  <si>
    <t>Sobrinho</t>
  </si>
  <si>
    <t>S No</t>
  </si>
  <si>
    <t>LANGUAGE</t>
  </si>
  <si>
    <t>COUNTRYCODE</t>
  </si>
  <si>
    <t>Female</t>
  </si>
  <si>
    <t>English</t>
  </si>
  <si>
    <t>USA</t>
  </si>
  <si>
    <t>US</t>
  </si>
  <si>
    <t>Male</t>
  </si>
  <si>
    <t>Portuguese</t>
  </si>
  <si>
    <t>BRAZIL</t>
  </si>
  <si>
    <t>BR</t>
  </si>
  <si>
    <t>UK</t>
  </si>
  <si>
    <t>GB</t>
  </si>
  <si>
    <t>German</t>
  </si>
  <si>
    <t>GERMANY</t>
  </si>
  <si>
    <t>DE</t>
  </si>
  <si>
    <t>AUSTRALIA</t>
  </si>
  <si>
    <t>OZ</t>
  </si>
  <si>
    <t>AUSTRIA</t>
  </si>
  <si>
    <t>AU</t>
  </si>
  <si>
    <t>French</t>
  </si>
  <si>
    <t>FRANCE</t>
  </si>
  <si>
    <t>FR</t>
  </si>
  <si>
    <t>Spanish</t>
  </si>
  <si>
    <t>ARGENTINA</t>
  </si>
  <si>
    <t>AG</t>
  </si>
  <si>
    <t>SPAIN</t>
  </si>
  <si>
    <t>ES</t>
  </si>
  <si>
    <t>Dutch</t>
  </si>
  <si>
    <t>NETHERLANDS</t>
  </si>
  <si>
    <t>DU</t>
  </si>
  <si>
    <t>Swedish</t>
  </si>
  <si>
    <t>SWEDEN</t>
  </si>
  <si>
    <t>SV</t>
  </si>
  <si>
    <t>PR</t>
  </si>
  <si>
    <t>GENDER</t>
  </si>
  <si>
    <t>SPORTS LOCATION</t>
  </si>
  <si>
    <t>SPORTS</t>
  </si>
  <si>
    <t>INDOOR</t>
  </si>
  <si>
    <t>Cycling Track</t>
  </si>
  <si>
    <t>Boxing</t>
  </si>
  <si>
    <t>OUTDOOR</t>
  </si>
  <si>
    <t>Football</t>
  </si>
  <si>
    <t>Alpine Skiing</t>
  </si>
  <si>
    <t>Water Polo</t>
  </si>
  <si>
    <t>Fencing</t>
  </si>
  <si>
    <t>Cycling Road</t>
  </si>
  <si>
    <t>Curling</t>
  </si>
  <si>
    <t>Shooting</t>
  </si>
  <si>
    <t>Freestyle Skiing</t>
  </si>
  <si>
    <t>Archery</t>
  </si>
  <si>
    <t>Rugby</t>
  </si>
  <si>
    <t>Canoe Sprint</t>
  </si>
  <si>
    <t>Cycling BMX</t>
  </si>
  <si>
    <t>Handball</t>
  </si>
  <si>
    <t>Cycling Mountain Bike</t>
  </si>
  <si>
    <t>Short Track Speed Skating</t>
  </si>
  <si>
    <t>Basketball</t>
  </si>
  <si>
    <t>Triathlon</t>
  </si>
  <si>
    <t>Equestrian / Dressage</t>
  </si>
  <si>
    <t>Beach Volleyball</t>
  </si>
  <si>
    <t>Canoe Slalom</t>
  </si>
  <si>
    <t>Volleyball</t>
  </si>
  <si>
    <t>Golf</t>
  </si>
  <si>
    <t>Diving</t>
  </si>
  <si>
    <t>Hockey</t>
  </si>
  <si>
    <t>Sailing</t>
  </si>
  <si>
    <t>Athletics</t>
  </si>
  <si>
    <t>Gymnastics Artistic</t>
  </si>
  <si>
    <t>Judo</t>
  </si>
  <si>
    <t>Biathlon</t>
  </si>
  <si>
    <t>Swimming</t>
  </si>
  <si>
    <t>EYECOLOR</t>
  </si>
  <si>
    <t>BLOODTYPE</t>
  </si>
  <si>
    <t>Green</t>
  </si>
  <si>
    <t>A−</t>
  </si>
  <si>
    <t>Brown</t>
  </si>
  <si>
    <t>O−</t>
  </si>
  <si>
    <t>Amber</t>
  </si>
  <si>
    <t>Blue</t>
  </si>
  <si>
    <t>B−</t>
  </si>
  <si>
    <t>A+</t>
  </si>
  <si>
    <t>O+</t>
  </si>
  <si>
    <t>Gray</t>
  </si>
  <si>
    <t>B+</t>
  </si>
  <si>
    <t>Populate the FULLNAME consisting of the following fields ONLY, in the prescribed format: PREFIX FIRSTNAME LASTNAME. (Note: All UPPERCASE)</t>
  </si>
  <si>
    <t>FULL NAME</t>
  </si>
  <si>
    <t>MEMBER ID</t>
  </si>
  <si>
    <t>COLUMN</t>
  </si>
  <si>
    <t>TASK</t>
  </si>
  <si>
    <t>TASK 1: STANDARDIZING THE DATASET</t>
  </si>
  <si>
    <t>SHEET</t>
  </si>
  <si>
    <t>REPORT</t>
  </si>
  <si>
    <t>COUNTRY NAME</t>
  </si>
  <si>
    <t>Col B</t>
  </si>
  <si>
    <t>Col K</t>
  </si>
  <si>
    <t>Col L</t>
  </si>
  <si>
    <t>We are a part of XYZ Co Pvt Ltd company who is in the business of organizing the sports events at international level. Countries nominate sportsmen from different departments and our team has been given the responsibility to systematize the membership roster and generate different reports as per business requirements.</t>
  </si>
  <si>
    <t>EMAIL</t>
  </si>
  <si>
    <t>SPORTSMEN</t>
  </si>
  <si>
    <t>Get the COUNTRY NAME to which these sportsmen belong to. Make use of LOCATION sheet to get the required data</t>
  </si>
  <si>
    <t>Populate the LANGUAGE spoken by the sportsmen.  Make use of LOCATION sheet to get the required data</t>
  </si>
  <si>
    <t>Col M</t>
  </si>
  <si>
    <t>SPORT LOCATION</t>
  </si>
  <si>
    <t>SALARY</t>
  </si>
  <si>
    <t>Col Q</t>
  </si>
  <si>
    <t>Populate the SPORT LOCATION of the sport played by each player.  Make use of SPORT sheet to get the required data</t>
  </si>
  <si>
    <t>TASK 2: DATA FORMATTING</t>
  </si>
  <si>
    <t>Col A</t>
  </si>
  <si>
    <t>Display MEMBER ID as always 3 digit number (Note: 001, 002…, 020,… etc)</t>
  </si>
  <si>
    <t>Col G</t>
  </si>
  <si>
    <t>WEIGHT</t>
  </si>
  <si>
    <t>Col N</t>
  </si>
  <si>
    <t>Display the units for the WEIGHT column (Prescribed format example: 80 kg)</t>
  </si>
  <si>
    <t>Format the BIRTHDATE as dd mmm' yyyy (Prescribed format example: 09 May' 1986)</t>
  </si>
  <si>
    <t>Col S</t>
  </si>
  <si>
    <r>
      <t xml:space="preserve">Format the SALARY to show the data in thousands. If SALARY is less than 100,000 then display data with 2 decimal places else display data with one decimal place. In both cases units should be thousands (k)
</t>
    </r>
    <r>
      <rPr>
        <u/>
        <sz val="10"/>
        <color theme="2" tint="-0.89999084444715716"/>
        <rFont val="Calibri"/>
        <family val="2"/>
      </rPr>
      <t>e.g.</t>
    </r>
    <r>
      <rPr>
        <sz val="10"/>
        <color theme="2" tint="-0.89999084444715716"/>
        <rFont val="Calibri"/>
        <family val="2"/>
      </rPr>
      <t xml:space="preserve">
87670 --&gt; </t>
    </r>
    <r>
      <rPr>
        <b/>
        <sz val="10"/>
        <color theme="2" tint="-0.89999084444715716"/>
        <rFont val="Calibri"/>
        <family val="2"/>
      </rPr>
      <t>87.67 k</t>
    </r>
    <r>
      <rPr>
        <sz val="10"/>
        <color theme="2" tint="-0.89999084444715716"/>
        <rFont val="Calibri"/>
        <family val="2"/>
      </rPr>
      <t xml:space="preserve"> and 123250 --&gt; </t>
    </r>
    <r>
      <rPr>
        <b/>
        <sz val="10"/>
        <color theme="2" tint="-0.89999084444715716"/>
        <rFont val="Calibri"/>
        <family val="2"/>
      </rPr>
      <t>123.2 k</t>
    </r>
  </si>
  <si>
    <t>STAGE 1
(Data Cleaning)</t>
  </si>
  <si>
    <t>STAGE 2
(Data Analysis)</t>
  </si>
  <si>
    <t>TASK 1: SUMMARIZE DATA - PIVOT TABLE</t>
  </si>
  <si>
    <t>TASK 2: SUMMARIZE DATA - EXCEL FUNCTIONS</t>
  </si>
  <si>
    <t>ANALYSIS</t>
  </si>
  <si>
    <t>RANGE</t>
  </si>
  <si>
    <t>Range B3</t>
  </si>
  <si>
    <t xml:space="preserve">Create a PIVOT table in the worksheet ANALYSIS, starting at cell B3, with the following details: </t>
  </si>
  <si>
    <t>Instructions: Make use of data from SPORTSMEN worksheet after attempting Question 1</t>
  </si>
  <si>
    <t>In COLUMNS; Group : GENDER.</t>
  </si>
  <si>
    <t>In ROWS; Group : COUNTRY (Note: use COUNTRY NAMES)</t>
  </si>
  <si>
    <t>In VALUES; Calculate the count of candidates from each COUNTRY and GENDER type</t>
  </si>
  <si>
    <t>Remove GRAND TOTALs</t>
  </si>
  <si>
    <t>Range G4</t>
  </si>
  <si>
    <t>Range H4:I4</t>
  </si>
  <si>
    <t>Range G5:G16</t>
  </si>
  <si>
    <t>Starting from range RANGE H4; get the distinct GENDER. Use remove duplicates option and transpose the data</t>
  </si>
  <si>
    <t>Starting from range RANGE G5; get the distinct COUNTRY (Note: use COUNTRY NAMES)</t>
  </si>
  <si>
    <t>In the cross table, get the count of candidates from each COUNTRY and GENDER type</t>
  </si>
  <si>
    <t>Range H5:I16</t>
  </si>
  <si>
    <t>STAGE 3
(Generate Report)</t>
  </si>
  <si>
    <t>Create a SUMMARY table in the worksheet ANALYSIS, starting at cell G4, with the following details.</t>
  </si>
  <si>
    <t>Range A3</t>
  </si>
  <si>
    <t>Create a PIVOT table report in the worksheet REPORT, starting at cell A3, with the following information.</t>
  </si>
  <si>
    <t>Change the report layout to TABULAR form</t>
  </si>
  <si>
    <t>Remove expand and collapse buttons</t>
  </si>
  <si>
    <t>Allow user to filter the data by SPORT LOCATION</t>
  </si>
  <si>
    <t>Report should contain MEMBER ID, FULL NAME, EMAIL, GENDER, YEAR OF BIRTH (Note: don't display quarters, months and dates), COUNTRY NAME, LANGUAGE and SPORT played by them</t>
  </si>
  <si>
    <t>Range A1</t>
  </si>
  <si>
    <t>GENERATE REPORT - PIVOT TABLE</t>
  </si>
  <si>
    <r>
      <t xml:space="preserve">Generate the EMAIL ADDRESS for those members, who speak English, in the prescribed format : </t>
    </r>
    <r>
      <rPr>
        <b/>
        <sz val="10"/>
        <color theme="2" tint="-0.89999084444715716"/>
        <rFont val="Calibri"/>
        <family val="2"/>
      </rPr>
      <t>lastname.firstname@xyz.org</t>
    </r>
    <r>
      <rPr>
        <sz val="10"/>
        <color theme="2" tint="-0.89999084444715716"/>
        <rFont val="Calibri"/>
        <family val="2"/>
      </rPr>
      <t xml:space="preserve"> (Note: All lowercase) and for all other members, format should be </t>
    </r>
    <r>
      <rPr>
        <b/>
        <sz val="10"/>
        <color theme="2" tint="-0.89999084444715716"/>
        <rFont val="Calibri"/>
        <family val="2"/>
      </rPr>
      <t xml:space="preserve">lastname.firstname@xyz.com </t>
    </r>
    <r>
      <rPr>
        <sz val="10"/>
        <color theme="2" tint="-0.89999084444715716"/>
        <rFont val="Calibri"/>
        <family val="2"/>
      </rPr>
      <t>(Note: All lowercase)</t>
    </r>
  </si>
  <si>
    <t>Column Labels</t>
  </si>
  <si>
    <t>Row Labels</t>
  </si>
  <si>
    <t>MS. ANNIE ABBOTT</t>
  </si>
  <si>
    <t>MS. AURELIE LIESUCHKE</t>
  </si>
  <si>
    <t>SR. TOMAS FILHO</t>
  </si>
  <si>
    <t>MS. DARBY CRUICKSHANK</t>
  </si>
  <si>
    <t>DR. JAYDON BORER</t>
  </si>
  <si>
    <t>MR. MORIAH  LYNCH</t>
  </si>
  <si>
    <t>MS. AMIYA EICHMANN</t>
  </si>
  <si>
    <t>MR. PIERCE RAU</t>
  </si>
  <si>
    <t>MS. AMELIA STEVENS</t>
  </si>
  <si>
    <t>MR. TOBY SIMPSON</t>
  </si>
  <si>
    <t>SIR ETHAN MURPHY</t>
  </si>
  <si>
    <t>MRS. ASHLEY WOOD</t>
  </si>
  <si>
    <t>MS. MEGAN SCOTT</t>
  </si>
  <si>
    <t>HR. HELMUT WEINHAE</t>
  </si>
  <si>
    <t>PROF. MILENA SCHOTIN</t>
  </si>
  <si>
    <t>HR. LOTHAR BIRNBAUM</t>
  </si>
  <si>
    <t>HR. PIETRO STOLZE</t>
  </si>
  <si>
    <t>HR. RICHARD  TLUSTEK</t>
  </si>
  <si>
    <t>DR. EARNESTINE RAYNOR</t>
  </si>
  <si>
    <t>MR. JASON GAYLORD</t>
  </si>
  <si>
    <t>MR. KENDRICK SAUER</t>
  </si>
  <si>
    <t>DR. ANNABELL OLSON</t>
  </si>
  <si>
    <t>DR. JENA UPTON</t>
  </si>
  <si>
    <t>DR. SHANNY BINS</t>
  </si>
  <si>
    <t>DR. TIA ABSHIRE</t>
  </si>
  <si>
    <t>MS. ISABEL RUNOLFSDOTTIR</t>
  </si>
  <si>
    <t>HR. BARNEY WESACK</t>
  </si>
  <si>
    <t>HR. BARUCH KADE</t>
  </si>
  <si>
    <t>PROF. LIESBETH ROSEMANN</t>
  </si>
  <si>
    <t>MME. VALENTINE MOREAU</t>
  </si>
  <si>
    <t>MME. PAULETTE DURAND</t>
  </si>
  <si>
    <t>MME. LAURE-ALIX CHEVALIER</t>
  </si>
  <si>
    <t>M. CLAUDE TOUSSAINT</t>
  </si>
  <si>
    <t>M. VICTOR LENOIR</t>
  </si>
  <si>
    <t>M. ARTHUR LENOIR</t>
  </si>
  <si>
    <t>M. BENJAMIN LEBRUN-BRUN</t>
  </si>
  <si>
    <t>M. ANTOINE MAILLARD</t>
  </si>
  <si>
    <t>M. BERNARD HOARAU-GUYON</t>
  </si>
  <si>
    <t>SR. HIDALGO TERCERO</t>
  </si>
  <si>
    <t>SR. HADALGO POLANCO</t>
  </si>
  <si>
    <t>SRA. LAURA OLIVIERA</t>
  </si>
  <si>
    <t>SRA. AINHOA GARZA</t>
  </si>
  <si>
    <t>SRA. ISABEL BANDA</t>
  </si>
  <si>
    <t>SRA. CAROLOTA MATEOS</t>
  </si>
  <si>
    <t>MW. ELIZE PRINS</t>
  </si>
  <si>
    <t>DHR. RYAN PHAM</t>
  </si>
  <si>
    <t>MW ELISE ROTTEVEEL</t>
  </si>
  <si>
    <t>FRU. MIRJAM SODERBERG</t>
  </si>
  <si>
    <t>H. BERNDT PALSSON</t>
  </si>
  <si>
    <t>SR. ADRIANO SOBRINHO</t>
  </si>
  <si>
    <t>abbott.annie@xyz.org</t>
  </si>
  <si>
    <t>liesuchke.aurelie@xyz.org</t>
  </si>
  <si>
    <t>filho.tomas@xyz.com</t>
  </si>
  <si>
    <t>cruickshank.darby@xyz.org</t>
  </si>
  <si>
    <t>borer.jaydon@xyz.org</t>
  </si>
  <si>
    <t>lynch.moriah @xyz.org</t>
  </si>
  <si>
    <t>eichmann.amiya@xyz.org</t>
  </si>
  <si>
    <t>rau.pierce@xyz.org</t>
  </si>
  <si>
    <t>stevens.amelia@xyz.org</t>
  </si>
  <si>
    <t>simpson.toby@xyz.org</t>
  </si>
  <si>
    <t>murphy.ethan@xyz.org</t>
  </si>
  <si>
    <t>wood.ashley@xyz.org</t>
  </si>
  <si>
    <t>scott.megan@xyz.org</t>
  </si>
  <si>
    <t>weinhae.helmut@xyz.com</t>
  </si>
  <si>
    <t>schotin.milena@xyz.com</t>
  </si>
  <si>
    <t>birnbaum.lothar@xyz.com</t>
  </si>
  <si>
    <t>stolze.pietro@xyz.com</t>
  </si>
  <si>
    <t>tlustek.richard @xyz.com</t>
  </si>
  <si>
    <t>raynor.earnestine@xyz.org</t>
  </si>
  <si>
    <t>gaylord.jason@xyz.org</t>
  </si>
  <si>
    <t>sauer.kendrick@xyz.org</t>
  </si>
  <si>
    <t>olson.annabell@xyz.org</t>
  </si>
  <si>
    <t>upton.jena@xyz.org</t>
  </si>
  <si>
    <t>bins.shanny@xyz.org</t>
  </si>
  <si>
    <t>abshire.tia@xyz.org</t>
  </si>
  <si>
    <t>runolfsdottir.isabel@xyz.org</t>
  </si>
  <si>
    <t>wesack.barney@xyz.com</t>
  </si>
  <si>
    <t>kade.baruch@xyz.com</t>
  </si>
  <si>
    <t>rosemann.liesbeth@xyz.com</t>
  </si>
  <si>
    <t>moreau.valentine@xyz.com</t>
  </si>
  <si>
    <t>durand.paulette@xyz.com</t>
  </si>
  <si>
    <t>chevalier.laure-alix@xyz.com</t>
  </si>
  <si>
    <t>toussaint.claude@xyz.com</t>
  </si>
  <si>
    <t>lenoir.victor@xyz.com</t>
  </si>
  <si>
    <t>lenoir.arthur@xyz.com</t>
  </si>
  <si>
    <t>lebrun-brun.benjamin@xyz.com</t>
  </si>
  <si>
    <t>maillard.antoine@xyz.com</t>
  </si>
  <si>
    <t>hoarau-guyon.bernard@xyz.com</t>
  </si>
  <si>
    <t>tercero.hidalgo@xyz.com</t>
  </si>
  <si>
    <t>polanco.hadalgo@xyz.com</t>
  </si>
  <si>
    <t>oliviera.laura@xyz.com</t>
  </si>
  <si>
    <t>garza.ainhoa@xyz.com</t>
  </si>
  <si>
    <t>banda.isabel@xyz.com</t>
  </si>
  <si>
    <t>mateos.carolota@xyz.com</t>
  </si>
  <si>
    <t>prins.elize@xyz.com</t>
  </si>
  <si>
    <t>pham.ryan@xyz.com</t>
  </si>
  <si>
    <t>rotteveel.elise@xyz.com</t>
  </si>
  <si>
    <t>soderberg.mirjam@xyz.com</t>
  </si>
  <si>
    <t>palsson.berndt@xyz.com</t>
  </si>
  <si>
    <t>sobrinho.adriano@xyz.com</t>
  </si>
  <si>
    <t>(All)</t>
  </si>
  <si>
    <t>Count of MEMBER ID</t>
  </si>
  <si>
    <t>SUMMARIZE DATA-PIVOT TABLE</t>
  </si>
  <si>
    <t>SUMMARIZE DATA-EXCEL FUNCTION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</si>
</sst>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0"/>
    <numFmt numFmtId="165" formatCode="000"/>
    <numFmt numFmtId="166" formatCode="dd\ mmm\'\ yyyy"/>
    <numFmt numFmtId="167" formatCode="0.0\ &quot;kg&quot;"/>
    <numFmt numFmtId="168" formatCode="[&gt;100000]0.00,\ &quot;k&quot;;\ 0.0,\ &quot;k&quot;"/>
    <numFmt numFmtId="169" formatCode="yyyy"/>
  </numFmts>
  <fonts count="13" x14ac:knownFonts="1">
    <font>
      <sz val="11"/>
      <color theme="1"/>
      <name val="Calibri"/>
      <family val="2"/>
      <scheme val="minor"/>
    </font>
    <font>
      <b/>
      <sz val="10"/>
      <color theme="1"/>
      <name val="Calibri"/>
      <family val="2"/>
    </font>
    <font>
      <b/>
      <sz val="10"/>
      <color theme="9" tint="-0.499984740745262"/>
      <name val="Calibri"/>
      <family val="2"/>
    </font>
    <font>
      <b/>
      <sz val="12"/>
      <color theme="1" tint="0.249977111117893"/>
      <name val="Calibri"/>
      <family val="2"/>
    </font>
    <font>
      <b/>
      <sz val="10"/>
      <color theme="1"/>
      <name val="Calibri"/>
      <family val="2"/>
      <scheme val="minor"/>
    </font>
    <font>
      <b/>
      <i/>
      <sz val="12"/>
      <color theme="1"/>
      <name val="Calibri"/>
      <family val="2"/>
      <scheme val="minor"/>
    </font>
    <font>
      <sz val="10"/>
      <color theme="2" tint="-0.89999084444715716"/>
      <name val="Calibri"/>
      <family val="2"/>
      <scheme val="minor"/>
    </font>
    <font>
      <sz val="10"/>
      <color theme="2" tint="-0.89999084444715716"/>
      <name val="Calibri"/>
      <family val="2"/>
    </font>
    <font>
      <u/>
      <sz val="10"/>
      <color theme="2" tint="-0.89999084444715716"/>
      <name val="Calibri"/>
      <family val="2"/>
    </font>
    <font>
      <b/>
      <sz val="10"/>
      <color theme="2" tint="-0.89999084444715716"/>
      <name val="Calibri"/>
      <family val="2"/>
    </font>
    <font>
      <b/>
      <sz val="12"/>
      <color theme="2" tint="-0.89999084444715716"/>
      <name val="Calibri"/>
      <family val="2"/>
      <scheme val="minor"/>
    </font>
    <font>
      <b/>
      <sz val="16"/>
      <color theme="0"/>
      <name val="Calibri"/>
      <family val="2"/>
      <scheme val="minor"/>
    </font>
    <font>
      <b/>
      <sz val="11"/>
      <color theme="1"/>
      <name val="Calibri"/>
      <family val="2"/>
      <scheme val="minor"/>
    </font>
  </fonts>
  <fills count="8">
    <fill>
      <patternFill patternType="none"/>
    </fill>
    <fill>
      <patternFill patternType="gray125"/>
    </fill>
    <fill>
      <patternFill patternType="solid">
        <fgColor theme="4" tint="0.59999389629810485"/>
        <bgColor indexed="64"/>
      </patternFill>
    </fill>
    <fill>
      <patternFill patternType="solid">
        <fgColor theme="7" tint="0.39997558519241921"/>
        <bgColor indexed="64"/>
      </patternFill>
    </fill>
    <fill>
      <patternFill patternType="solid">
        <fgColor theme="0" tint="-0.14999847407452621"/>
        <bgColor indexed="64"/>
      </patternFill>
    </fill>
    <fill>
      <patternFill patternType="solid">
        <fgColor theme="1" tint="0.499984740745262"/>
        <bgColor indexed="64"/>
      </patternFill>
    </fill>
    <fill>
      <patternFill patternType="solid">
        <fgColor theme="3" tint="0.59999389629810485"/>
        <bgColor indexed="64"/>
      </patternFill>
    </fill>
    <fill>
      <patternFill patternType="solid">
        <fgColor rgb="FFFFFF00"/>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medium">
        <color indexed="64"/>
      </right>
      <top style="medium">
        <color indexed="64"/>
      </top>
      <bottom/>
      <diagonal/>
    </border>
    <border>
      <left/>
      <right style="medium">
        <color indexed="64"/>
      </right>
      <top/>
      <bottom style="medium">
        <color indexed="64"/>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medium">
        <color theme="0" tint="-0.34998626667073579"/>
      </left>
      <right style="medium">
        <color theme="0" tint="-0.34998626667073579"/>
      </right>
      <top style="medium">
        <color theme="0" tint="-0.34998626667073579"/>
      </top>
      <bottom style="medium">
        <color theme="0" tint="-0.34998626667073579"/>
      </bottom>
      <diagonal/>
    </border>
    <border>
      <left style="medium">
        <color theme="0" tint="-0.34998626667073579"/>
      </left>
      <right/>
      <top style="medium">
        <color theme="0" tint="-0.34998626667073579"/>
      </top>
      <bottom/>
      <diagonal/>
    </border>
    <border>
      <left/>
      <right/>
      <top style="medium">
        <color theme="0" tint="-0.34998626667073579"/>
      </top>
      <bottom/>
      <diagonal/>
    </border>
    <border>
      <left/>
      <right style="medium">
        <color theme="0" tint="-0.34998626667073579"/>
      </right>
      <top style="medium">
        <color theme="0" tint="-0.34998626667073579"/>
      </top>
      <bottom/>
      <diagonal/>
    </border>
    <border>
      <left style="medium">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medium">
        <color theme="0" tint="-0.34998626667073579"/>
      </right>
      <top style="thin">
        <color theme="0" tint="-0.34998626667073579"/>
      </top>
      <bottom style="thin">
        <color theme="0" tint="-0.34998626667073579"/>
      </bottom>
      <diagonal/>
    </border>
    <border>
      <left/>
      <right style="medium">
        <color theme="0" tint="-0.34998626667073579"/>
      </right>
      <top/>
      <bottom style="medium">
        <color theme="0" tint="-0.34998626667073579"/>
      </bottom>
      <diagonal/>
    </border>
    <border>
      <left/>
      <right style="medium">
        <color theme="1"/>
      </right>
      <top/>
      <bottom/>
      <diagonal/>
    </border>
    <border>
      <left style="medium">
        <color theme="0" tint="-0.34998626667073579"/>
      </left>
      <right style="thin">
        <color theme="0" tint="-0.34998626667073579"/>
      </right>
      <top style="thin">
        <color theme="0" tint="-0.34998626667073579"/>
      </top>
      <bottom/>
      <diagonal/>
    </border>
    <border>
      <left style="medium">
        <color theme="0" tint="-0.34998626667073579"/>
      </left>
      <right style="thin">
        <color theme="0" tint="-0.34998626667073579"/>
      </right>
      <top style="thin">
        <color theme="0" tint="-0.34998626667073579"/>
      </top>
      <bottom style="double">
        <color theme="0" tint="-0.34998626667073579"/>
      </bottom>
      <diagonal/>
    </border>
    <border>
      <left style="thin">
        <color theme="0" tint="-0.34998626667073579"/>
      </left>
      <right style="thin">
        <color theme="0" tint="-0.34998626667073579"/>
      </right>
      <top style="thin">
        <color theme="0" tint="-0.34998626667073579"/>
      </top>
      <bottom style="double">
        <color theme="0" tint="-0.34998626667073579"/>
      </bottom>
      <diagonal/>
    </border>
    <border>
      <left style="thin">
        <color theme="0" tint="-0.34998626667073579"/>
      </left>
      <right style="medium">
        <color theme="0" tint="-0.34998626667073579"/>
      </right>
      <top style="thin">
        <color theme="0" tint="-0.34998626667073579"/>
      </top>
      <bottom style="double">
        <color theme="0" tint="-0.34998626667073579"/>
      </bottom>
      <diagonal/>
    </border>
    <border>
      <left/>
      <right/>
      <top/>
      <bottom style="medium">
        <color theme="0" tint="-0.34998626667073579"/>
      </bottom>
      <diagonal/>
    </border>
    <border>
      <left style="medium">
        <color theme="0" tint="-0.34998626667073579"/>
      </left>
      <right/>
      <top/>
      <bottom style="medium">
        <color theme="0" tint="-0.34998626667073579"/>
      </bottom>
      <diagonal/>
    </border>
    <border>
      <left style="thin">
        <color theme="0" tint="-0.34998626667073579"/>
      </left>
      <right style="thin">
        <color theme="0" tint="-0.34998626667073579"/>
      </right>
      <top/>
      <bottom style="thin">
        <color theme="0" tint="-0.34998626667073579"/>
      </bottom>
      <diagonal/>
    </border>
  </borders>
  <cellStyleXfs count="1">
    <xf numFmtId="0" fontId="0" fillId="0" borderId="0"/>
  </cellStyleXfs>
  <cellXfs count="59">
    <xf numFmtId="0" fontId="0" fillId="0" borderId="0" xfId="0"/>
    <xf numFmtId="0" fontId="0" fillId="0" borderId="0" xfId="0" applyAlignment="1">
      <alignment horizontal="left"/>
    </xf>
    <xf numFmtId="0" fontId="0" fillId="0" borderId="1" xfId="0" applyBorder="1"/>
    <xf numFmtId="0" fontId="0" fillId="0" borderId="1" xfId="0" applyBorder="1" applyAlignment="1">
      <alignment horizontal="left"/>
    </xf>
    <xf numFmtId="164" fontId="0" fillId="0" borderId="1" xfId="0" applyNumberFormat="1" applyBorder="1"/>
    <xf numFmtId="0" fontId="0" fillId="0" borderId="1" xfId="0" applyBorder="1" applyAlignment="1">
      <alignment horizontal="right"/>
    </xf>
    <xf numFmtId="0" fontId="1" fillId="2" borderId="1" xfId="0" applyFont="1" applyFill="1" applyBorder="1" applyAlignment="1">
      <alignment horizontal="left"/>
    </xf>
    <xf numFmtId="0" fontId="0" fillId="0" borderId="1" xfId="0" applyFill="1" applyBorder="1" applyAlignment="1">
      <alignment horizontal="left"/>
    </xf>
    <xf numFmtId="0" fontId="1" fillId="2" borderId="2" xfId="0" applyFont="1" applyFill="1" applyBorder="1" applyAlignment="1">
      <alignment horizontal="left"/>
    </xf>
    <xf numFmtId="164" fontId="1" fillId="2" borderId="1" xfId="0" applyNumberFormat="1" applyFont="1" applyFill="1" applyBorder="1" applyAlignment="1">
      <alignment horizontal="left"/>
    </xf>
    <xf numFmtId="0" fontId="4" fillId="0" borderId="19" xfId="0" applyFont="1" applyBorder="1"/>
    <xf numFmtId="0" fontId="2" fillId="0" borderId="19" xfId="0" applyFont="1" applyBorder="1" applyAlignment="1"/>
    <xf numFmtId="0" fontId="6" fillId="0" borderId="11" xfId="0" applyFont="1" applyBorder="1"/>
    <xf numFmtId="0" fontId="6" fillId="0" borderId="6" xfId="0" applyFont="1" applyBorder="1"/>
    <xf numFmtId="0" fontId="7" fillId="0" borderId="12" xfId="0" applyFont="1" applyBorder="1" applyAlignment="1"/>
    <xf numFmtId="0" fontId="6" fillId="0" borderId="16" xfId="0" applyFont="1" applyFill="1" applyBorder="1"/>
    <xf numFmtId="0" fontId="6" fillId="0" borderId="17" xfId="0" applyFont="1" applyFill="1" applyBorder="1"/>
    <xf numFmtId="0" fontId="7" fillId="0" borderId="18" xfId="0" applyFont="1" applyBorder="1" applyAlignment="1"/>
    <xf numFmtId="0" fontId="7" fillId="0" borderId="6" xfId="0" applyFont="1" applyBorder="1" applyAlignment="1"/>
    <xf numFmtId="0" fontId="7" fillId="0" borderId="17" xfId="0" applyFont="1" applyBorder="1" applyAlignment="1">
      <alignment horizontal="left" vertical="center" wrapText="1"/>
    </xf>
    <xf numFmtId="0" fontId="6" fillId="0" borderId="21" xfId="0" applyFont="1" applyBorder="1"/>
    <xf numFmtId="0" fontId="10" fillId="6" borderId="7" xfId="0" applyFont="1" applyFill="1" applyBorder="1"/>
    <xf numFmtId="0" fontId="0" fillId="3" borderId="0" xfId="0" applyFill="1"/>
    <xf numFmtId="0" fontId="0" fillId="3" borderId="0" xfId="0" applyFill="1" applyAlignment="1">
      <alignment horizontal="left"/>
    </xf>
    <xf numFmtId="0" fontId="5" fillId="3" borderId="0" xfId="0" applyFont="1" applyFill="1" applyAlignment="1">
      <alignment horizontal="left" vertical="center" indent="1"/>
    </xf>
    <xf numFmtId="14" fontId="1" fillId="2" borderId="1" xfId="0" applyNumberFormat="1" applyFont="1" applyFill="1" applyBorder="1" applyAlignment="1">
      <alignment horizontal="left"/>
    </xf>
    <xf numFmtId="14" fontId="0" fillId="0" borderId="0" xfId="0" applyNumberFormat="1"/>
    <xf numFmtId="0" fontId="7" fillId="0" borderId="6" xfId="0" applyFont="1" applyBorder="1" applyAlignment="1">
      <alignment wrapText="1"/>
    </xf>
    <xf numFmtId="0" fontId="6" fillId="0" borderId="5" xfId="0" applyFont="1" applyBorder="1"/>
    <xf numFmtId="0" fontId="6" fillId="0" borderId="15" xfId="0" applyFont="1" applyBorder="1"/>
    <xf numFmtId="0" fontId="7" fillId="0" borderId="5" xfId="0" applyFont="1" applyBorder="1" applyAlignment="1"/>
    <xf numFmtId="0" fontId="7" fillId="0" borderId="12" xfId="0" applyFont="1" applyBorder="1" applyAlignment="1">
      <alignment vertical="center" wrapText="1"/>
    </xf>
    <xf numFmtId="0" fontId="1" fillId="2" borderId="6" xfId="0" applyFont="1" applyFill="1" applyBorder="1" applyAlignment="1"/>
    <xf numFmtId="0" fontId="0" fillId="0" borderId="6" xfId="0" applyBorder="1" applyAlignment="1">
      <alignment horizontal="left"/>
    </xf>
    <xf numFmtId="0" fontId="0" fillId="0" borderId="6" xfId="0" applyBorder="1"/>
    <xf numFmtId="165" fontId="0" fillId="0" borderId="1" xfId="0" applyNumberFormat="1" applyBorder="1"/>
    <xf numFmtId="166" fontId="0" fillId="0" borderId="1" xfId="0" applyNumberFormat="1" applyBorder="1" applyAlignment="1">
      <alignment horizontal="right"/>
    </xf>
    <xf numFmtId="167" fontId="0" fillId="0" borderId="1" xfId="0" applyNumberFormat="1" applyBorder="1"/>
    <xf numFmtId="168" fontId="0" fillId="0" borderId="1" xfId="0" applyNumberFormat="1" applyBorder="1"/>
    <xf numFmtId="0" fontId="0" fillId="0" borderId="0" xfId="0" pivotButton="1"/>
    <xf numFmtId="0" fontId="0" fillId="0" borderId="0" xfId="0" applyNumberFormat="1"/>
    <xf numFmtId="0" fontId="0" fillId="0" borderId="0" xfId="0" applyBorder="1"/>
    <xf numFmtId="0" fontId="12" fillId="2" borderId="0" xfId="0" applyFont="1" applyFill="1" applyBorder="1" applyAlignment="1">
      <alignment horizontal="left"/>
    </xf>
    <xf numFmtId="165" fontId="0" fillId="0" borderId="0" xfId="0" applyNumberFormat="1"/>
    <xf numFmtId="169" fontId="0" fillId="0" borderId="0" xfId="0" applyNumberFormat="1"/>
    <xf numFmtId="0" fontId="3" fillId="6" borderId="0" xfId="0" applyFont="1" applyFill="1" applyBorder="1" applyAlignment="1">
      <alignment horizontal="left"/>
    </xf>
    <xf numFmtId="0" fontId="3" fillId="6" borderId="14" xfId="0" applyFont="1" applyFill="1" applyBorder="1" applyAlignment="1">
      <alignment horizontal="left"/>
    </xf>
    <xf numFmtId="0" fontId="11" fillId="5" borderId="8" xfId="0" applyFont="1" applyFill="1" applyBorder="1" applyAlignment="1">
      <alignment horizontal="center" vertical="center" wrapText="1"/>
    </xf>
    <xf numFmtId="0" fontId="11" fillId="5" borderId="9" xfId="0" applyFont="1" applyFill="1" applyBorder="1" applyAlignment="1">
      <alignment horizontal="center" vertical="center" wrapText="1"/>
    </xf>
    <xf numFmtId="0" fontId="11" fillId="5" borderId="10" xfId="0" applyFont="1" applyFill="1" applyBorder="1" applyAlignment="1">
      <alignment horizontal="center" vertical="center" wrapText="1"/>
    </xf>
    <xf numFmtId="0" fontId="11" fillId="5" borderId="20" xfId="0" applyFont="1" applyFill="1" applyBorder="1" applyAlignment="1">
      <alignment horizontal="center" vertical="center" wrapText="1"/>
    </xf>
    <xf numFmtId="0" fontId="11" fillId="5" borderId="19" xfId="0" applyFont="1" applyFill="1" applyBorder="1" applyAlignment="1">
      <alignment horizontal="center" vertical="center" wrapText="1"/>
    </xf>
    <xf numFmtId="0" fontId="11" fillId="5" borderId="13" xfId="0" applyFont="1" applyFill="1" applyBorder="1" applyAlignment="1">
      <alignment horizontal="center" vertical="center" wrapText="1"/>
    </xf>
    <xf numFmtId="0" fontId="5" fillId="4" borderId="3" xfId="0" applyFont="1" applyFill="1" applyBorder="1" applyAlignment="1">
      <alignment horizontal="left" vertical="center" wrapText="1" indent="1"/>
    </xf>
    <xf numFmtId="0" fontId="5" fillId="4" borderId="4" xfId="0" applyFont="1" applyFill="1" applyBorder="1" applyAlignment="1">
      <alignment horizontal="left" vertical="center" wrapText="1" indent="1"/>
    </xf>
    <xf numFmtId="0" fontId="0" fillId="7" borderId="0" xfId="0" applyFill="1" applyAlignment="1">
      <alignment horizontal="center"/>
    </xf>
    <xf numFmtId="0" fontId="0" fillId="7" borderId="0" xfId="0" applyFill="1" applyAlignment="1">
      <alignment horizontal="right"/>
    </xf>
    <xf numFmtId="0" fontId="1" fillId="7" borderId="0" xfId="0" applyFont="1" applyFill="1" applyBorder="1" applyAlignment="1">
      <alignment horizontal="left"/>
    </xf>
    <xf numFmtId="0" fontId="0" fillId="7"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ttatray" refreshedDate="45137.788704166669" createdVersion="6" refreshedVersion="6" minRefreshableVersion="3" recordCount="50" xr:uid="{F73F63A2-0EA0-4F55-BD41-95D635D52487}">
  <cacheSource type="worksheet">
    <worksheetSource ref="A1:S51" sheet="SPORTSMEN"/>
  </cacheSource>
  <cacheFields count="19">
    <cacheField name="MEMBER ID" numFmtId="165">
      <sharedItems containsSemiMixedTypes="0" containsString="0" containsNumber="1" containsInteger="1" minValue="1" maxValue="50" count="50">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sharedItems>
    </cacheField>
    <cacheField name="FULL NAME" numFmtId="0">
      <sharedItems count="50">
        <s v="MS. ANNIE ABBOTT"/>
        <s v="MS. AURELIE LIESUCHKE"/>
        <s v="SR. TOMAS FILHO"/>
        <s v="MS. DARBY CRUICKSHANK"/>
        <s v="DR. JAYDON BORER"/>
        <s v="MR. MORIAH  LYNCH"/>
        <s v="MS. AMIYA EICHMANN"/>
        <s v="MR. PIERCE RAU"/>
        <s v="MS. AMELIA STEVENS"/>
        <s v="MR. TOBY SIMPSON"/>
        <s v="SIR ETHAN MURPHY"/>
        <s v="MRS. ASHLEY WOOD"/>
        <s v="MS. MEGAN SCOTT"/>
        <s v="HR. HELMUT WEINHAE"/>
        <s v="PROF. MILENA SCHOTIN"/>
        <s v="HR. LOTHAR BIRNBAUM"/>
        <s v="HR. PIETRO STOLZE"/>
        <s v="HR. RICHARD  TLUSTEK"/>
        <s v="DR. EARNESTINE RAYNOR"/>
        <s v="MR. JASON GAYLORD"/>
        <s v="MR. KENDRICK SAUER"/>
        <s v="DR. ANNABELL OLSON"/>
        <s v="DR. JENA UPTON"/>
        <s v="DR. SHANNY BINS"/>
        <s v="DR. TIA ABSHIRE"/>
        <s v="MS. ISABEL RUNOLFSDOTTIR"/>
        <s v="HR. BARNEY WESACK"/>
        <s v="HR. BARUCH KADE"/>
        <s v="PROF. LIESBETH ROSEMANN"/>
        <s v="MME. VALENTINE MOREAU"/>
        <s v="MME. PAULETTE DURAND"/>
        <s v="MME. LAURE-ALIX CHEVALIER"/>
        <s v="M. CLAUDE TOUSSAINT"/>
        <s v="M. VICTOR LENOIR"/>
        <s v="M. ARTHUR LENOIR"/>
        <s v="M. BENJAMIN LEBRUN-BRUN"/>
        <s v="M. ANTOINE MAILLARD"/>
        <s v="M. BERNARD HOARAU-GUYON"/>
        <s v="SR. HIDALGO TERCERO"/>
        <s v="SR. HADALGO POLANCO"/>
        <s v="SRA. LAURA OLIVIERA"/>
        <s v="SRA. AINHOA GARZA"/>
        <s v="SRA. ISABEL BANDA"/>
        <s v="SRA. CAROLOTA MATEOS"/>
        <s v="MW. ELIZE PRINS"/>
        <s v="DHR. RYAN PHAM"/>
        <s v="MW ELISE ROTTEVEEL"/>
        <s v="FRU. MIRJAM SODERBERG"/>
        <s v="H. BERNDT PALSSON"/>
        <s v="SR. ADRIANO SOBRINHO"/>
      </sharedItems>
    </cacheField>
    <cacheField name="PREFIX" numFmtId="0">
      <sharedItems/>
    </cacheField>
    <cacheField name="FIRSTNAME" numFmtId="0">
      <sharedItems/>
    </cacheField>
    <cacheField name="MIDDLENAME" numFmtId="0">
      <sharedItems containsBlank="1"/>
    </cacheField>
    <cacheField name="LASTNAME" numFmtId="0">
      <sharedItems/>
    </cacheField>
    <cacheField name="BIRTHDATE" numFmtId="166">
      <sharedItems containsSemiMixedTypes="0" containsNonDate="0" containsDate="1" containsString="0" minDate="1955-07-30T00:00:00" maxDate="1999-08-29T00:00:00" count="50">
        <d v="1997-09-26T00:00:00"/>
        <d v="1992-02-07T00:00:00"/>
        <d v="1969-07-10T00:00:00"/>
        <d v="1975-05-18T00:00:00"/>
        <d v="1970-05-18T00:00:00"/>
        <d v="1992-12-06T00:00:00"/>
        <d v="1999-07-29T00:00:00"/>
        <d v="1963-05-10T00:00:00"/>
        <d v="1971-02-01T00:00:00"/>
        <d v="1964-12-21T00:00:00"/>
        <d v="1986-11-17T00:00:00"/>
        <d v="1977-10-14T00:00:00"/>
        <d v="1977-02-12T00:00:00"/>
        <d v="1959-08-26T00:00:00"/>
        <d v="1965-03-03T00:00:00"/>
        <d v="1969-07-21T00:00:00"/>
        <d v="1972-10-10T00:00:00"/>
        <d v="1959-08-31T00:00:00"/>
        <d v="1977-05-17T00:00:00"/>
        <d v="1976-01-08T00:00:00"/>
        <d v="1996-07-22T00:00:00"/>
        <d v="1964-04-16T00:00:00"/>
        <d v="1955-12-14T00:00:00"/>
        <d v="1999-08-28T00:00:00"/>
        <d v="1966-07-21T00:00:00"/>
        <d v="1978-03-21T00:00:00"/>
        <d v="1970-07-18T00:00:00"/>
        <d v="1982-03-10T00:00:00"/>
        <d v="1994-01-27T00:00:00"/>
        <d v="1979-10-09T00:00:00"/>
        <d v="1989-12-25T00:00:00"/>
        <d v="1970-12-23T00:00:00"/>
        <d v="1980-11-04T00:00:00"/>
        <d v="1981-10-16T00:00:00"/>
        <d v="1955-07-30T00:00:00"/>
        <d v="1975-02-03T00:00:00"/>
        <d v="1986-06-22T00:00:00"/>
        <d v="1983-01-11T00:00:00"/>
        <d v="1984-11-30T00:00:00"/>
        <d v="1988-06-20T00:00:00"/>
        <d v="1974-02-16T00:00:00"/>
        <d v="1990-03-09T00:00:00"/>
        <d v="1960-01-12T00:00:00"/>
        <d v="1965-07-29T00:00:00"/>
        <d v="1960-05-08T00:00:00"/>
        <d v="1973-10-03T00:00:00"/>
        <d v="1968-04-08T00:00:00"/>
        <d v="1997-05-17T00:00:00"/>
        <d v="1987-02-24T00:00:00"/>
        <d v="1993-07-28T00:00:00"/>
      </sharedItems>
    </cacheField>
    <cacheField name="ZODIAC" numFmtId="0">
      <sharedItems/>
    </cacheField>
    <cacheField name="GENDER" numFmtId="0">
      <sharedItems count="2">
        <s v="Female"/>
        <s v="Male"/>
      </sharedItems>
    </cacheField>
    <cacheField name="COUNTRYCODE" numFmtId="0">
      <sharedItems/>
    </cacheField>
    <cacheField name="COUNTRY NAME" numFmtId="0">
      <sharedItems count="11">
        <s v="USA"/>
        <s v="BRAZIL"/>
        <s v="UK"/>
        <s v="GERMANY"/>
        <s v="AUSTRALIA"/>
        <s v="AUSTRIA"/>
        <s v="FRANCE"/>
        <s v="ARGENTINA"/>
        <s v="SPAIN"/>
        <s v="NETHERLANDS"/>
        <s v="SWEDEN"/>
      </sharedItems>
    </cacheField>
    <cacheField name="LANGUAGE" numFmtId="0">
      <sharedItems count="7">
        <s v="English"/>
        <s v="Portuguese"/>
        <s v="German"/>
        <s v="French"/>
        <s v="Spanish"/>
        <s v="Dutch"/>
        <s v="Swedish"/>
      </sharedItems>
    </cacheField>
    <cacheField name="EMAIL" numFmtId="0">
      <sharedItems count="50">
        <s v="abbott.annie@xyz.org"/>
        <s v="liesuchke.aurelie@xyz.org"/>
        <s v="filho.tomas@xyz.com"/>
        <s v="cruickshank.darby@xyz.org"/>
        <s v="borer.jaydon@xyz.org"/>
        <s v="lynch.moriah @xyz.org"/>
        <s v="eichmann.amiya@xyz.org"/>
        <s v="rau.pierce@xyz.org"/>
        <s v="stevens.amelia@xyz.org"/>
        <s v="simpson.toby@xyz.org"/>
        <s v="murphy.ethan@xyz.org"/>
        <s v="wood.ashley@xyz.org"/>
        <s v="scott.megan@xyz.org"/>
        <s v="weinhae.helmut@xyz.com"/>
        <s v="schotin.milena@xyz.com"/>
        <s v="birnbaum.lothar@xyz.com"/>
        <s v="stolze.pietro@xyz.com"/>
        <s v="tlustek.richard @xyz.com"/>
        <s v="raynor.earnestine@xyz.org"/>
        <s v="gaylord.jason@xyz.org"/>
        <s v="sauer.kendrick@xyz.org"/>
        <s v="olson.annabell@xyz.org"/>
        <s v="upton.jena@xyz.org"/>
        <s v="bins.shanny@xyz.org"/>
        <s v="abshire.tia@xyz.org"/>
        <s v="runolfsdottir.isabel@xyz.org"/>
        <s v="wesack.barney@xyz.com"/>
        <s v="kade.baruch@xyz.com"/>
        <s v="rosemann.liesbeth@xyz.com"/>
        <s v="moreau.valentine@xyz.com"/>
        <s v="durand.paulette@xyz.com"/>
        <s v="chevalier.laure-alix@xyz.com"/>
        <s v="toussaint.claude@xyz.com"/>
        <s v="lenoir.victor@xyz.com"/>
        <s v="lenoir.arthur@xyz.com"/>
        <s v="lebrun-brun.benjamin@xyz.com"/>
        <s v="maillard.antoine@xyz.com"/>
        <s v="hoarau-guyon.bernard@xyz.com"/>
        <s v="tercero.hidalgo@xyz.com"/>
        <s v="polanco.hadalgo@xyz.com"/>
        <s v="oliviera.laura@xyz.com"/>
        <s v="garza.ainhoa@xyz.com"/>
        <s v="banda.isabel@xyz.com"/>
        <s v="mateos.carolota@xyz.com"/>
        <s v="prins.elize@xyz.com"/>
        <s v="pham.ryan@xyz.com"/>
        <s v="rotteveel.elise@xyz.com"/>
        <s v="soderberg.mirjam@xyz.com"/>
        <s v="palsson.berndt@xyz.com"/>
        <s v="sobrinho.adriano@xyz.com"/>
      </sharedItems>
    </cacheField>
    <cacheField name="WEIGHT" numFmtId="0">
      <sharedItems containsSemiMixedTypes="0" containsString="0" containsNumber="1" minValue="45.9" maxValue="105.9"/>
    </cacheField>
    <cacheField name="EYECOLOR" numFmtId="0">
      <sharedItems/>
    </cacheField>
    <cacheField name="BLOODTYPE" numFmtId="0">
      <sharedItems/>
    </cacheField>
    <cacheField name="SPORT LOCATION" numFmtId="0">
      <sharedItems count="2">
        <s v="INDOOR"/>
        <s v="OUTDOOR"/>
      </sharedItems>
    </cacheField>
    <cacheField name="SPORTS" numFmtId="0">
      <sharedItems count="32">
        <s v="Cycling Track"/>
        <s v="Boxing"/>
        <s v="Football"/>
        <s v="Alpine Skiing"/>
        <s v="Water Polo"/>
        <s v="Fencing"/>
        <s v="Cycling Road"/>
        <s v="Curling"/>
        <s v="Shooting"/>
        <s v="Freestyle Skiing"/>
        <s v="Archery"/>
        <s v="Rugby"/>
        <s v="Canoe Sprint"/>
        <s v="Cycling BMX"/>
        <s v="Handball"/>
        <s v="Cycling Mountain Bike"/>
        <s v="Short Track Speed Skating"/>
        <s v="Basketball"/>
        <s v="Triathlon"/>
        <s v="Equestrian / Dressage"/>
        <s v="Beach Volleyball"/>
        <s v="Canoe Slalom"/>
        <s v="Volleyball"/>
        <s v="Golf"/>
        <s v="Diving"/>
        <s v="Hockey"/>
        <s v="Sailing"/>
        <s v="Athletics"/>
        <s v="Gymnastics Artistic"/>
        <s v="Judo"/>
        <s v="Biathlon"/>
        <s v="Swimming"/>
      </sharedItems>
    </cacheField>
    <cacheField name="SALARY" numFmtId="0">
      <sharedItems containsSemiMixedTypes="0" containsString="0" containsNumber="1" containsInteger="1" minValue="10241" maxValue="117408"/>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x v="0"/>
    <x v="0"/>
    <s v="Ms."/>
    <s v="Annie"/>
    <m/>
    <s v="Abbott"/>
    <x v="0"/>
    <s v="Libra"/>
    <x v="0"/>
    <s v="US"/>
    <x v="0"/>
    <x v="0"/>
    <x v="0"/>
    <n v="94"/>
    <s v="Green"/>
    <s v="A−"/>
    <x v="0"/>
    <x v="0"/>
    <n v="80727"/>
  </r>
  <r>
    <x v="1"/>
    <x v="1"/>
    <s v="Ms."/>
    <s v="Aurelie"/>
    <m/>
    <s v="Liesuchke"/>
    <x v="1"/>
    <s v="Aquarius"/>
    <x v="0"/>
    <s v="US"/>
    <x v="0"/>
    <x v="0"/>
    <x v="1"/>
    <n v="84.2"/>
    <s v="Brown"/>
    <s v="O−"/>
    <x v="0"/>
    <x v="1"/>
    <n v="87471"/>
  </r>
  <r>
    <x v="2"/>
    <x v="2"/>
    <s v="Sr."/>
    <s v="Tomas"/>
    <s v="Ferreira"/>
    <s v="Filho"/>
    <x v="2"/>
    <s v="Cancer"/>
    <x v="1"/>
    <s v="BR"/>
    <x v="1"/>
    <x v="1"/>
    <x v="2"/>
    <n v="52.9"/>
    <s v="Amber"/>
    <s v="A−"/>
    <x v="1"/>
    <x v="2"/>
    <n v="64724"/>
  </r>
  <r>
    <x v="3"/>
    <x v="3"/>
    <s v="Ms."/>
    <s v="Darby"/>
    <m/>
    <s v="Cruickshank"/>
    <x v="3"/>
    <s v="Taurus"/>
    <x v="0"/>
    <s v="US"/>
    <x v="0"/>
    <x v="0"/>
    <x v="3"/>
    <n v="48.9"/>
    <s v="Green"/>
    <s v="O−"/>
    <x v="1"/>
    <x v="3"/>
    <n v="110823"/>
  </r>
  <r>
    <x v="4"/>
    <x v="4"/>
    <s v="Dr."/>
    <s v="Jaydon"/>
    <m/>
    <s v="Borer"/>
    <x v="4"/>
    <s v="Taurus"/>
    <x v="1"/>
    <s v="US"/>
    <x v="0"/>
    <x v="0"/>
    <x v="4"/>
    <n v="84.8"/>
    <s v="Blue"/>
    <s v="B−"/>
    <x v="0"/>
    <x v="4"/>
    <n v="56916"/>
  </r>
  <r>
    <x v="5"/>
    <x v="5"/>
    <s v="Mr."/>
    <s v="Moriah "/>
    <m/>
    <s v="Lynch"/>
    <x v="5"/>
    <s v="Sagittarius"/>
    <x v="1"/>
    <s v="US"/>
    <x v="0"/>
    <x v="0"/>
    <x v="5"/>
    <n v="83.2"/>
    <s v="Blue"/>
    <s v="O−"/>
    <x v="0"/>
    <x v="5"/>
    <n v="51133"/>
  </r>
  <r>
    <x v="6"/>
    <x v="6"/>
    <s v="Ms."/>
    <s v="Amiya"/>
    <m/>
    <s v="Eichmann"/>
    <x v="6"/>
    <s v="Leo"/>
    <x v="0"/>
    <s v="US"/>
    <x v="0"/>
    <x v="0"/>
    <x v="6"/>
    <n v="61.1"/>
    <s v="Blue"/>
    <s v="B−"/>
    <x v="1"/>
    <x v="6"/>
    <n v="65465"/>
  </r>
  <r>
    <x v="7"/>
    <x v="7"/>
    <s v="Mr."/>
    <s v="Pierce"/>
    <m/>
    <s v="Rau"/>
    <x v="7"/>
    <s v="Taurus"/>
    <x v="1"/>
    <s v="US"/>
    <x v="0"/>
    <x v="0"/>
    <x v="7"/>
    <n v="105.7"/>
    <s v="Amber"/>
    <s v="A+"/>
    <x v="0"/>
    <x v="7"/>
    <n v="109885"/>
  </r>
  <r>
    <x v="8"/>
    <x v="8"/>
    <s v="Ms."/>
    <s v="Amelia"/>
    <m/>
    <s v="Stevens"/>
    <x v="8"/>
    <s v="Aquarius"/>
    <x v="0"/>
    <s v="GB"/>
    <x v="2"/>
    <x v="0"/>
    <x v="8"/>
    <n v="65.3"/>
    <s v="Blue"/>
    <s v="A+"/>
    <x v="0"/>
    <x v="8"/>
    <n v="60061"/>
  </r>
  <r>
    <x v="9"/>
    <x v="9"/>
    <s v="Mr."/>
    <s v="Toby"/>
    <m/>
    <s v="Simpson"/>
    <x v="9"/>
    <s v="Sagittarius"/>
    <x v="1"/>
    <s v="GB"/>
    <x v="2"/>
    <x v="0"/>
    <x v="9"/>
    <n v="62.9"/>
    <s v="Amber"/>
    <s v="O+"/>
    <x v="1"/>
    <x v="6"/>
    <n v="32758"/>
  </r>
  <r>
    <x v="10"/>
    <x v="10"/>
    <s v="Sir"/>
    <s v="Ethan"/>
    <m/>
    <s v="Murphy"/>
    <x v="10"/>
    <s v="Scorpio"/>
    <x v="1"/>
    <s v="GB"/>
    <x v="2"/>
    <x v="0"/>
    <x v="10"/>
    <n v="104.3"/>
    <s v="Brown"/>
    <s v="O+"/>
    <x v="1"/>
    <x v="9"/>
    <n v="99613"/>
  </r>
  <r>
    <x v="11"/>
    <x v="11"/>
    <s v="Mrs."/>
    <s v="Ashley"/>
    <m/>
    <s v="Wood"/>
    <x v="11"/>
    <s v="Libra"/>
    <x v="0"/>
    <s v="GB"/>
    <x v="2"/>
    <x v="0"/>
    <x v="11"/>
    <n v="100.7"/>
    <s v="Brown"/>
    <s v="O+"/>
    <x v="1"/>
    <x v="10"/>
    <n v="56595"/>
  </r>
  <r>
    <x v="12"/>
    <x v="12"/>
    <s v="Ms."/>
    <s v="Megan"/>
    <m/>
    <s v="Scott"/>
    <x v="12"/>
    <s v="Aquarius"/>
    <x v="0"/>
    <s v="GB"/>
    <x v="2"/>
    <x v="0"/>
    <x v="12"/>
    <n v="70.900000000000006"/>
    <s v="Green"/>
    <s v="A−"/>
    <x v="1"/>
    <x v="11"/>
    <n v="117408"/>
  </r>
  <r>
    <x v="13"/>
    <x v="13"/>
    <s v="Hr."/>
    <s v="Helmut"/>
    <m/>
    <s v="Weinhae"/>
    <x v="13"/>
    <s v="Virgo"/>
    <x v="1"/>
    <s v="DE"/>
    <x v="3"/>
    <x v="2"/>
    <x v="13"/>
    <n v="68.3"/>
    <s v="Gray"/>
    <s v="A+"/>
    <x v="1"/>
    <x v="12"/>
    <n v="64862"/>
  </r>
  <r>
    <x v="14"/>
    <x v="14"/>
    <s v="Prof."/>
    <s v="Milena"/>
    <m/>
    <s v="Schotin"/>
    <x v="14"/>
    <s v="Pisces"/>
    <x v="0"/>
    <s v="DE"/>
    <x v="3"/>
    <x v="2"/>
    <x v="14"/>
    <n v="105.3"/>
    <s v="Gray"/>
    <s v="O+"/>
    <x v="0"/>
    <x v="13"/>
    <n v="10241"/>
  </r>
  <r>
    <x v="15"/>
    <x v="15"/>
    <s v="Hr."/>
    <s v="Lothar"/>
    <m/>
    <s v="Birnbaum"/>
    <x v="15"/>
    <s v="Cancer"/>
    <x v="1"/>
    <s v="DE"/>
    <x v="3"/>
    <x v="2"/>
    <x v="15"/>
    <n v="48.6"/>
    <s v="Blue"/>
    <s v="O+"/>
    <x v="1"/>
    <x v="3"/>
    <n v="88762"/>
  </r>
  <r>
    <x v="16"/>
    <x v="16"/>
    <s v="Hr."/>
    <s v="Pietro"/>
    <m/>
    <s v="Stolze"/>
    <x v="16"/>
    <s v="Libra"/>
    <x v="1"/>
    <s v="DE"/>
    <x v="3"/>
    <x v="2"/>
    <x v="16"/>
    <n v="105.9"/>
    <s v="Blue"/>
    <s v="A−"/>
    <x v="0"/>
    <x v="14"/>
    <n v="80757"/>
  </r>
  <r>
    <x v="17"/>
    <x v="17"/>
    <s v="Hr."/>
    <s v="Richard "/>
    <m/>
    <s v="Tlustek"/>
    <x v="17"/>
    <s v="Virgo"/>
    <x v="1"/>
    <s v="DE"/>
    <x v="3"/>
    <x v="2"/>
    <x v="17"/>
    <n v="71.099999999999994"/>
    <s v="Blue"/>
    <s v="A−"/>
    <x v="1"/>
    <x v="15"/>
    <n v="88794"/>
  </r>
  <r>
    <x v="18"/>
    <x v="18"/>
    <s v="Dr."/>
    <s v="Earnestine"/>
    <m/>
    <s v="Raynor"/>
    <x v="18"/>
    <s v="Taurus"/>
    <x v="0"/>
    <s v="OZ"/>
    <x v="4"/>
    <x v="0"/>
    <x v="18"/>
    <n v="70.3"/>
    <s v="Blue"/>
    <s v="A+"/>
    <x v="0"/>
    <x v="16"/>
    <n v="63526"/>
  </r>
  <r>
    <x v="19"/>
    <x v="19"/>
    <s v="Mr."/>
    <s v="Jason"/>
    <m/>
    <s v="Gaylord"/>
    <x v="19"/>
    <s v="Capricorn"/>
    <x v="1"/>
    <s v="OZ"/>
    <x v="4"/>
    <x v="0"/>
    <x v="19"/>
    <n v="54.7"/>
    <s v="Brown"/>
    <s v="O−"/>
    <x v="0"/>
    <x v="17"/>
    <n v="46352"/>
  </r>
  <r>
    <x v="20"/>
    <x v="20"/>
    <s v="Mr."/>
    <s v="Kendrick"/>
    <m/>
    <s v="Sauer"/>
    <x v="20"/>
    <s v="Cancer"/>
    <x v="1"/>
    <s v="OZ"/>
    <x v="4"/>
    <x v="0"/>
    <x v="20"/>
    <n v="100.9"/>
    <s v="Blue"/>
    <s v="B−"/>
    <x v="1"/>
    <x v="18"/>
    <n v="106808"/>
  </r>
  <r>
    <x v="21"/>
    <x v="21"/>
    <s v="Dr."/>
    <s v="Annabell"/>
    <m/>
    <s v="Olson"/>
    <x v="21"/>
    <s v="Aries"/>
    <x v="0"/>
    <s v="OZ"/>
    <x v="4"/>
    <x v="0"/>
    <x v="21"/>
    <n v="84.3"/>
    <s v="Green"/>
    <s v="A+"/>
    <x v="1"/>
    <x v="19"/>
    <n v="96468"/>
  </r>
  <r>
    <x v="22"/>
    <x v="22"/>
    <s v="Dr."/>
    <s v="Jena"/>
    <m/>
    <s v="Upton"/>
    <x v="22"/>
    <s v="Sagittarius"/>
    <x v="0"/>
    <s v="OZ"/>
    <x v="4"/>
    <x v="0"/>
    <x v="22"/>
    <n v="66.8"/>
    <s v="Blue"/>
    <s v="O+"/>
    <x v="1"/>
    <x v="20"/>
    <n v="16526"/>
  </r>
  <r>
    <x v="23"/>
    <x v="23"/>
    <s v="Dr."/>
    <s v="Shanny"/>
    <m/>
    <s v="Bins"/>
    <x v="23"/>
    <s v="Virgo"/>
    <x v="0"/>
    <s v="OZ"/>
    <x v="4"/>
    <x v="0"/>
    <x v="23"/>
    <n v="59.4"/>
    <s v="Amber"/>
    <s v="B−"/>
    <x v="1"/>
    <x v="21"/>
    <n v="21891"/>
  </r>
  <r>
    <x v="24"/>
    <x v="24"/>
    <s v="Dr."/>
    <s v="Tia"/>
    <m/>
    <s v="Abshire"/>
    <x v="24"/>
    <s v="Cancer"/>
    <x v="0"/>
    <s v="OZ"/>
    <x v="4"/>
    <x v="0"/>
    <x v="24"/>
    <n v="77.8"/>
    <s v="Amber"/>
    <s v="A+"/>
    <x v="1"/>
    <x v="6"/>
    <n v="62037"/>
  </r>
  <r>
    <x v="25"/>
    <x v="25"/>
    <s v="Ms."/>
    <s v="Isabel"/>
    <m/>
    <s v="Runolfsdottir"/>
    <x v="25"/>
    <s v="Aries"/>
    <x v="0"/>
    <s v="OZ"/>
    <x v="4"/>
    <x v="0"/>
    <x v="25"/>
    <n v="85.9"/>
    <s v="Blue"/>
    <s v="B+"/>
    <x v="0"/>
    <x v="0"/>
    <n v="89737"/>
  </r>
  <r>
    <x v="26"/>
    <x v="26"/>
    <s v="Hr."/>
    <s v="Barney"/>
    <m/>
    <s v="Wesack"/>
    <x v="26"/>
    <s v="Cancer"/>
    <x v="1"/>
    <s v="AU"/>
    <x v="5"/>
    <x v="2"/>
    <x v="26"/>
    <n v="93.4"/>
    <s v="Amber"/>
    <s v="B+"/>
    <x v="0"/>
    <x v="22"/>
    <n v="41039"/>
  </r>
  <r>
    <x v="27"/>
    <x v="27"/>
    <s v="Hr."/>
    <s v="Baruch"/>
    <m/>
    <s v="Kade"/>
    <x v="27"/>
    <s v="Pisces"/>
    <x v="1"/>
    <s v="AU"/>
    <x v="5"/>
    <x v="2"/>
    <x v="27"/>
    <n v="95.5"/>
    <s v="Gray"/>
    <s v="O−"/>
    <x v="1"/>
    <x v="11"/>
    <n v="28458"/>
  </r>
  <r>
    <x v="28"/>
    <x v="28"/>
    <s v="Prof."/>
    <s v="Liesbeth"/>
    <m/>
    <s v="Rosemann"/>
    <x v="28"/>
    <s v="Aquarius"/>
    <x v="0"/>
    <s v="AU"/>
    <x v="5"/>
    <x v="2"/>
    <x v="28"/>
    <n v="52.2"/>
    <s v="Blue"/>
    <s v="O+"/>
    <x v="1"/>
    <x v="6"/>
    <n v="55007"/>
  </r>
  <r>
    <x v="29"/>
    <x v="29"/>
    <s v="Mme."/>
    <s v="Valentine"/>
    <m/>
    <s v="Moreau"/>
    <x v="29"/>
    <s v="Libra"/>
    <x v="0"/>
    <s v="FR"/>
    <x v="6"/>
    <x v="3"/>
    <x v="29"/>
    <n v="74.599999999999994"/>
    <s v="Blue"/>
    <s v="B+"/>
    <x v="1"/>
    <x v="23"/>
    <n v="69041"/>
  </r>
  <r>
    <x v="30"/>
    <x v="30"/>
    <s v="Mme."/>
    <s v="Paulette"/>
    <m/>
    <s v="Durand"/>
    <x v="30"/>
    <s v="Capricorn"/>
    <x v="0"/>
    <s v="FR"/>
    <x v="6"/>
    <x v="3"/>
    <x v="30"/>
    <n v="81.7"/>
    <s v="Amber"/>
    <s v="O−"/>
    <x v="0"/>
    <x v="22"/>
    <n v="86262"/>
  </r>
  <r>
    <x v="31"/>
    <x v="31"/>
    <s v="Mme."/>
    <s v="Laure-Alix"/>
    <m/>
    <s v="Chevalier"/>
    <x v="31"/>
    <s v="Capricorn"/>
    <x v="0"/>
    <s v="FR"/>
    <x v="6"/>
    <x v="3"/>
    <x v="31"/>
    <n v="78.099999999999994"/>
    <s v="Blue"/>
    <s v="O+"/>
    <x v="1"/>
    <x v="20"/>
    <n v="19234"/>
  </r>
  <r>
    <x v="32"/>
    <x v="32"/>
    <s v="M."/>
    <s v="Claude"/>
    <m/>
    <s v="Toussaint"/>
    <x v="32"/>
    <s v="Scorpio"/>
    <x v="1"/>
    <s v="FR"/>
    <x v="6"/>
    <x v="3"/>
    <x v="32"/>
    <n v="57.1"/>
    <s v="Green"/>
    <s v="O+"/>
    <x v="0"/>
    <x v="24"/>
    <n v="95123"/>
  </r>
  <r>
    <x v="33"/>
    <x v="33"/>
    <s v="M."/>
    <s v="Victor"/>
    <m/>
    <s v="Lenoir"/>
    <x v="33"/>
    <s v="Libra"/>
    <x v="1"/>
    <s v="FR"/>
    <x v="6"/>
    <x v="3"/>
    <x v="33"/>
    <n v="56"/>
    <s v="Blue"/>
    <s v="B+"/>
    <x v="1"/>
    <x v="18"/>
    <n v="62761"/>
  </r>
  <r>
    <x v="34"/>
    <x v="34"/>
    <s v="M."/>
    <s v="Arthur"/>
    <m/>
    <s v="Lenoir"/>
    <x v="34"/>
    <s v="Leo"/>
    <x v="1"/>
    <s v="FR"/>
    <x v="6"/>
    <x v="3"/>
    <x v="34"/>
    <n v="88.6"/>
    <s v="Amber"/>
    <s v="O+"/>
    <x v="1"/>
    <x v="25"/>
    <n v="108431"/>
  </r>
  <r>
    <x v="35"/>
    <x v="35"/>
    <s v="M."/>
    <s v="Benjamin"/>
    <m/>
    <s v="Lebrun-Brun"/>
    <x v="35"/>
    <s v="Aquarius"/>
    <x v="1"/>
    <s v="FR"/>
    <x v="6"/>
    <x v="3"/>
    <x v="35"/>
    <n v="78.2"/>
    <s v="Brown"/>
    <s v="O−"/>
    <x v="1"/>
    <x v="18"/>
    <n v="66268"/>
  </r>
  <r>
    <x v="36"/>
    <x v="36"/>
    <s v="M."/>
    <s v="Antoine"/>
    <m/>
    <s v="Maillard"/>
    <x v="36"/>
    <s v="Cancer"/>
    <x v="1"/>
    <s v="FR"/>
    <x v="6"/>
    <x v="3"/>
    <x v="36"/>
    <n v="95.8"/>
    <s v="Blue"/>
    <s v="B−"/>
    <x v="1"/>
    <x v="26"/>
    <n v="33970"/>
  </r>
  <r>
    <x v="37"/>
    <x v="37"/>
    <s v="M."/>
    <s v="Bernard"/>
    <m/>
    <s v="Hoarau-Guyon"/>
    <x v="37"/>
    <s v="Capricorn"/>
    <x v="1"/>
    <s v="FR"/>
    <x v="6"/>
    <x v="3"/>
    <x v="37"/>
    <n v="59.7"/>
    <s v="Gray"/>
    <s v="O−"/>
    <x v="0"/>
    <x v="0"/>
    <n v="71352"/>
  </r>
  <r>
    <x v="38"/>
    <x v="38"/>
    <s v="Sr."/>
    <s v="Hidalgo"/>
    <s v="Cantu"/>
    <s v="Tercero"/>
    <x v="38"/>
    <s v="Sagittarius"/>
    <x v="1"/>
    <s v="AG"/>
    <x v="7"/>
    <x v="4"/>
    <x v="38"/>
    <n v="77.7"/>
    <s v="Gray"/>
    <s v="B−"/>
    <x v="1"/>
    <x v="21"/>
    <n v="116376"/>
  </r>
  <r>
    <x v="39"/>
    <x v="39"/>
    <s v="Sr."/>
    <s v="Hadalgo"/>
    <m/>
    <s v="Polanco"/>
    <x v="39"/>
    <s v="Gemini"/>
    <x v="1"/>
    <s v="AG"/>
    <x v="7"/>
    <x v="4"/>
    <x v="39"/>
    <n v="98"/>
    <s v="Blue"/>
    <s v="A−"/>
    <x v="1"/>
    <x v="20"/>
    <n v="114144"/>
  </r>
  <r>
    <x v="40"/>
    <x v="40"/>
    <s v="Sra."/>
    <s v="Laura"/>
    <m/>
    <s v="Oliviera"/>
    <x v="40"/>
    <s v="Aquarius"/>
    <x v="0"/>
    <s v="AG"/>
    <x v="7"/>
    <x v="4"/>
    <x v="40"/>
    <n v="51.9"/>
    <s v="Amber"/>
    <s v="O−"/>
    <x v="1"/>
    <x v="27"/>
    <n v="79872"/>
  </r>
  <r>
    <x v="41"/>
    <x v="41"/>
    <s v="Sra."/>
    <s v="Ainhoa"/>
    <m/>
    <s v="Garza"/>
    <x v="41"/>
    <s v="Pisces"/>
    <x v="0"/>
    <s v="ES"/>
    <x v="8"/>
    <x v="4"/>
    <x v="41"/>
    <n v="55.6"/>
    <s v="Brown"/>
    <s v="O+"/>
    <x v="0"/>
    <x v="28"/>
    <n v="101969"/>
  </r>
  <r>
    <x v="42"/>
    <x v="42"/>
    <s v="Sra."/>
    <s v="Isabel"/>
    <m/>
    <s v="Banda"/>
    <x v="42"/>
    <s v="Capricorn"/>
    <x v="0"/>
    <s v="ES"/>
    <x v="8"/>
    <x v="4"/>
    <x v="42"/>
    <n v="102.3"/>
    <s v="Amber"/>
    <s v="O+"/>
    <x v="1"/>
    <x v="21"/>
    <n v="50659"/>
  </r>
  <r>
    <x v="43"/>
    <x v="43"/>
    <s v="Sra."/>
    <s v="Carolota"/>
    <m/>
    <s v="Mateos"/>
    <x v="43"/>
    <s v="Leo"/>
    <x v="0"/>
    <s v="ES"/>
    <x v="8"/>
    <x v="4"/>
    <x v="43"/>
    <n v="58.8"/>
    <s v="Gray"/>
    <s v="O−"/>
    <x v="1"/>
    <x v="27"/>
    <n v="58215"/>
  </r>
  <r>
    <x v="44"/>
    <x v="44"/>
    <s v="Mw."/>
    <s v="Elize"/>
    <m/>
    <s v="Prins"/>
    <x v="44"/>
    <s v="Taurus"/>
    <x v="0"/>
    <s v="DU"/>
    <x v="9"/>
    <x v="5"/>
    <x v="44"/>
    <n v="63.8"/>
    <s v="Blue"/>
    <s v="O+"/>
    <x v="0"/>
    <x v="29"/>
    <n v="39935"/>
  </r>
  <r>
    <x v="45"/>
    <x v="45"/>
    <s v="dhr."/>
    <s v="Ryan"/>
    <m/>
    <s v="Pham"/>
    <x v="45"/>
    <s v="Libra"/>
    <x v="1"/>
    <s v="DU"/>
    <x v="9"/>
    <x v="5"/>
    <x v="45"/>
    <n v="98.6"/>
    <s v="Amber"/>
    <s v="B+"/>
    <x v="1"/>
    <x v="20"/>
    <n v="44865"/>
  </r>
  <r>
    <x v="46"/>
    <x v="46"/>
    <s v="Mw"/>
    <s v="Elise"/>
    <m/>
    <s v="Rotteveel"/>
    <x v="46"/>
    <s v="Aries"/>
    <x v="0"/>
    <s v="DU"/>
    <x v="9"/>
    <x v="5"/>
    <x v="46"/>
    <n v="61.8"/>
    <s v="Gray"/>
    <s v="O−"/>
    <x v="1"/>
    <x v="20"/>
    <n v="90478"/>
  </r>
  <r>
    <x v="47"/>
    <x v="47"/>
    <s v="Fru."/>
    <s v="Mirjam"/>
    <m/>
    <s v="Soderberg"/>
    <x v="47"/>
    <s v="Taurus"/>
    <x v="0"/>
    <s v="SV"/>
    <x v="10"/>
    <x v="6"/>
    <x v="47"/>
    <n v="50"/>
    <s v="Amber"/>
    <s v="O+"/>
    <x v="1"/>
    <x v="2"/>
    <n v="38965"/>
  </r>
  <r>
    <x v="48"/>
    <x v="48"/>
    <s v="H."/>
    <s v="Berndt"/>
    <m/>
    <s v="Palsson"/>
    <x v="48"/>
    <s v="Pisces"/>
    <x v="1"/>
    <s v="SV"/>
    <x v="10"/>
    <x v="6"/>
    <x v="48"/>
    <n v="45.9"/>
    <s v="Blue"/>
    <s v="A−"/>
    <x v="1"/>
    <x v="30"/>
    <n v="35387"/>
  </r>
  <r>
    <x v="49"/>
    <x v="49"/>
    <s v="Sr."/>
    <s v="Adriano"/>
    <s v="Pontes"/>
    <s v="Sobrinho"/>
    <x v="49"/>
    <s v="Leo"/>
    <x v="1"/>
    <s v="PR"/>
    <x v="1"/>
    <x v="1"/>
    <x v="49"/>
    <n v="92.5"/>
    <s v="Green"/>
    <s v="A+"/>
    <x v="0"/>
    <x v="31"/>
    <n v="2053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E2B600F-D17C-4092-BA9F-C89703FFA3F1}" name="PivotTable1"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location ref="B3:D15" firstHeaderRow="1" firstDataRow="2" firstDataCol="1"/>
  <pivotFields count="19">
    <pivotField dataField="1" numFmtId="165" showAll="0"/>
    <pivotField showAll="0"/>
    <pivotField showAll="0"/>
    <pivotField showAll="0"/>
    <pivotField showAll="0"/>
    <pivotField showAll="0"/>
    <pivotField numFmtId="166" showAll="0"/>
    <pivotField showAll="0"/>
    <pivotField axis="axisCol" showAll="0">
      <items count="3">
        <item x="0"/>
        <item x="1"/>
        <item t="default"/>
      </items>
    </pivotField>
    <pivotField showAll="0"/>
    <pivotField axis="axisRow" showAll="0">
      <items count="12">
        <item x="7"/>
        <item x="4"/>
        <item x="5"/>
        <item x="1"/>
        <item x="6"/>
        <item x="3"/>
        <item x="9"/>
        <item x="8"/>
        <item x="10"/>
        <item x="2"/>
        <item x="0"/>
        <item t="default"/>
      </items>
    </pivotField>
    <pivotField showAll="0"/>
    <pivotField showAll="0"/>
    <pivotField showAll="0"/>
    <pivotField showAll="0"/>
    <pivotField showAll="0"/>
    <pivotField showAll="0"/>
    <pivotField showAll="0"/>
    <pivotField showAll="0"/>
  </pivotFields>
  <rowFields count="1">
    <field x="10"/>
  </rowFields>
  <rowItems count="11">
    <i>
      <x/>
    </i>
    <i>
      <x v="1"/>
    </i>
    <i>
      <x v="2"/>
    </i>
    <i>
      <x v="3"/>
    </i>
    <i>
      <x v="4"/>
    </i>
    <i>
      <x v="5"/>
    </i>
    <i>
      <x v="6"/>
    </i>
    <i>
      <x v="7"/>
    </i>
    <i>
      <x v="8"/>
    </i>
    <i>
      <x v="9"/>
    </i>
    <i>
      <x v="10"/>
    </i>
  </rowItems>
  <colFields count="1">
    <field x="8"/>
  </colFields>
  <colItems count="2">
    <i>
      <x/>
    </i>
    <i>
      <x v="1"/>
    </i>
  </colItems>
  <dataFields count="1">
    <dataField name="Count of MEMBER ID" fld="0" subtotal="count" baseField="1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5868487-6689-4984-A34A-99C763DAE4B0}" name="PivotTable2" cacheId="0" applyNumberFormats="0" applyBorderFormats="0" applyFontFormats="0" applyPatternFormats="0" applyAlignmentFormats="0" applyWidthHeightFormats="1" dataCaption="Values" updatedVersion="6" minRefreshableVersion="3" showDrill="0" useAutoFormatting="1" rowGrandTotals="0" colGrandTotals="0" itemPrintTitles="1" createdVersion="6" indent="0" compact="0" compactData="0" multipleFieldFilters="0">
  <location ref="A3:H53" firstHeaderRow="1" firstDataRow="1" firstDataCol="8" rowPageCount="1" colPageCount="1"/>
  <pivotFields count="19">
    <pivotField axis="axisRow" compact="0" numFmtId="165" outline="0" showAll="0" defaultSubtotal="0">
      <items count="5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s>
    </pivotField>
    <pivotField axis="axisRow" compact="0" outline="0" showAll="0" defaultSubtotal="0">
      <items count="50">
        <item x="45"/>
        <item x="21"/>
        <item x="18"/>
        <item x="4"/>
        <item x="22"/>
        <item x="23"/>
        <item x="24"/>
        <item x="47"/>
        <item x="48"/>
        <item x="26"/>
        <item x="27"/>
        <item x="13"/>
        <item x="15"/>
        <item x="16"/>
        <item x="17"/>
        <item x="36"/>
        <item x="34"/>
        <item x="35"/>
        <item x="37"/>
        <item x="32"/>
        <item x="33"/>
        <item x="31"/>
        <item x="30"/>
        <item x="29"/>
        <item x="19"/>
        <item x="20"/>
        <item x="5"/>
        <item x="7"/>
        <item x="9"/>
        <item x="11"/>
        <item x="8"/>
        <item x="6"/>
        <item x="0"/>
        <item x="1"/>
        <item x="3"/>
        <item x="25"/>
        <item x="12"/>
        <item x="46"/>
        <item x="44"/>
        <item x="28"/>
        <item x="14"/>
        <item x="10"/>
        <item x="49"/>
        <item x="39"/>
        <item x="38"/>
        <item x="2"/>
        <item x="41"/>
        <item x="43"/>
        <item x="42"/>
        <item x="40"/>
      </items>
    </pivotField>
    <pivotField compact="0" outline="0" showAll="0" defaultSubtotal="0"/>
    <pivotField compact="0" outline="0" showAll="0" defaultSubtotal="0"/>
    <pivotField compact="0" outline="0" showAll="0" defaultSubtotal="0"/>
    <pivotField compact="0" outline="0" showAll="0" defaultSubtotal="0"/>
    <pivotField axis="axisRow" compact="0" numFmtId="169" outline="0" showAll="0" defaultSubtotal="0">
      <items count="50">
        <item x="34"/>
        <item x="22"/>
        <item x="13"/>
        <item x="17"/>
        <item x="42"/>
        <item x="44"/>
        <item x="7"/>
        <item x="21"/>
        <item x="9"/>
        <item x="14"/>
        <item x="43"/>
        <item x="24"/>
        <item x="46"/>
        <item x="2"/>
        <item x="15"/>
        <item x="4"/>
        <item x="26"/>
        <item x="31"/>
        <item x="8"/>
        <item x="16"/>
        <item x="45"/>
        <item x="40"/>
        <item x="35"/>
        <item x="3"/>
        <item x="19"/>
        <item x="12"/>
        <item x="18"/>
        <item x="11"/>
        <item x="25"/>
        <item x="29"/>
        <item x="32"/>
        <item x="33"/>
        <item x="27"/>
        <item x="37"/>
        <item x="38"/>
        <item x="36"/>
        <item x="10"/>
        <item x="48"/>
        <item x="39"/>
        <item x="30"/>
        <item x="41"/>
        <item x="1"/>
        <item x="5"/>
        <item x="49"/>
        <item x="28"/>
        <item x="20"/>
        <item x="47"/>
        <item x="0"/>
        <item x="6"/>
        <item x="23"/>
      </items>
    </pivotField>
    <pivotField compact="0" outline="0" showAll="0" defaultSubtotal="0"/>
    <pivotField axis="axisRow" compact="0" outline="0" showAll="0" defaultSubtotal="0">
      <items count="2">
        <item x="0"/>
        <item x="1"/>
      </items>
    </pivotField>
    <pivotField compact="0" outline="0" showAll="0" defaultSubtotal="0"/>
    <pivotField axis="axisRow" compact="0" outline="0" showAll="0" defaultSubtotal="0">
      <items count="11">
        <item x="7"/>
        <item x="4"/>
        <item x="5"/>
        <item x="1"/>
        <item x="6"/>
        <item x="3"/>
        <item x="9"/>
        <item x="8"/>
        <item x="10"/>
        <item x="2"/>
        <item x="0"/>
      </items>
    </pivotField>
    <pivotField axis="axisRow" compact="0" outline="0" showAll="0" defaultSubtotal="0">
      <items count="7">
        <item x="5"/>
        <item x="0"/>
        <item x="3"/>
        <item x="2"/>
        <item x="1"/>
        <item x="4"/>
        <item x="6"/>
      </items>
    </pivotField>
    <pivotField axis="axisRow" compact="0" outline="0" showAll="0" defaultSubtotal="0">
      <items count="50">
        <item x="0"/>
        <item x="24"/>
        <item x="42"/>
        <item x="23"/>
        <item x="15"/>
        <item x="4"/>
        <item x="31"/>
        <item x="3"/>
        <item x="30"/>
        <item x="6"/>
        <item x="2"/>
        <item x="41"/>
        <item x="19"/>
        <item x="37"/>
        <item x="27"/>
        <item x="35"/>
        <item x="34"/>
        <item x="33"/>
        <item x="1"/>
        <item x="5"/>
        <item x="36"/>
        <item x="43"/>
        <item x="29"/>
        <item x="10"/>
        <item x="40"/>
        <item x="21"/>
        <item x="48"/>
        <item x="45"/>
        <item x="39"/>
        <item x="44"/>
        <item x="7"/>
        <item x="18"/>
        <item x="28"/>
        <item x="46"/>
        <item x="25"/>
        <item x="20"/>
        <item x="14"/>
        <item x="12"/>
        <item x="9"/>
        <item x="49"/>
        <item x="47"/>
        <item x="8"/>
        <item x="16"/>
        <item x="38"/>
        <item x="17"/>
        <item x="32"/>
        <item x="22"/>
        <item x="13"/>
        <item x="26"/>
        <item x="11"/>
      </items>
    </pivotField>
    <pivotField compact="0" outline="0" showAll="0" defaultSubtotal="0"/>
    <pivotField compact="0" outline="0" showAll="0" defaultSubtotal="0"/>
    <pivotField compact="0" outline="0" showAll="0" defaultSubtotal="0"/>
    <pivotField axis="axisPage" compact="0" outline="0" showAll="0" defaultSubtotal="0">
      <items count="2">
        <item x="0"/>
        <item x="1"/>
      </items>
    </pivotField>
    <pivotField axis="axisRow" compact="0" outline="0" showAll="0" defaultSubtotal="0">
      <items count="32">
        <item x="3"/>
        <item x="10"/>
        <item x="27"/>
        <item x="17"/>
        <item x="20"/>
        <item x="30"/>
        <item x="1"/>
        <item x="21"/>
        <item x="12"/>
        <item x="7"/>
        <item x="13"/>
        <item x="15"/>
        <item x="6"/>
        <item x="0"/>
        <item x="24"/>
        <item x="19"/>
        <item x="5"/>
        <item x="2"/>
        <item x="9"/>
        <item x="23"/>
        <item x="28"/>
        <item x="14"/>
        <item x="25"/>
        <item x="29"/>
        <item x="11"/>
        <item x="26"/>
        <item x="8"/>
        <item x="16"/>
        <item x="31"/>
        <item x="18"/>
        <item x="22"/>
        <item x="4"/>
      </items>
    </pivotField>
    <pivotField compact="0" outline="0" showAll="0" defaultSubtotal="0"/>
  </pivotFields>
  <rowFields count="8">
    <field x="0"/>
    <field x="1"/>
    <field x="12"/>
    <field x="8"/>
    <field x="6"/>
    <field x="10"/>
    <field x="11"/>
    <field x="17"/>
  </rowFields>
  <rowItems count="50">
    <i>
      <x/>
      <x v="32"/>
      <x/>
      <x/>
      <x v="47"/>
      <x v="10"/>
      <x v="1"/>
      <x v="13"/>
    </i>
    <i>
      <x v="1"/>
      <x v="33"/>
      <x v="18"/>
      <x/>
      <x v="41"/>
      <x v="10"/>
      <x v="1"/>
      <x v="6"/>
    </i>
    <i>
      <x v="2"/>
      <x v="45"/>
      <x v="10"/>
      <x v="1"/>
      <x v="13"/>
      <x v="3"/>
      <x v="4"/>
      <x v="17"/>
    </i>
    <i>
      <x v="3"/>
      <x v="34"/>
      <x v="7"/>
      <x/>
      <x v="23"/>
      <x v="10"/>
      <x v="1"/>
      <x/>
    </i>
    <i>
      <x v="4"/>
      <x v="3"/>
      <x v="5"/>
      <x v="1"/>
      <x v="15"/>
      <x v="10"/>
      <x v="1"/>
      <x v="31"/>
    </i>
    <i>
      <x v="5"/>
      <x v="26"/>
      <x v="19"/>
      <x v="1"/>
      <x v="42"/>
      <x v="10"/>
      <x v="1"/>
      <x v="16"/>
    </i>
    <i>
      <x v="6"/>
      <x v="31"/>
      <x v="9"/>
      <x/>
      <x v="48"/>
      <x v="10"/>
      <x v="1"/>
      <x v="12"/>
    </i>
    <i>
      <x v="7"/>
      <x v="27"/>
      <x v="30"/>
      <x v="1"/>
      <x v="6"/>
      <x v="10"/>
      <x v="1"/>
      <x v="9"/>
    </i>
    <i>
      <x v="8"/>
      <x v="30"/>
      <x v="41"/>
      <x/>
      <x v="18"/>
      <x v="9"/>
      <x v="1"/>
      <x v="26"/>
    </i>
    <i>
      <x v="9"/>
      <x v="28"/>
      <x v="38"/>
      <x v="1"/>
      <x v="8"/>
      <x v="9"/>
      <x v="1"/>
      <x v="12"/>
    </i>
    <i>
      <x v="10"/>
      <x v="41"/>
      <x v="23"/>
      <x v="1"/>
      <x v="36"/>
      <x v="9"/>
      <x v="1"/>
      <x v="18"/>
    </i>
    <i>
      <x v="11"/>
      <x v="29"/>
      <x v="49"/>
      <x/>
      <x v="27"/>
      <x v="9"/>
      <x v="1"/>
      <x v="1"/>
    </i>
    <i>
      <x v="12"/>
      <x v="36"/>
      <x v="37"/>
      <x/>
      <x v="25"/>
      <x v="9"/>
      <x v="1"/>
      <x v="24"/>
    </i>
    <i>
      <x v="13"/>
      <x v="11"/>
      <x v="47"/>
      <x v="1"/>
      <x v="2"/>
      <x v="5"/>
      <x v="3"/>
      <x v="8"/>
    </i>
    <i>
      <x v="14"/>
      <x v="40"/>
      <x v="36"/>
      <x/>
      <x v="9"/>
      <x v="5"/>
      <x v="3"/>
      <x v="10"/>
    </i>
    <i>
      <x v="15"/>
      <x v="12"/>
      <x v="4"/>
      <x v="1"/>
      <x v="14"/>
      <x v="5"/>
      <x v="3"/>
      <x/>
    </i>
    <i>
      <x v="16"/>
      <x v="13"/>
      <x v="42"/>
      <x v="1"/>
      <x v="19"/>
      <x v="5"/>
      <x v="3"/>
      <x v="21"/>
    </i>
    <i>
      <x v="17"/>
      <x v="14"/>
      <x v="44"/>
      <x v="1"/>
      <x v="3"/>
      <x v="5"/>
      <x v="3"/>
      <x v="11"/>
    </i>
    <i>
      <x v="18"/>
      <x v="2"/>
      <x v="31"/>
      <x/>
      <x v="26"/>
      <x v="1"/>
      <x v="1"/>
      <x v="27"/>
    </i>
    <i>
      <x v="19"/>
      <x v="24"/>
      <x v="12"/>
      <x v="1"/>
      <x v="24"/>
      <x v="1"/>
      <x v="1"/>
      <x v="3"/>
    </i>
    <i>
      <x v="20"/>
      <x v="25"/>
      <x v="35"/>
      <x v="1"/>
      <x v="45"/>
      <x v="1"/>
      <x v="1"/>
      <x v="29"/>
    </i>
    <i>
      <x v="21"/>
      <x v="1"/>
      <x v="25"/>
      <x/>
      <x v="7"/>
      <x v="1"/>
      <x v="1"/>
      <x v="15"/>
    </i>
    <i>
      <x v="22"/>
      <x v="4"/>
      <x v="46"/>
      <x/>
      <x v="1"/>
      <x v="1"/>
      <x v="1"/>
      <x v="4"/>
    </i>
    <i>
      <x v="23"/>
      <x v="5"/>
      <x v="3"/>
      <x/>
      <x v="49"/>
      <x v="1"/>
      <x v="1"/>
      <x v="7"/>
    </i>
    <i>
      <x v="24"/>
      <x v="6"/>
      <x v="1"/>
      <x/>
      <x v="11"/>
      <x v="1"/>
      <x v="1"/>
      <x v="12"/>
    </i>
    <i>
      <x v="25"/>
      <x v="35"/>
      <x v="34"/>
      <x/>
      <x v="28"/>
      <x v="1"/>
      <x v="1"/>
      <x v="13"/>
    </i>
    <i>
      <x v="26"/>
      <x v="9"/>
      <x v="48"/>
      <x v="1"/>
      <x v="16"/>
      <x v="2"/>
      <x v="3"/>
      <x v="30"/>
    </i>
    <i>
      <x v="27"/>
      <x v="10"/>
      <x v="14"/>
      <x v="1"/>
      <x v="32"/>
      <x v="2"/>
      <x v="3"/>
      <x v="24"/>
    </i>
    <i>
      <x v="28"/>
      <x v="39"/>
      <x v="32"/>
      <x/>
      <x v="44"/>
      <x v="2"/>
      <x v="3"/>
      <x v="12"/>
    </i>
    <i>
      <x v="29"/>
      <x v="23"/>
      <x v="22"/>
      <x/>
      <x v="29"/>
      <x v="4"/>
      <x v="2"/>
      <x v="19"/>
    </i>
    <i>
      <x v="30"/>
      <x v="22"/>
      <x v="8"/>
      <x/>
      <x v="39"/>
      <x v="4"/>
      <x v="2"/>
      <x v="30"/>
    </i>
    <i>
      <x v="31"/>
      <x v="21"/>
      <x v="6"/>
      <x/>
      <x v="17"/>
      <x v="4"/>
      <x v="2"/>
      <x v="4"/>
    </i>
    <i>
      <x v="32"/>
      <x v="19"/>
      <x v="45"/>
      <x v="1"/>
      <x v="30"/>
      <x v="4"/>
      <x v="2"/>
      <x v="14"/>
    </i>
    <i>
      <x v="33"/>
      <x v="20"/>
      <x v="17"/>
      <x v="1"/>
      <x v="31"/>
      <x v="4"/>
      <x v="2"/>
      <x v="29"/>
    </i>
    <i>
      <x v="34"/>
      <x v="16"/>
      <x v="16"/>
      <x v="1"/>
      <x/>
      <x v="4"/>
      <x v="2"/>
      <x v="22"/>
    </i>
    <i>
      <x v="35"/>
      <x v="17"/>
      <x v="15"/>
      <x v="1"/>
      <x v="22"/>
      <x v="4"/>
      <x v="2"/>
      <x v="29"/>
    </i>
    <i>
      <x v="36"/>
      <x v="15"/>
      <x v="20"/>
      <x v="1"/>
      <x v="35"/>
      <x v="4"/>
      <x v="2"/>
      <x v="25"/>
    </i>
    <i>
      <x v="37"/>
      <x v="18"/>
      <x v="13"/>
      <x v="1"/>
      <x v="33"/>
      <x v="4"/>
      <x v="2"/>
      <x v="13"/>
    </i>
    <i>
      <x v="38"/>
      <x v="44"/>
      <x v="43"/>
      <x v="1"/>
      <x v="34"/>
      <x/>
      <x v="5"/>
      <x v="7"/>
    </i>
    <i>
      <x v="39"/>
      <x v="43"/>
      <x v="28"/>
      <x v="1"/>
      <x v="38"/>
      <x/>
      <x v="5"/>
      <x v="4"/>
    </i>
    <i>
      <x v="40"/>
      <x v="49"/>
      <x v="24"/>
      <x/>
      <x v="21"/>
      <x/>
      <x v="5"/>
      <x v="2"/>
    </i>
    <i>
      <x v="41"/>
      <x v="46"/>
      <x v="11"/>
      <x/>
      <x v="40"/>
      <x v="7"/>
      <x v="5"/>
      <x v="20"/>
    </i>
    <i>
      <x v="42"/>
      <x v="48"/>
      <x v="2"/>
      <x/>
      <x v="4"/>
      <x v="7"/>
      <x v="5"/>
      <x v="7"/>
    </i>
    <i>
      <x v="43"/>
      <x v="47"/>
      <x v="21"/>
      <x/>
      <x v="10"/>
      <x v="7"/>
      <x v="5"/>
      <x v="2"/>
    </i>
    <i>
      <x v="44"/>
      <x v="38"/>
      <x v="29"/>
      <x/>
      <x v="5"/>
      <x v="6"/>
      <x/>
      <x v="23"/>
    </i>
    <i>
      <x v="45"/>
      <x/>
      <x v="27"/>
      <x v="1"/>
      <x v="20"/>
      <x v="6"/>
      <x/>
      <x v="4"/>
    </i>
    <i>
      <x v="46"/>
      <x v="37"/>
      <x v="33"/>
      <x/>
      <x v="12"/>
      <x v="6"/>
      <x/>
      <x v="4"/>
    </i>
    <i>
      <x v="47"/>
      <x v="7"/>
      <x v="40"/>
      <x/>
      <x v="46"/>
      <x v="8"/>
      <x v="6"/>
      <x v="17"/>
    </i>
    <i>
      <x v="48"/>
      <x v="8"/>
      <x v="26"/>
      <x v="1"/>
      <x v="37"/>
      <x v="8"/>
      <x v="6"/>
      <x v="5"/>
    </i>
    <i>
      <x v="49"/>
      <x v="42"/>
      <x v="39"/>
      <x v="1"/>
      <x v="43"/>
      <x v="3"/>
      <x v="4"/>
      <x v="28"/>
    </i>
  </rowItems>
  <colItems count="1">
    <i/>
  </colItems>
  <pageFields count="1">
    <pageField fld="16"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AF8A4AF-944E-4634-BBCB-E68C45831968}" name="Table1" displayName="Table1" ref="G4:I15" totalsRowShown="0">
  <autoFilter ref="G4:I15" xr:uid="{917B35C4-7189-4216-AA55-BFEF2141749D}"/>
  <tableColumns count="3">
    <tableColumn id="1" xr3:uid="{A1EB91CE-5816-44E8-A86B-5B0978E6D3CB}" name="COUNTRY NAME"/>
    <tableColumn id="2" xr3:uid="{E5A04C56-BF8A-457A-AD67-24223D1CECAC}" name="Female"/>
    <tableColumn id="3" xr3:uid="{14E42E80-8F05-4015-A7E5-419B8E2AFA7E}" name="Mal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6C0014-F7B1-460D-B1E9-9CA83663BBBB}">
  <dimension ref="B1:E18"/>
  <sheetViews>
    <sheetView showGridLines="0" workbookViewId="0"/>
  </sheetViews>
  <sheetFormatPr defaultRowHeight="15" x14ac:dyDescent="0.25"/>
  <cols>
    <col min="1" max="1" width="1" customWidth="1"/>
    <col min="2" max="2" width="5.5703125" bestFit="1" customWidth="1"/>
    <col min="3" max="3" width="13.42578125" bestFit="1" customWidth="1"/>
    <col min="4" max="4" width="14.42578125" customWidth="1"/>
    <col min="5" max="5" width="145.140625" bestFit="1" customWidth="1"/>
  </cols>
  <sheetData>
    <row r="1" spans="2:5" ht="5.25" customHeight="1" thickBot="1" x14ac:dyDescent="0.3"/>
    <row r="2" spans="2:5" ht="16.5" customHeight="1" x14ac:dyDescent="0.25">
      <c r="B2" s="47" t="s">
        <v>252</v>
      </c>
      <c r="C2" s="48"/>
      <c r="D2" s="49"/>
      <c r="E2" s="53" t="s">
        <v>232</v>
      </c>
    </row>
    <row r="3" spans="2:5" ht="42" customHeight="1" thickBot="1" x14ac:dyDescent="0.3">
      <c r="B3" s="50"/>
      <c r="C3" s="51"/>
      <c r="D3" s="52"/>
      <c r="E3" s="54"/>
    </row>
    <row r="4" spans="2:5" ht="8.25" customHeight="1" x14ac:dyDescent="0.25"/>
    <row r="5" spans="2:5" ht="19.5" customHeight="1" thickBot="1" x14ac:dyDescent="0.3">
      <c r="C5" s="10" t="s">
        <v>226</v>
      </c>
      <c r="D5" s="10" t="s">
        <v>223</v>
      </c>
      <c r="E5" s="11" t="s">
        <v>224</v>
      </c>
    </row>
    <row r="6" spans="2:5" ht="19.5" customHeight="1" thickBot="1" x14ac:dyDescent="0.3">
      <c r="B6" s="21" t="s">
        <v>135</v>
      </c>
      <c r="C6" s="45" t="s">
        <v>225</v>
      </c>
      <c r="D6" s="45"/>
      <c r="E6" s="46"/>
    </row>
    <row r="7" spans="2:5" x14ac:dyDescent="0.25">
      <c r="B7" s="20">
        <v>1</v>
      </c>
      <c r="C7" s="12" t="s">
        <v>234</v>
      </c>
      <c r="D7" s="13" t="s">
        <v>229</v>
      </c>
      <c r="E7" s="14" t="s">
        <v>220</v>
      </c>
    </row>
    <row r="8" spans="2:5" x14ac:dyDescent="0.25">
      <c r="B8" s="13">
        <v>2</v>
      </c>
      <c r="C8" s="12" t="s">
        <v>234</v>
      </c>
      <c r="D8" s="13" t="s">
        <v>230</v>
      </c>
      <c r="E8" s="14" t="s">
        <v>235</v>
      </c>
    </row>
    <row r="9" spans="2:5" x14ac:dyDescent="0.25">
      <c r="B9" s="13">
        <v>3</v>
      </c>
      <c r="C9" s="12" t="s">
        <v>234</v>
      </c>
      <c r="D9" s="13" t="s">
        <v>231</v>
      </c>
      <c r="E9" s="14" t="s">
        <v>236</v>
      </c>
    </row>
    <row r="10" spans="2:5" ht="25.5" x14ac:dyDescent="0.25">
      <c r="B10" s="13">
        <v>4</v>
      </c>
      <c r="C10" s="12" t="s">
        <v>234</v>
      </c>
      <c r="D10" s="13" t="s">
        <v>237</v>
      </c>
      <c r="E10" s="31" t="s">
        <v>282</v>
      </c>
    </row>
    <row r="11" spans="2:5" ht="15.75" thickBot="1" x14ac:dyDescent="0.3">
      <c r="B11" s="16">
        <v>5</v>
      </c>
      <c r="C11" s="15" t="s">
        <v>234</v>
      </c>
      <c r="D11" s="16" t="s">
        <v>240</v>
      </c>
      <c r="E11" s="17" t="s">
        <v>241</v>
      </c>
    </row>
    <row r="12" spans="2:5" ht="16.5" thickTop="1" thickBot="1" x14ac:dyDescent="0.3"/>
    <row r="13" spans="2:5" ht="19.5" customHeight="1" thickBot="1" x14ac:dyDescent="0.3">
      <c r="B13" s="21" t="s">
        <v>135</v>
      </c>
      <c r="C13" s="45" t="s">
        <v>242</v>
      </c>
      <c r="D13" s="45"/>
      <c r="E13" s="46"/>
    </row>
    <row r="14" spans="2:5" x14ac:dyDescent="0.25">
      <c r="B14" s="20">
        <v>1</v>
      </c>
      <c r="C14" s="13" t="s">
        <v>234</v>
      </c>
      <c r="D14" s="13" t="s">
        <v>243</v>
      </c>
      <c r="E14" s="18" t="s">
        <v>244</v>
      </c>
    </row>
    <row r="15" spans="2:5" x14ac:dyDescent="0.25">
      <c r="B15" s="13">
        <v>2</v>
      </c>
      <c r="C15" s="13" t="s">
        <v>234</v>
      </c>
      <c r="D15" s="13" t="s">
        <v>245</v>
      </c>
      <c r="E15" s="18" t="s">
        <v>249</v>
      </c>
    </row>
    <row r="16" spans="2:5" x14ac:dyDescent="0.25">
      <c r="B16" s="13">
        <v>3</v>
      </c>
      <c r="C16" s="13" t="s">
        <v>234</v>
      </c>
      <c r="D16" s="13" t="s">
        <v>247</v>
      </c>
      <c r="E16" s="18" t="s">
        <v>248</v>
      </c>
    </row>
    <row r="17" spans="2:5" ht="51.75" thickBot="1" x14ac:dyDescent="0.3">
      <c r="B17" s="16">
        <v>4</v>
      </c>
      <c r="C17" s="16" t="s">
        <v>234</v>
      </c>
      <c r="D17" s="16" t="s">
        <v>250</v>
      </c>
      <c r="E17" s="19" t="s">
        <v>251</v>
      </c>
    </row>
    <row r="18" spans="2:5" ht="15.75" thickTop="1" x14ac:dyDescent="0.25"/>
  </sheetData>
  <sheetProtection sheet="1" objects="1" scenarios="1" selectLockedCells="1" selectUnlockedCells="1"/>
  <mergeCells count="4">
    <mergeCell ref="C13:E13"/>
    <mergeCell ref="B2:D3"/>
    <mergeCell ref="C6:E6"/>
    <mergeCell ref="E2:E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42AC1E-DB3A-47CC-B4CD-38E29C26859B}">
  <dimension ref="B1:E19"/>
  <sheetViews>
    <sheetView showGridLines="0" zoomScaleNormal="100" workbookViewId="0"/>
  </sheetViews>
  <sheetFormatPr defaultRowHeight="15" x14ac:dyDescent="0.25"/>
  <cols>
    <col min="1" max="1" width="1" customWidth="1"/>
    <col min="2" max="2" width="5.5703125" bestFit="1" customWidth="1"/>
    <col min="3" max="3" width="13.42578125" bestFit="1" customWidth="1"/>
    <col min="4" max="4" width="14.42578125" customWidth="1"/>
    <col min="5" max="5" width="145.140625" bestFit="1" customWidth="1"/>
  </cols>
  <sheetData>
    <row r="1" spans="2:5" ht="5.25" customHeight="1" thickBot="1" x14ac:dyDescent="0.3"/>
    <row r="2" spans="2:5" ht="16.5" customHeight="1" x14ac:dyDescent="0.25">
      <c r="B2" s="47" t="s">
        <v>253</v>
      </c>
      <c r="C2" s="48"/>
      <c r="D2" s="49"/>
      <c r="E2" s="53" t="s">
        <v>232</v>
      </c>
    </row>
    <row r="3" spans="2:5" ht="42" customHeight="1" thickBot="1" x14ac:dyDescent="0.3">
      <c r="B3" s="50"/>
      <c r="C3" s="51"/>
      <c r="D3" s="52"/>
      <c r="E3" s="54"/>
    </row>
    <row r="4" spans="2:5" ht="8.25" customHeight="1" x14ac:dyDescent="0.25"/>
    <row r="5" spans="2:5" ht="27" customHeight="1" x14ac:dyDescent="0.25">
      <c r="B5" s="24" t="s">
        <v>260</v>
      </c>
      <c r="C5" s="23"/>
      <c r="D5" s="22"/>
      <c r="E5" s="22"/>
    </row>
    <row r="6" spans="2:5" ht="19.5" customHeight="1" thickBot="1" x14ac:dyDescent="0.3">
      <c r="C6" s="10" t="s">
        <v>226</v>
      </c>
      <c r="D6" s="10" t="s">
        <v>257</v>
      </c>
      <c r="E6" s="11" t="s">
        <v>224</v>
      </c>
    </row>
    <row r="7" spans="2:5" ht="19.5" customHeight="1" thickBot="1" x14ac:dyDescent="0.3">
      <c r="B7" s="21" t="s">
        <v>135</v>
      </c>
      <c r="C7" s="45" t="s">
        <v>254</v>
      </c>
      <c r="D7" s="45"/>
      <c r="E7" s="46"/>
    </row>
    <row r="8" spans="2:5" x14ac:dyDescent="0.25">
      <c r="B8" s="20">
        <v>1</v>
      </c>
      <c r="C8" s="12" t="s">
        <v>256</v>
      </c>
      <c r="D8" s="13" t="s">
        <v>258</v>
      </c>
      <c r="E8" s="18" t="s">
        <v>259</v>
      </c>
    </row>
    <row r="9" spans="2:5" x14ac:dyDescent="0.25">
      <c r="B9" s="13">
        <v>2</v>
      </c>
      <c r="C9" s="12" t="s">
        <v>256</v>
      </c>
      <c r="D9" s="13"/>
      <c r="E9" s="18" t="s">
        <v>261</v>
      </c>
    </row>
    <row r="10" spans="2:5" x14ac:dyDescent="0.25">
      <c r="B10" s="13">
        <v>3</v>
      </c>
      <c r="C10" s="12" t="s">
        <v>256</v>
      </c>
      <c r="D10" s="13"/>
      <c r="E10" s="18" t="s">
        <v>262</v>
      </c>
    </row>
    <row r="11" spans="2:5" x14ac:dyDescent="0.25">
      <c r="B11" s="13">
        <v>4</v>
      </c>
      <c r="C11" s="12" t="s">
        <v>256</v>
      </c>
      <c r="D11" s="13"/>
      <c r="E11" s="18" t="s">
        <v>263</v>
      </c>
    </row>
    <row r="12" spans="2:5" ht="15.75" thickBot="1" x14ac:dyDescent="0.3">
      <c r="B12" s="16">
        <v>5</v>
      </c>
      <c r="C12" s="15" t="s">
        <v>256</v>
      </c>
      <c r="D12" s="16"/>
      <c r="E12" s="19" t="s">
        <v>264</v>
      </c>
    </row>
    <row r="13" spans="2:5" ht="16.5" thickTop="1" thickBot="1" x14ac:dyDescent="0.3"/>
    <row r="14" spans="2:5" ht="19.5" customHeight="1" thickBot="1" x14ac:dyDescent="0.3">
      <c r="B14" s="21" t="s">
        <v>135</v>
      </c>
      <c r="C14" s="45" t="s">
        <v>255</v>
      </c>
      <c r="D14" s="45"/>
      <c r="E14" s="46"/>
    </row>
    <row r="15" spans="2:5" x14ac:dyDescent="0.25">
      <c r="B15" s="20">
        <v>1</v>
      </c>
      <c r="C15" s="12" t="s">
        <v>256</v>
      </c>
      <c r="D15" s="13" t="s">
        <v>265</v>
      </c>
      <c r="E15" s="18" t="s">
        <v>273</v>
      </c>
    </row>
    <row r="16" spans="2:5" x14ac:dyDescent="0.25">
      <c r="B16" s="13">
        <v>2</v>
      </c>
      <c r="C16" s="12" t="s">
        <v>256</v>
      </c>
      <c r="D16" s="13" t="s">
        <v>266</v>
      </c>
      <c r="E16" s="18" t="s">
        <v>268</v>
      </c>
    </row>
    <row r="17" spans="2:5" x14ac:dyDescent="0.25">
      <c r="B17" s="13">
        <v>3</v>
      </c>
      <c r="C17" s="12" t="s">
        <v>256</v>
      </c>
      <c r="D17" s="13" t="s">
        <v>267</v>
      </c>
      <c r="E17" s="18" t="s">
        <v>269</v>
      </c>
    </row>
    <row r="18" spans="2:5" ht="15.75" thickBot="1" x14ac:dyDescent="0.3">
      <c r="B18" s="16">
        <v>4</v>
      </c>
      <c r="C18" s="15" t="s">
        <v>256</v>
      </c>
      <c r="D18" s="16" t="s">
        <v>271</v>
      </c>
      <c r="E18" s="19" t="s">
        <v>270</v>
      </c>
    </row>
    <row r="19" spans="2:5" ht="15.75" thickTop="1" x14ac:dyDescent="0.25"/>
  </sheetData>
  <sheetProtection sheet="1" objects="1" scenarios="1" selectLockedCells="1" selectUnlockedCells="1"/>
  <mergeCells count="4">
    <mergeCell ref="B2:D3"/>
    <mergeCell ref="E2:E3"/>
    <mergeCell ref="C7:E7"/>
    <mergeCell ref="C14:E14"/>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7140BB-DC47-4500-BD2F-DAD1FD744BAF}">
  <dimension ref="B1:E14"/>
  <sheetViews>
    <sheetView showGridLines="0" zoomScaleNormal="100" workbookViewId="0"/>
  </sheetViews>
  <sheetFormatPr defaultRowHeight="15" x14ac:dyDescent="0.25"/>
  <cols>
    <col min="1" max="1" width="1" customWidth="1"/>
    <col min="2" max="2" width="5.5703125" bestFit="1" customWidth="1"/>
    <col min="3" max="3" width="13.42578125" bestFit="1" customWidth="1"/>
    <col min="4" max="4" width="14.42578125" customWidth="1"/>
    <col min="5" max="5" width="145.140625" bestFit="1" customWidth="1"/>
  </cols>
  <sheetData>
    <row r="1" spans="2:5" ht="5.25" customHeight="1" thickBot="1" x14ac:dyDescent="0.3"/>
    <row r="2" spans="2:5" ht="16.5" customHeight="1" x14ac:dyDescent="0.25">
      <c r="B2" s="47" t="s">
        <v>272</v>
      </c>
      <c r="C2" s="48"/>
      <c r="D2" s="49"/>
      <c r="E2" s="53" t="s">
        <v>232</v>
      </c>
    </row>
    <row r="3" spans="2:5" ht="42" customHeight="1" thickBot="1" x14ac:dyDescent="0.3">
      <c r="B3" s="50"/>
      <c r="C3" s="51"/>
      <c r="D3" s="52"/>
      <c r="E3" s="54"/>
    </row>
    <row r="4" spans="2:5" ht="8.25" customHeight="1" x14ac:dyDescent="0.25"/>
    <row r="5" spans="2:5" ht="27" customHeight="1" x14ac:dyDescent="0.25">
      <c r="B5" s="24" t="s">
        <v>260</v>
      </c>
      <c r="C5" s="23"/>
      <c r="D5" s="22"/>
      <c r="E5" s="22"/>
    </row>
    <row r="6" spans="2:5" ht="19.5" customHeight="1" thickBot="1" x14ac:dyDescent="0.3">
      <c r="C6" s="10" t="s">
        <v>226</v>
      </c>
      <c r="D6" s="10" t="s">
        <v>257</v>
      </c>
      <c r="E6" s="11" t="s">
        <v>224</v>
      </c>
    </row>
    <row r="7" spans="2:5" ht="19.5" customHeight="1" thickBot="1" x14ac:dyDescent="0.3">
      <c r="B7" s="21" t="s">
        <v>135</v>
      </c>
      <c r="C7" s="45" t="s">
        <v>281</v>
      </c>
      <c r="D7" s="45"/>
      <c r="E7" s="46"/>
    </row>
    <row r="8" spans="2:5" x14ac:dyDescent="0.25">
      <c r="B8" s="20">
        <v>1</v>
      </c>
      <c r="C8" s="12" t="s">
        <v>227</v>
      </c>
      <c r="D8" s="13" t="s">
        <v>274</v>
      </c>
      <c r="E8" s="18" t="s">
        <v>275</v>
      </c>
    </row>
    <row r="9" spans="2:5" ht="15" customHeight="1" x14ac:dyDescent="0.25">
      <c r="B9" s="13">
        <v>2</v>
      </c>
      <c r="C9" s="12" t="s">
        <v>227</v>
      </c>
      <c r="D9" s="13"/>
      <c r="E9" s="27" t="s">
        <v>279</v>
      </c>
    </row>
    <row r="10" spans="2:5" x14ac:dyDescent="0.25">
      <c r="B10" s="13">
        <v>3</v>
      </c>
      <c r="C10" s="12" t="s">
        <v>227</v>
      </c>
      <c r="D10" s="13"/>
      <c r="E10" s="18" t="s">
        <v>276</v>
      </c>
    </row>
    <row r="11" spans="2:5" x14ac:dyDescent="0.25">
      <c r="B11" s="13">
        <v>4</v>
      </c>
      <c r="C11" s="12" t="s">
        <v>227</v>
      </c>
      <c r="D11" s="13"/>
      <c r="E11" s="18" t="s">
        <v>277</v>
      </c>
    </row>
    <row r="12" spans="2:5" x14ac:dyDescent="0.25">
      <c r="B12" s="28">
        <v>5</v>
      </c>
      <c r="C12" s="29" t="s">
        <v>227</v>
      </c>
      <c r="D12" s="28"/>
      <c r="E12" s="30" t="s">
        <v>264</v>
      </c>
    </row>
    <row r="13" spans="2:5" ht="15.75" thickBot="1" x14ac:dyDescent="0.3">
      <c r="B13" s="16">
        <v>5</v>
      </c>
      <c r="C13" s="15" t="s">
        <v>227</v>
      </c>
      <c r="D13" s="16" t="s">
        <v>280</v>
      </c>
      <c r="E13" s="19" t="s">
        <v>278</v>
      </c>
    </row>
    <row r="14" spans="2:5" ht="15.75" thickTop="1" x14ac:dyDescent="0.25"/>
  </sheetData>
  <sheetProtection sheet="1" objects="1" scenarios="1" selectLockedCells="1" selectUnlockedCells="1"/>
  <mergeCells count="3">
    <mergeCell ref="B2:D3"/>
    <mergeCell ref="E2:E3"/>
    <mergeCell ref="C7:E7"/>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162301-3CA7-4FA4-8709-6467A585528B}">
  <sheetPr>
    <tabColor rgb="FFFF0000"/>
  </sheetPr>
  <dimension ref="B2:I15"/>
  <sheetViews>
    <sheetView workbookViewId="0">
      <selection activeCell="M11" sqref="M11"/>
    </sheetView>
  </sheetViews>
  <sheetFormatPr defaultRowHeight="15" x14ac:dyDescent="0.25"/>
  <cols>
    <col min="2" max="2" width="19.5703125" bestFit="1" customWidth="1"/>
    <col min="3" max="3" width="16.28515625" bestFit="1" customWidth="1"/>
    <col min="4" max="4" width="5.5703125" bestFit="1" customWidth="1"/>
    <col min="5" max="5" width="11.28515625" bestFit="1" customWidth="1"/>
    <col min="7" max="7" width="17.85546875" customWidth="1"/>
    <col min="8" max="8" width="11.85546875" customWidth="1"/>
  </cols>
  <sheetData>
    <row r="2" spans="2:9" x14ac:dyDescent="0.25">
      <c r="B2" s="55"/>
      <c r="C2" s="56" t="s">
        <v>387</v>
      </c>
    </row>
    <row r="3" spans="2:9" x14ac:dyDescent="0.25">
      <c r="B3" s="39" t="s">
        <v>386</v>
      </c>
      <c r="C3" s="39" t="s">
        <v>283</v>
      </c>
      <c r="G3" s="57" t="s">
        <v>388</v>
      </c>
      <c r="H3" s="58"/>
    </row>
    <row r="4" spans="2:9" x14ac:dyDescent="0.25">
      <c r="B4" s="39" t="s">
        <v>284</v>
      </c>
      <c r="C4" t="s">
        <v>138</v>
      </c>
      <c r="D4" t="s">
        <v>142</v>
      </c>
      <c r="G4" s="42" t="s">
        <v>228</v>
      </c>
      <c r="H4" s="3" t="s">
        <v>138</v>
      </c>
      <c r="I4" s="2" t="s">
        <v>142</v>
      </c>
    </row>
    <row r="5" spans="2:9" x14ac:dyDescent="0.25">
      <c r="B5" s="1" t="s">
        <v>159</v>
      </c>
      <c r="C5" s="40">
        <v>1</v>
      </c>
      <c r="D5" s="40">
        <v>2</v>
      </c>
      <c r="G5" s="41" t="s">
        <v>140</v>
      </c>
      <c r="H5">
        <f>COUNTIFS(SPORTSMEN!$I$2:$I$51,ANALYSIS!H4,SPORTSMEN!$K$2:$K$51,ANALYSIS!G5)</f>
        <v>4</v>
      </c>
      <c r="I5">
        <f>COUNTIFS(SPORTSMEN!I:I,ANALYSIS!I4,SPORTSMEN!K:K,ANALYSIS!G5)</f>
        <v>3</v>
      </c>
    </row>
    <row r="6" spans="2:9" x14ac:dyDescent="0.25">
      <c r="B6" s="1" t="s">
        <v>151</v>
      </c>
      <c r="C6" s="40">
        <v>6</v>
      </c>
      <c r="D6" s="40">
        <v>2</v>
      </c>
      <c r="G6" t="s">
        <v>144</v>
      </c>
      <c r="H6">
        <f>COUNTIFS(SPORTSMEN!$I:$I,ANALYSIS!H4,SPORTSMEN!$K:$K,ANALYSIS!G6)</f>
        <v>0</v>
      </c>
      <c r="I6">
        <f>COUNTIFS(SPORTSMEN!I:I,ANALYSIS!I4,SPORTSMEN!K:K,ANALYSIS!G6)</f>
        <v>2</v>
      </c>
    </row>
    <row r="7" spans="2:9" x14ac:dyDescent="0.25">
      <c r="B7" s="1" t="s">
        <v>153</v>
      </c>
      <c r="C7" s="40">
        <v>1</v>
      </c>
      <c r="D7" s="40">
        <v>2</v>
      </c>
      <c r="G7" t="s">
        <v>146</v>
      </c>
      <c r="H7">
        <f>COUNTIFS(SPORTSMEN!$I:$I,ANALYSIS!$H4,SPORTSMEN!$K:$K,ANALYSIS!$G7)</f>
        <v>3</v>
      </c>
      <c r="I7">
        <f>COUNTIFS(SPORTSMEN!I:I,ANALYSIS!I4,SPORTSMEN!K:K,ANALYSIS!G7)</f>
        <v>2</v>
      </c>
    </row>
    <row r="8" spans="2:9" x14ac:dyDescent="0.25">
      <c r="B8" s="1" t="s">
        <v>144</v>
      </c>
      <c r="C8" s="40"/>
      <c r="D8" s="40">
        <v>2</v>
      </c>
      <c r="G8" t="s">
        <v>149</v>
      </c>
      <c r="H8">
        <f>COUNTIFS(SPORTSMEN!$I:$I,ANALYSIS!H4,SPORTSMEN!$K:$K,ANALYSIS!G8)</f>
        <v>1</v>
      </c>
      <c r="I8">
        <f>COUNTIFS(SPORTSMEN!I:I,ANALYSIS!I4,SPORTSMEN!K:K,ANALYSIS!G8)</f>
        <v>4</v>
      </c>
    </row>
    <row r="9" spans="2:9" x14ac:dyDescent="0.25">
      <c r="B9" s="1" t="s">
        <v>156</v>
      </c>
      <c r="C9" s="40">
        <v>3</v>
      </c>
      <c r="D9" s="40">
        <v>6</v>
      </c>
      <c r="G9" t="s">
        <v>151</v>
      </c>
      <c r="H9">
        <f>COUNTIFS(SPORTSMEN!I:I,ANALYSIS!H4,SPORTSMEN!K:K,ANALYSIS!G9)</f>
        <v>6</v>
      </c>
      <c r="I9">
        <f>COUNTIFS(SPORTSMEN!I:I,ANALYSIS!I4,SPORTSMEN!K:K,ANALYSIS!G9)</f>
        <v>2</v>
      </c>
    </row>
    <row r="10" spans="2:9" x14ac:dyDescent="0.25">
      <c r="B10" s="1" t="s">
        <v>149</v>
      </c>
      <c r="C10" s="40">
        <v>1</v>
      </c>
      <c r="D10" s="40">
        <v>4</v>
      </c>
      <c r="G10" t="s">
        <v>153</v>
      </c>
      <c r="H10">
        <f>COUNTIFS(SPORTSMEN!I:I,ANALYSIS!H4,SPORTSMEN!K:K,ANALYSIS!G10)</f>
        <v>1</v>
      </c>
      <c r="I10">
        <f>COUNTIFS(SPORTSMEN!I:I,ANALYSIS!I4,SPORTSMEN!K:K,ANALYSIS!G10)</f>
        <v>2</v>
      </c>
    </row>
    <row r="11" spans="2:9" x14ac:dyDescent="0.25">
      <c r="B11" s="1" t="s">
        <v>164</v>
      </c>
      <c r="C11" s="40">
        <v>2</v>
      </c>
      <c r="D11" s="40">
        <v>1</v>
      </c>
      <c r="G11" t="s">
        <v>156</v>
      </c>
      <c r="H11">
        <f>COUNTIFS(SPORTSMEN!I:I,ANALYSIS!H4,SPORTSMEN!K:K,ANALYSIS!G11)</f>
        <v>3</v>
      </c>
      <c r="I11">
        <f>COUNTIFS(SPORTSMEN!I:I,ANALYSIS!I4,SPORTSMEN!K:K,ANALYSIS!G11)</f>
        <v>6</v>
      </c>
    </row>
    <row r="12" spans="2:9" x14ac:dyDescent="0.25">
      <c r="B12" s="1" t="s">
        <v>161</v>
      </c>
      <c r="C12" s="40">
        <v>3</v>
      </c>
      <c r="D12" s="40"/>
      <c r="G12" t="s">
        <v>159</v>
      </c>
      <c r="H12">
        <f>COUNTIFS(SPORTSMEN!I:I,ANALYSIS!H4,SPORTSMEN!K:K,ANALYSIS!G12)</f>
        <v>1</v>
      </c>
      <c r="I12">
        <f>COUNTIFS(SPORTSMEN!I:I,ANALYSIS!I4,SPORTSMEN!K:K,ANALYSIS!G12)</f>
        <v>2</v>
      </c>
    </row>
    <row r="13" spans="2:9" x14ac:dyDescent="0.25">
      <c r="B13" s="1" t="s">
        <v>167</v>
      </c>
      <c r="C13" s="40">
        <v>1</v>
      </c>
      <c r="D13" s="40">
        <v>1</v>
      </c>
      <c r="G13" t="s">
        <v>161</v>
      </c>
      <c r="H13">
        <f>COUNTIFS(SPORTSMEN!I:I,ANALYSIS!H4,SPORTSMEN!K:K,ANALYSIS!G13)</f>
        <v>3</v>
      </c>
      <c r="I13">
        <f>COUNTIFS(SPORTSMEN!I:I,ANALYSIS!I4,SPORTSMEN!K:K,ANALYSIS!G13)</f>
        <v>0</v>
      </c>
    </row>
    <row r="14" spans="2:9" x14ac:dyDescent="0.25">
      <c r="B14" s="1" t="s">
        <v>146</v>
      </c>
      <c r="C14" s="40">
        <v>3</v>
      </c>
      <c r="D14" s="40">
        <v>2</v>
      </c>
      <c r="G14" t="s">
        <v>164</v>
      </c>
      <c r="H14">
        <f>COUNTIFS(SPORTSMEN!I:I,ANALYSIS!H4,SPORTSMEN!K:K,ANALYSIS!G14)</f>
        <v>2</v>
      </c>
      <c r="I14">
        <f>COUNTIFS(SPORTSMEN!I:I,ANALYSIS!I4,SPORTSMEN!K:K,ANALYSIS!G14)</f>
        <v>1</v>
      </c>
    </row>
    <row r="15" spans="2:9" x14ac:dyDescent="0.25">
      <c r="B15" s="1" t="s">
        <v>140</v>
      </c>
      <c r="C15" s="40">
        <v>4</v>
      </c>
      <c r="D15" s="40">
        <v>3</v>
      </c>
      <c r="G15" t="s">
        <v>167</v>
      </c>
      <c r="H15">
        <f>COUNTIFS(SPORTSMEN!I:I,ANALYSIS!H4,SPORTSMEN!K:K,ANALYSIS!G15)</f>
        <v>1</v>
      </c>
      <c r="I15">
        <f>COUNTIFS(SPORTSMEN!I:I,ANALYSIS!I4,SPORTSMEN!K:K,ANALYSIS!G15)</f>
        <v>1</v>
      </c>
    </row>
  </sheetData>
  <pageMargins left="0.7" right="0.7" top="0.75" bottom="0.75" header="0.3" footer="0.3"/>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9A2D23-E1C4-424A-ADA0-F63085CC6705}">
  <sheetPr>
    <tabColor rgb="FFFF0000"/>
  </sheetPr>
  <dimension ref="A1:H53"/>
  <sheetViews>
    <sheetView tabSelected="1" workbookViewId="0">
      <selection activeCell="I10" sqref="I10"/>
    </sheetView>
  </sheetViews>
  <sheetFormatPr defaultRowHeight="15" x14ac:dyDescent="0.25"/>
  <cols>
    <col min="1" max="1" width="9.28515625" customWidth="1"/>
    <col min="2" max="2" width="26.85546875" customWidth="1"/>
    <col min="3" max="3" width="30.5703125" bestFit="1" customWidth="1"/>
    <col min="4" max="4" width="9.7109375" customWidth="1"/>
    <col min="5" max="5" width="9.140625" customWidth="1"/>
    <col min="6" max="6" width="18.140625" customWidth="1"/>
    <col min="7" max="7" width="13.42578125" bestFit="1" customWidth="1"/>
    <col min="8" max="8" width="24" bestFit="1" customWidth="1"/>
    <col min="9" max="52" width="30.5703125" bestFit="1" customWidth="1"/>
    <col min="53" max="53" width="11.28515625" bestFit="1" customWidth="1"/>
  </cols>
  <sheetData>
    <row r="1" spans="1:8" x14ac:dyDescent="0.25">
      <c r="A1" s="39" t="s">
        <v>238</v>
      </c>
      <c r="B1" t="s">
        <v>385</v>
      </c>
    </row>
    <row r="3" spans="1:8" x14ac:dyDescent="0.25">
      <c r="A3" s="39" t="s">
        <v>222</v>
      </c>
      <c r="B3" s="39" t="s">
        <v>221</v>
      </c>
      <c r="C3" s="39" t="s">
        <v>233</v>
      </c>
      <c r="D3" s="39" t="s">
        <v>170</v>
      </c>
      <c r="E3" s="39" t="s">
        <v>4</v>
      </c>
      <c r="F3" s="39" t="s">
        <v>228</v>
      </c>
      <c r="G3" s="39" t="s">
        <v>136</v>
      </c>
      <c r="H3" s="39" t="s">
        <v>172</v>
      </c>
    </row>
    <row r="4" spans="1:8" x14ac:dyDescent="0.25">
      <c r="A4" s="43">
        <v>1</v>
      </c>
      <c r="B4" t="s">
        <v>285</v>
      </c>
      <c r="C4" t="s">
        <v>335</v>
      </c>
      <c r="D4" t="s">
        <v>138</v>
      </c>
      <c r="E4" s="44">
        <v>35699</v>
      </c>
      <c r="F4" t="s">
        <v>140</v>
      </c>
      <c r="G4" t="s">
        <v>139</v>
      </c>
      <c r="H4" t="s">
        <v>174</v>
      </c>
    </row>
    <row r="5" spans="1:8" x14ac:dyDescent="0.25">
      <c r="A5" s="43">
        <v>2</v>
      </c>
      <c r="B5" t="s">
        <v>286</v>
      </c>
      <c r="C5" t="s">
        <v>336</v>
      </c>
      <c r="D5" t="s">
        <v>138</v>
      </c>
      <c r="E5" s="44">
        <v>33641</v>
      </c>
      <c r="F5" t="s">
        <v>140</v>
      </c>
      <c r="G5" t="s">
        <v>139</v>
      </c>
      <c r="H5" t="s">
        <v>175</v>
      </c>
    </row>
    <row r="6" spans="1:8" x14ac:dyDescent="0.25">
      <c r="A6" s="43">
        <v>3</v>
      </c>
      <c r="B6" t="s">
        <v>287</v>
      </c>
      <c r="C6" t="s">
        <v>337</v>
      </c>
      <c r="D6" t="s">
        <v>142</v>
      </c>
      <c r="E6" s="44">
        <v>25394</v>
      </c>
      <c r="F6" t="s">
        <v>144</v>
      </c>
      <c r="G6" t="s">
        <v>143</v>
      </c>
      <c r="H6" t="s">
        <v>177</v>
      </c>
    </row>
    <row r="7" spans="1:8" x14ac:dyDescent="0.25">
      <c r="A7" s="43">
        <v>4</v>
      </c>
      <c r="B7" t="s">
        <v>288</v>
      </c>
      <c r="C7" t="s">
        <v>338</v>
      </c>
      <c r="D7" t="s">
        <v>138</v>
      </c>
      <c r="E7" s="44">
        <v>27532</v>
      </c>
      <c r="F7" t="s">
        <v>140</v>
      </c>
      <c r="G7" t="s">
        <v>139</v>
      </c>
      <c r="H7" t="s">
        <v>178</v>
      </c>
    </row>
    <row r="8" spans="1:8" x14ac:dyDescent="0.25">
      <c r="A8" s="43">
        <v>5</v>
      </c>
      <c r="B8" t="s">
        <v>289</v>
      </c>
      <c r="C8" t="s">
        <v>339</v>
      </c>
      <c r="D8" t="s">
        <v>142</v>
      </c>
      <c r="E8" s="44">
        <v>25706</v>
      </c>
      <c r="F8" t="s">
        <v>140</v>
      </c>
      <c r="G8" t="s">
        <v>139</v>
      </c>
      <c r="H8" t="s">
        <v>179</v>
      </c>
    </row>
    <row r="9" spans="1:8" x14ac:dyDescent="0.25">
      <c r="A9" s="43">
        <v>6</v>
      </c>
      <c r="B9" t="s">
        <v>290</v>
      </c>
      <c r="C9" t="s">
        <v>340</v>
      </c>
      <c r="D9" t="s">
        <v>142</v>
      </c>
      <c r="E9" s="44">
        <v>33944</v>
      </c>
      <c r="F9" t="s">
        <v>140</v>
      </c>
      <c r="G9" t="s">
        <v>139</v>
      </c>
      <c r="H9" t="s">
        <v>180</v>
      </c>
    </row>
    <row r="10" spans="1:8" x14ac:dyDescent="0.25">
      <c r="A10" s="43">
        <v>7</v>
      </c>
      <c r="B10" t="s">
        <v>291</v>
      </c>
      <c r="C10" t="s">
        <v>341</v>
      </c>
      <c r="D10" t="s">
        <v>138</v>
      </c>
      <c r="E10" s="44">
        <v>36370</v>
      </c>
      <c r="F10" t="s">
        <v>140</v>
      </c>
      <c r="G10" t="s">
        <v>139</v>
      </c>
      <c r="H10" t="s">
        <v>181</v>
      </c>
    </row>
    <row r="11" spans="1:8" x14ac:dyDescent="0.25">
      <c r="A11" s="43">
        <v>8</v>
      </c>
      <c r="B11" t="s">
        <v>292</v>
      </c>
      <c r="C11" t="s">
        <v>342</v>
      </c>
      <c r="D11" t="s">
        <v>142</v>
      </c>
      <c r="E11" s="44">
        <v>23141</v>
      </c>
      <c r="F11" t="s">
        <v>140</v>
      </c>
      <c r="G11" t="s">
        <v>139</v>
      </c>
      <c r="H11" t="s">
        <v>182</v>
      </c>
    </row>
    <row r="12" spans="1:8" x14ac:dyDescent="0.25">
      <c r="A12" s="43">
        <v>9</v>
      </c>
      <c r="B12" t="s">
        <v>293</v>
      </c>
      <c r="C12" t="s">
        <v>343</v>
      </c>
      <c r="D12" t="s">
        <v>138</v>
      </c>
      <c r="E12" s="44">
        <v>25965</v>
      </c>
      <c r="F12" t="s">
        <v>146</v>
      </c>
      <c r="G12" t="s">
        <v>139</v>
      </c>
      <c r="H12" t="s">
        <v>183</v>
      </c>
    </row>
    <row r="13" spans="1:8" x14ac:dyDescent="0.25">
      <c r="A13" s="43">
        <v>10</v>
      </c>
      <c r="B13" t="s">
        <v>294</v>
      </c>
      <c r="C13" t="s">
        <v>344</v>
      </c>
      <c r="D13" t="s">
        <v>142</v>
      </c>
      <c r="E13" s="44">
        <v>23732</v>
      </c>
      <c r="F13" t="s">
        <v>146</v>
      </c>
      <c r="G13" t="s">
        <v>139</v>
      </c>
      <c r="H13" t="s">
        <v>181</v>
      </c>
    </row>
    <row r="14" spans="1:8" x14ac:dyDescent="0.25">
      <c r="A14" s="43">
        <v>11</v>
      </c>
      <c r="B14" t="s">
        <v>295</v>
      </c>
      <c r="C14" t="s">
        <v>345</v>
      </c>
      <c r="D14" t="s">
        <v>142</v>
      </c>
      <c r="E14" s="44">
        <v>31733</v>
      </c>
      <c r="F14" t="s">
        <v>146</v>
      </c>
      <c r="G14" t="s">
        <v>139</v>
      </c>
      <c r="H14" t="s">
        <v>184</v>
      </c>
    </row>
    <row r="15" spans="1:8" x14ac:dyDescent="0.25">
      <c r="A15" s="43">
        <v>12</v>
      </c>
      <c r="B15" t="s">
        <v>296</v>
      </c>
      <c r="C15" t="s">
        <v>346</v>
      </c>
      <c r="D15" t="s">
        <v>138</v>
      </c>
      <c r="E15" s="44">
        <v>28412</v>
      </c>
      <c r="F15" t="s">
        <v>146</v>
      </c>
      <c r="G15" t="s">
        <v>139</v>
      </c>
      <c r="H15" t="s">
        <v>185</v>
      </c>
    </row>
    <row r="16" spans="1:8" x14ac:dyDescent="0.25">
      <c r="A16" s="43">
        <v>13</v>
      </c>
      <c r="B16" t="s">
        <v>297</v>
      </c>
      <c r="C16" t="s">
        <v>347</v>
      </c>
      <c r="D16" t="s">
        <v>138</v>
      </c>
      <c r="E16" s="44">
        <v>28168</v>
      </c>
      <c r="F16" t="s">
        <v>146</v>
      </c>
      <c r="G16" t="s">
        <v>139</v>
      </c>
      <c r="H16" t="s">
        <v>186</v>
      </c>
    </row>
    <row r="17" spans="1:8" x14ac:dyDescent="0.25">
      <c r="A17" s="43">
        <v>14</v>
      </c>
      <c r="B17" t="s">
        <v>298</v>
      </c>
      <c r="C17" t="s">
        <v>348</v>
      </c>
      <c r="D17" t="s">
        <v>142</v>
      </c>
      <c r="E17" s="44">
        <v>21788</v>
      </c>
      <c r="F17" t="s">
        <v>149</v>
      </c>
      <c r="G17" t="s">
        <v>148</v>
      </c>
      <c r="H17" t="s">
        <v>187</v>
      </c>
    </row>
    <row r="18" spans="1:8" x14ac:dyDescent="0.25">
      <c r="A18" s="43">
        <v>15</v>
      </c>
      <c r="B18" t="s">
        <v>299</v>
      </c>
      <c r="C18" t="s">
        <v>349</v>
      </c>
      <c r="D18" t="s">
        <v>138</v>
      </c>
      <c r="E18" s="44">
        <v>23804</v>
      </c>
      <c r="F18" t="s">
        <v>149</v>
      </c>
      <c r="G18" t="s">
        <v>148</v>
      </c>
      <c r="H18" t="s">
        <v>188</v>
      </c>
    </row>
    <row r="19" spans="1:8" x14ac:dyDescent="0.25">
      <c r="A19" s="43">
        <v>16</v>
      </c>
      <c r="B19" t="s">
        <v>300</v>
      </c>
      <c r="C19" t="s">
        <v>350</v>
      </c>
      <c r="D19" t="s">
        <v>142</v>
      </c>
      <c r="E19" s="44">
        <v>25405</v>
      </c>
      <c r="F19" t="s">
        <v>149</v>
      </c>
      <c r="G19" t="s">
        <v>148</v>
      </c>
      <c r="H19" t="s">
        <v>178</v>
      </c>
    </row>
    <row r="20" spans="1:8" x14ac:dyDescent="0.25">
      <c r="A20" s="43">
        <v>17</v>
      </c>
      <c r="B20" t="s">
        <v>301</v>
      </c>
      <c r="C20" t="s">
        <v>351</v>
      </c>
      <c r="D20" t="s">
        <v>142</v>
      </c>
      <c r="E20" s="44">
        <v>26582</v>
      </c>
      <c r="F20" t="s">
        <v>149</v>
      </c>
      <c r="G20" t="s">
        <v>148</v>
      </c>
      <c r="H20" t="s">
        <v>189</v>
      </c>
    </row>
    <row r="21" spans="1:8" x14ac:dyDescent="0.25">
      <c r="A21" s="43">
        <v>18</v>
      </c>
      <c r="B21" t="s">
        <v>302</v>
      </c>
      <c r="C21" t="s">
        <v>352</v>
      </c>
      <c r="D21" t="s">
        <v>142</v>
      </c>
      <c r="E21" s="44">
        <v>21793</v>
      </c>
      <c r="F21" t="s">
        <v>149</v>
      </c>
      <c r="G21" t="s">
        <v>148</v>
      </c>
      <c r="H21" t="s">
        <v>190</v>
      </c>
    </row>
    <row r="22" spans="1:8" x14ac:dyDescent="0.25">
      <c r="A22" s="43">
        <v>19</v>
      </c>
      <c r="B22" t="s">
        <v>303</v>
      </c>
      <c r="C22" t="s">
        <v>353</v>
      </c>
      <c r="D22" t="s">
        <v>138</v>
      </c>
      <c r="E22" s="44">
        <v>28262</v>
      </c>
      <c r="F22" t="s">
        <v>151</v>
      </c>
      <c r="G22" t="s">
        <v>139</v>
      </c>
      <c r="H22" t="s">
        <v>191</v>
      </c>
    </row>
    <row r="23" spans="1:8" x14ac:dyDescent="0.25">
      <c r="A23" s="43">
        <v>20</v>
      </c>
      <c r="B23" t="s">
        <v>304</v>
      </c>
      <c r="C23" t="s">
        <v>354</v>
      </c>
      <c r="D23" t="s">
        <v>142</v>
      </c>
      <c r="E23" s="44">
        <v>27767</v>
      </c>
      <c r="F23" t="s">
        <v>151</v>
      </c>
      <c r="G23" t="s">
        <v>139</v>
      </c>
      <c r="H23" t="s">
        <v>192</v>
      </c>
    </row>
    <row r="24" spans="1:8" x14ac:dyDescent="0.25">
      <c r="A24" s="43">
        <v>21</v>
      </c>
      <c r="B24" t="s">
        <v>305</v>
      </c>
      <c r="C24" t="s">
        <v>355</v>
      </c>
      <c r="D24" t="s">
        <v>142</v>
      </c>
      <c r="E24" s="44">
        <v>35268</v>
      </c>
      <c r="F24" t="s">
        <v>151</v>
      </c>
      <c r="G24" t="s">
        <v>139</v>
      </c>
      <c r="H24" t="s">
        <v>193</v>
      </c>
    </row>
    <row r="25" spans="1:8" x14ac:dyDescent="0.25">
      <c r="A25" s="43">
        <v>22</v>
      </c>
      <c r="B25" t="s">
        <v>306</v>
      </c>
      <c r="C25" t="s">
        <v>356</v>
      </c>
      <c r="D25" t="s">
        <v>138</v>
      </c>
      <c r="E25" s="44">
        <v>23483</v>
      </c>
      <c r="F25" t="s">
        <v>151</v>
      </c>
      <c r="G25" t="s">
        <v>139</v>
      </c>
      <c r="H25" t="s">
        <v>194</v>
      </c>
    </row>
    <row r="26" spans="1:8" x14ac:dyDescent="0.25">
      <c r="A26" s="43">
        <v>23</v>
      </c>
      <c r="B26" t="s">
        <v>307</v>
      </c>
      <c r="C26" t="s">
        <v>357</v>
      </c>
      <c r="D26" t="s">
        <v>138</v>
      </c>
      <c r="E26" s="44">
        <v>20437</v>
      </c>
      <c r="F26" t="s">
        <v>151</v>
      </c>
      <c r="G26" t="s">
        <v>139</v>
      </c>
      <c r="H26" t="s">
        <v>195</v>
      </c>
    </row>
    <row r="27" spans="1:8" x14ac:dyDescent="0.25">
      <c r="A27" s="43">
        <v>24</v>
      </c>
      <c r="B27" t="s">
        <v>308</v>
      </c>
      <c r="C27" t="s">
        <v>358</v>
      </c>
      <c r="D27" t="s">
        <v>138</v>
      </c>
      <c r="E27" s="44">
        <v>36400</v>
      </c>
      <c r="F27" t="s">
        <v>151</v>
      </c>
      <c r="G27" t="s">
        <v>139</v>
      </c>
      <c r="H27" t="s">
        <v>196</v>
      </c>
    </row>
    <row r="28" spans="1:8" x14ac:dyDescent="0.25">
      <c r="A28" s="43">
        <v>25</v>
      </c>
      <c r="B28" t="s">
        <v>309</v>
      </c>
      <c r="C28" t="s">
        <v>359</v>
      </c>
      <c r="D28" t="s">
        <v>138</v>
      </c>
      <c r="E28" s="44">
        <v>24309</v>
      </c>
      <c r="F28" t="s">
        <v>151</v>
      </c>
      <c r="G28" t="s">
        <v>139</v>
      </c>
      <c r="H28" t="s">
        <v>181</v>
      </c>
    </row>
    <row r="29" spans="1:8" x14ac:dyDescent="0.25">
      <c r="A29" s="43">
        <v>26</v>
      </c>
      <c r="B29" t="s">
        <v>310</v>
      </c>
      <c r="C29" t="s">
        <v>360</v>
      </c>
      <c r="D29" t="s">
        <v>138</v>
      </c>
      <c r="E29" s="44">
        <v>28570</v>
      </c>
      <c r="F29" t="s">
        <v>151</v>
      </c>
      <c r="G29" t="s">
        <v>139</v>
      </c>
      <c r="H29" t="s">
        <v>174</v>
      </c>
    </row>
    <row r="30" spans="1:8" x14ac:dyDescent="0.25">
      <c r="A30" s="43">
        <v>27</v>
      </c>
      <c r="B30" t="s">
        <v>311</v>
      </c>
      <c r="C30" t="s">
        <v>361</v>
      </c>
      <c r="D30" t="s">
        <v>142</v>
      </c>
      <c r="E30" s="44">
        <v>25767</v>
      </c>
      <c r="F30" t="s">
        <v>153</v>
      </c>
      <c r="G30" t="s">
        <v>148</v>
      </c>
      <c r="H30" t="s">
        <v>197</v>
      </c>
    </row>
    <row r="31" spans="1:8" x14ac:dyDescent="0.25">
      <c r="A31" s="43">
        <v>28</v>
      </c>
      <c r="B31" t="s">
        <v>312</v>
      </c>
      <c r="C31" t="s">
        <v>362</v>
      </c>
      <c r="D31" t="s">
        <v>142</v>
      </c>
      <c r="E31" s="44">
        <v>30020</v>
      </c>
      <c r="F31" t="s">
        <v>153</v>
      </c>
      <c r="G31" t="s">
        <v>148</v>
      </c>
      <c r="H31" t="s">
        <v>186</v>
      </c>
    </row>
    <row r="32" spans="1:8" x14ac:dyDescent="0.25">
      <c r="A32" s="43">
        <v>29</v>
      </c>
      <c r="B32" t="s">
        <v>313</v>
      </c>
      <c r="C32" t="s">
        <v>363</v>
      </c>
      <c r="D32" t="s">
        <v>138</v>
      </c>
      <c r="E32" s="44">
        <v>34361</v>
      </c>
      <c r="F32" t="s">
        <v>153</v>
      </c>
      <c r="G32" t="s">
        <v>148</v>
      </c>
      <c r="H32" t="s">
        <v>181</v>
      </c>
    </row>
    <row r="33" spans="1:8" x14ac:dyDescent="0.25">
      <c r="A33" s="43">
        <v>30</v>
      </c>
      <c r="B33" t="s">
        <v>314</v>
      </c>
      <c r="C33" t="s">
        <v>364</v>
      </c>
      <c r="D33" t="s">
        <v>138</v>
      </c>
      <c r="E33" s="44">
        <v>29137</v>
      </c>
      <c r="F33" t="s">
        <v>156</v>
      </c>
      <c r="G33" t="s">
        <v>155</v>
      </c>
      <c r="H33" t="s">
        <v>198</v>
      </c>
    </row>
    <row r="34" spans="1:8" x14ac:dyDescent="0.25">
      <c r="A34" s="43">
        <v>31</v>
      </c>
      <c r="B34" t="s">
        <v>315</v>
      </c>
      <c r="C34" t="s">
        <v>365</v>
      </c>
      <c r="D34" t="s">
        <v>138</v>
      </c>
      <c r="E34" s="44">
        <v>32867</v>
      </c>
      <c r="F34" t="s">
        <v>156</v>
      </c>
      <c r="G34" t="s">
        <v>155</v>
      </c>
      <c r="H34" t="s">
        <v>197</v>
      </c>
    </row>
    <row r="35" spans="1:8" x14ac:dyDescent="0.25">
      <c r="A35" s="43">
        <v>32</v>
      </c>
      <c r="B35" t="s">
        <v>316</v>
      </c>
      <c r="C35" t="s">
        <v>366</v>
      </c>
      <c r="D35" t="s">
        <v>138</v>
      </c>
      <c r="E35" s="44">
        <v>25925</v>
      </c>
      <c r="F35" t="s">
        <v>156</v>
      </c>
      <c r="G35" t="s">
        <v>155</v>
      </c>
      <c r="H35" t="s">
        <v>195</v>
      </c>
    </row>
    <row r="36" spans="1:8" x14ac:dyDescent="0.25">
      <c r="A36" s="43">
        <v>33</v>
      </c>
      <c r="B36" t="s">
        <v>317</v>
      </c>
      <c r="C36" t="s">
        <v>367</v>
      </c>
      <c r="D36" t="s">
        <v>142</v>
      </c>
      <c r="E36" s="44">
        <v>29529</v>
      </c>
      <c r="F36" t="s">
        <v>156</v>
      </c>
      <c r="G36" t="s">
        <v>155</v>
      </c>
      <c r="H36" t="s">
        <v>199</v>
      </c>
    </row>
    <row r="37" spans="1:8" x14ac:dyDescent="0.25">
      <c r="A37" s="43">
        <v>34</v>
      </c>
      <c r="B37" t="s">
        <v>318</v>
      </c>
      <c r="C37" t="s">
        <v>368</v>
      </c>
      <c r="D37" t="s">
        <v>142</v>
      </c>
      <c r="E37" s="44">
        <v>29875</v>
      </c>
      <c r="F37" t="s">
        <v>156</v>
      </c>
      <c r="G37" t="s">
        <v>155</v>
      </c>
      <c r="H37" t="s">
        <v>193</v>
      </c>
    </row>
    <row r="38" spans="1:8" x14ac:dyDescent="0.25">
      <c r="A38" s="43">
        <v>35</v>
      </c>
      <c r="B38" t="s">
        <v>319</v>
      </c>
      <c r="C38" t="s">
        <v>369</v>
      </c>
      <c r="D38" t="s">
        <v>142</v>
      </c>
      <c r="E38" s="44">
        <v>20300</v>
      </c>
      <c r="F38" t="s">
        <v>156</v>
      </c>
      <c r="G38" t="s">
        <v>155</v>
      </c>
      <c r="H38" t="s">
        <v>200</v>
      </c>
    </row>
    <row r="39" spans="1:8" x14ac:dyDescent="0.25">
      <c r="A39" s="43">
        <v>36</v>
      </c>
      <c r="B39" t="s">
        <v>320</v>
      </c>
      <c r="C39" t="s">
        <v>370</v>
      </c>
      <c r="D39" t="s">
        <v>142</v>
      </c>
      <c r="E39" s="44">
        <v>27428</v>
      </c>
      <c r="F39" t="s">
        <v>156</v>
      </c>
      <c r="G39" t="s">
        <v>155</v>
      </c>
      <c r="H39" t="s">
        <v>193</v>
      </c>
    </row>
    <row r="40" spans="1:8" x14ac:dyDescent="0.25">
      <c r="A40" s="43">
        <v>37</v>
      </c>
      <c r="B40" t="s">
        <v>321</v>
      </c>
      <c r="C40" t="s">
        <v>371</v>
      </c>
      <c r="D40" t="s">
        <v>142</v>
      </c>
      <c r="E40" s="44">
        <v>31585</v>
      </c>
      <c r="F40" t="s">
        <v>156</v>
      </c>
      <c r="G40" t="s">
        <v>155</v>
      </c>
      <c r="H40" t="s">
        <v>201</v>
      </c>
    </row>
    <row r="41" spans="1:8" x14ac:dyDescent="0.25">
      <c r="A41" s="43">
        <v>38</v>
      </c>
      <c r="B41" t="s">
        <v>322</v>
      </c>
      <c r="C41" t="s">
        <v>372</v>
      </c>
      <c r="D41" t="s">
        <v>142</v>
      </c>
      <c r="E41" s="44">
        <v>30327</v>
      </c>
      <c r="F41" t="s">
        <v>156</v>
      </c>
      <c r="G41" t="s">
        <v>155</v>
      </c>
      <c r="H41" t="s">
        <v>174</v>
      </c>
    </row>
    <row r="42" spans="1:8" x14ac:dyDescent="0.25">
      <c r="A42" s="43">
        <v>39</v>
      </c>
      <c r="B42" t="s">
        <v>323</v>
      </c>
      <c r="C42" t="s">
        <v>373</v>
      </c>
      <c r="D42" t="s">
        <v>142</v>
      </c>
      <c r="E42" s="44">
        <v>31016</v>
      </c>
      <c r="F42" t="s">
        <v>159</v>
      </c>
      <c r="G42" t="s">
        <v>158</v>
      </c>
      <c r="H42" t="s">
        <v>196</v>
      </c>
    </row>
    <row r="43" spans="1:8" x14ac:dyDescent="0.25">
      <c r="A43" s="43">
        <v>40</v>
      </c>
      <c r="B43" t="s">
        <v>324</v>
      </c>
      <c r="C43" t="s">
        <v>374</v>
      </c>
      <c r="D43" t="s">
        <v>142</v>
      </c>
      <c r="E43" s="44">
        <v>32314</v>
      </c>
      <c r="F43" t="s">
        <v>159</v>
      </c>
      <c r="G43" t="s">
        <v>158</v>
      </c>
      <c r="H43" t="s">
        <v>195</v>
      </c>
    </row>
    <row r="44" spans="1:8" x14ac:dyDescent="0.25">
      <c r="A44" s="43">
        <v>41</v>
      </c>
      <c r="B44" t="s">
        <v>325</v>
      </c>
      <c r="C44" t="s">
        <v>375</v>
      </c>
      <c r="D44" t="s">
        <v>138</v>
      </c>
      <c r="E44" s="44">
        <v>27076</v>
      </c>
      <c r="F44" t="s">
        <v>159</v>
      </c>
      <c r="G44" t="s">
        <v>158</v>
      </c>
      <c r="H44" t="s">
        <v>202</v>
      </c>
    </row>
    <row r="45" spans="1:8" x14ac:dyDescent="0.25">
      <c r="A45" s="43">
        <v>42</v>
      </c>
      <c r="B45" t="s">
        <v>326</v>
      </c>
      <c r="C45" t="s">
        <v>376</v>
      </c>
      <c r="D45" t="s">
        <v>138</v>
      </c>
      <c r="E45" s="44">
        <v>32941</v>
      </c>
      <c r="F45" t="s">
        <v>161</v>
      </c>
      <c r="G45" t="s">
        <v>158</v>
      </c>
      <c r="H45" t="s">
        <v>203</v>
      </c>
    </row>
    <row r="46" spans="1:8" x14ac:dyDescent="0.25">
      <c r="A46" s="43">
        <v>43</v>
      </c>
      <c r="B46" t="s">
        <v>327</v>
      </c>
      <c r="C46" t="s">
        <v>377</v>
      </c>
      <c r="D46" t="s">
        <v>138</v>
      </c>
      <c r="E46" s="44">
        <v>21927</v>
      </c>
      <c r="F46" t="s">
        <v>161</v>
      </c>
      <c r="G46" t="s">
        <v>158</v>
      </c>
      <c r="H46" t="s">
        <v>196</v>
      </c>
    </row>
    <row r="47" spans="1:8" x14ac:dyDescent="0.25">
      <c r="A47" s="43">
        <v>44</v>
      </c>
      <c r="B47" t="s">
        <v>328</v>
      </c>
      <c r="C47" t="s">
        <v>378</v>
      </c>
      <c r="D47" t="s">
        <v>138</v>
      </c>
      <c r="E47" s="44">
        <v>23952</v>
      </c>
      <c r="F47" t="s">
        <v>161</v>
      </c>
      <c r="G47" t="s">
        <v>158</v>
      </c>
      <c r="H47" t="s">
        <v>202</v>
      </c>
    </row>
    <row r="48" spans="1:8" x14ac:dyDescent="0.25">
      <c r="A48" s="43">
        <v>45</v>
      </c>
      <c r="B48" t="s">
        <v>329</v>
      </c>
      <c r="C48" t="s">
        <v>379</v>
      </c>
      <c r="D48" t="s">
        <v>138</v>
      </c>
      <c r="E48" s="44">
        <v>22044</v>
      </c>
      <c r="F48" t="s">
        <v>164</v>
      </c>
      <c r="G48" t="s">
        <v>163</v>
      </c>
      <c r="H48" t="s">
        <v>204</v>
      </c>
    </row>
    <row r="49" spans="1:8" x14ac:dyDescent="0.25">
      <c r="A49" s="43">
        <v>46</v>
      </c>
      <c r="B49" t="s">
        <v>330</v>
      </c>
      <c r="C49" t="s">
        <v>380</v>
      </c>
      <c r="D49" t="s">
        <v>142</v>
      </c>
      <c r="E49" s="44">
        <v>26940</v>
      </c>
      <c r="F49" t="s">
        <v>164</v>
      </c>
      <c r="G49" t="s">
        <v>163</v>
      </c>
      <c r="H49" t="s">
        <v>195</v>
      </c>
    </row>
    <row r="50" spans="1:8" x14ac:dyDescent="0.25">
      <c r="A50" s="43">
        <v>47</v>
      </c>
      <c r="B50" t="s">
        <v>331</v>
      </c>
      <c r="C50" t="s">
        <v>381</v>
      </c>
      <c r="D50" t="s">
        <v>138</v>
      </c>
      <c r="E50" s="44">
        <v>24936</v>
      </c>
      <c r="F50" t="s">
        <v>164</v>
      </c>
      <c r="G50" t="s">
        <v>163</v>
      </c>
      <c r="H50" t="s">
        <v>195</v>
      </c>
    </row>
    <row r="51" spans="1:8" x14ac:dyDescent="0.25">
      <c r="A51" s="43">
        <v>48</v>
      </c>
      <c r="B51" t="s">
        <v>332</v>
      </c>
      <c r="C51" t="s">
        <v>382</v>
      </c>
      <c r="D51" t="s">
        <v>138</v>
      </c>
      <c r="E51" s="44">
        <v>35567</v>
      </c>
      <c r="F51" t="s">
        <v>167</v>
      </c>
      <c r="G51" t="s">
        <v>166</v>
      </c>
      <c r="H51" t="s">
        <v>177</v>
      </c>
    </row>
    <row r="52" spans="1:8" x14ac:dyDescent="0.25">
      <c r="A52" s="43">
        <v>49</v>
      </c>
      <c r="B52" t="s">
        <v>333</v>
      </c>
      <c r="C52" t="s">
        <v>383</v>
      </c>
      <c r="D52" t="s">
        <v>142</v>
      </c>
      <c r="E52" s="44">
        <v>31832</v>
      </c>
      <c r="F52" t="s">
        <v>167</v>
      </c>
      <c r="G52" t="s">
        <v>166</v>
      </c>
      <c r="H52" t="s">
        <v>205</v>
      </c>
    </row>
    <row r="53" spans="1:8" x14ac:dyDescent="0.25">
      <c r="A53" s="43">
        <v>50</v>
      </c>
      <c r="B53" t="s">
        <v>334</v>
      </c>
      <c r="C53" t="s">
        <v>384</v>
      </c>
      <c r="D53" t="s">
        <v>142</v>
      </c>
      <c r="E53" s="44">
        <v>34178</v>
      </c>
      <c r="F53" t="s">
        <v>144</v>
      </c>
      <c r="G53" t="s">
        <v>143</v>
      </c>
      <c r="H53" t="s">
        <v>206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C01092-26DE-45B2-92EB-F750E9754846}">
  <sheetPr>
    <tabColor theme="9" tint="-0.499984740745262"/>
  </sheetPr>
  <dimension ref="A1:S51"/>
  <sheetViews>
    <sheetView zoomScale="78" zoomScaleNormal="78" workbookViewId="0">
      <pane xSplit="1" ySplit="1" topLeftCell="B2" activePane="bottomRight" state="frozen"/>
      <selection pane="topRight" activeCell="B1" sqref="B1"/>
      <selection pane="bottomLeft" activeCell="A2" sqref="A2"/>
      <selection pane="bottomRight" activeCell="T32" sqref="T32"/>
    </sheetView>
  </sheetViews>
  <sheetFormatPr defaultRowHeight="15" x14ac:dyDescent="0.25"/>
  <cols>
    <col min="1" max="1" width="8.140625" customWidth="1"/>
    <col min="2" max="2" width="26" customWidth="1"/>
    <col min="3" max="3" width="8" customWidth="1"/>
    <col min="4" max="4" width="12" customWidth="1"/>
    <col min="5" max="5" width="8" customWidth="1"/>
    <col min="6" max="6" width="13.85546875" bestFit="1" customWidth="1"/>
    <col min="7" max="7" width="15.140625" style="26" customWidth="1"/>
    <col min="8" max="8" width="13.42578125" customWidth="1"/>
    <col min="9" max="9" width="9.140625" customWidth="1"/>
    <col min="10" max="10" width="9.5703125" customWidth="1"/>
    <col min="11" max="11" width="13.42578125" customWidth="1"/>
    <col min="12" max="12" width="13.85546875" customWidth="1"/>
    <col min="13" max="13" width="25.42578125" customWidth="1"/>
    <col min="14" max="14" width="11.7109375" bestFit="1" customWidth="1"/>
    <col min="15" max="15" width="10.42578125" customWidth="1"/>
    <col min="16" max="16" width="7.28515625" customWidth="1"/>
    <col min="17" max="17" width="9.5703125" customWidth="1"/>
    <col min="18" max="18" width="20.42578125" customWidth="1"/>
    <col min="19" max="19" width="10.85546875" customWidth="1"/>
  </cols>
  <sheetData>
    <row r="1" spans="1:19" s="1" customFormat="1" x14ac:dyDescent="0.25">
      <c r="A1" s="6" t="s">
        <v>222</v>
      </c>
      <c r="B1" s="8" t="s">
        <v>221</v>
      </c>
      <c r="C1" s="6" t="s">
        <v>0</v>
      </c>
      <c r="D1" s="6" t="s">
        <v>1</v>
      </c>
      <c r="E1" s="6" t="s">
        <v>2</v>
      </c>
      <c r="F1" s="6" t="s">
        <v>3</v>
      </c>
      <c r="G1" s="25" t="s">
        <v>4</v>
      </c>
      <c r="H1" s="6" t="s">
        <v>5</v>
      </c>
      <c r="I1" s="6" t="s">
        <v>170</v>
      </c>
      <c r="J1" s="6" t="s">
        <v>137</v>
      </c>
      <c r="K1" s="6" t="s">
        <v>228</v>
      </c>
      <c r="L1" s="6" t="s">
        <v>136</v>
      </c>
      <c r="M1" s="6" t="s">
        <v>233</v>
      </c>
      <c r="N1" s="9" t="s">
        <v>246</v>
      </c>
      <c r="O1" s="6" t="s">
        <v>207</v>
      </c>
      <c r="P1" s="6" t="s">
        <v>208</v>
      </c>
      <c r="Q1" s="6" t="s">
        <v>238</v>
      </c>
      <c r="R1" s="6" t="s">
        <v>172</v>
      </c>
      <c r="S1" s="6" t="s">
        <v>239</v>
      </c>
    </row>
    <row r="2" spans="1:19" x14ac:dyDescent="0.25">
      <c r="A2" s="35">
        <v>1</v>
      </c>
      <c r="B2" s="3" t="str">
        <f>UPPER( CONCATENATE($C2," ",$D2," ",$F2))</f>
        <v>MS. ANNIE ABBOTT</v>
      </c>
      <c r="C2" s="3" t="s">
        <v>6</v>
      </c>
      <c r="D2" s="3" t="s">
        <v>7</v>
      </c>
      <c r="E2" s="3"/>
      <c r="F2" s="3" t="s">
        <v>8</v>
      </c>
      <c r="G2" s="36">
        <v>35699</v>
      </c>
      <c r="H2" s="3" t="s">
        <v>9</v>
      </c>
      <c r="I2" s="3" t="s">
        <v>138</v>
      </c>
      <c r="J2" s="5" t="s">
        <v>141</v>
      </c>
      <c r="K2" s="5" t="str">
        <f>INDEX(LOCATION!$C$7:$C$18,MATCH(SPORTSMEN!J2,LOCATION!$B$7:$B$18,0))</f>
        <v>USA</v>
      </c>
      <c r="L2" s="5" t="str">
        <f>INDEX(LOCATION!$A$7:$A$18,MATCH(SPORTSMEN!J2,LOCATION!$B$7:$B$18,0))</f>
        <v>English</v>
      </c>
      <c r="M2" s="5" t="str">
        <f>LOWER( IF(L2="English", CONCATENATE($F2,".",SPORTSMEN!$D2,"@","xyz",".","org"),CONCATENATE(SPORTSMEN!$F2,".",SPORTSMEN!$D2,"@","xyz",".","com")))</f>
        <v>abbott.annie@xyz.org</v>
      </c>
      <c r="N2" s="4">
        <v>94</v>
      </c>
      <c r="O2" s="3" t="s">
        <v>209</v>
      </c>
      <c r="P2" s="3" t="s">
        <v>210</v>
      </c>
      <c r="Q2" s="3" t="str">
        <f>INDEX(SPORT!$A$2:$A$33,MATCH(SPORTSMEN!R2,SPORT!$B$2:$B$33,0))</f>
        <v>INDOOR</v>
      </c>
      <c r="R2" s="3" t="s">
        <v>174</v>
      </c>
      <c r="S2" s="2">
        <v>80727</v>
      </c>
    </row>
    <row r="3" spans="1:19" x14ac:dyDescent="0.25">
      <c r="A3" s="35">
        <v>2</v>
      </c>
      <c r="B3" s="3" t="str">
        <f t="shared" ref="B3:B51" si="0">UPPER( CONCATENATE($C3," ",$D3," ",$F3))</f>
        <v>MS. AURELIE LIESUCHKE</v>
      </c>
      <c r="C3" s="2" t="s">
        <v>6</v>
      </c>
      <c r="D3" s="2" t="s">
        <v>10</v>
      </c>
      <c r="E3" s="2"/>
      <c r="F3" s="2" t="s">
        <v>11</v>
      </c>
      <c r="G3" s="36">
        <v>33641</v>
      </c>
      <c r="H3" s="2" t="s">
        <v>12</v>
      </c>
      <c r="I3" s="2" t="s">
        <v>138</v>
      </c>
      <c r="J3" s="5" t="s">
        <v>141</v>
      </c>
      <c r="K3" s="5" t="str">
        <f>INDEX(LOCATION!$C$7:$C$18,MATCH(SPORTSMEN!J3,LOCATION!$B$7:$B$18,0))</f>
        <v>USA</v>
      </c>
      <c r="L3" s="5" t="str">
        <f>INDEX(LOCATION!$A$7:$A$18,MATCH(SPORTSMEN!J3,LOCATION!$B$7:$B$18,0))</f>
        <v>English</v>
      </c>
      <c r="M3" s="5" t="str">
        <f>LOWER( IF(L3="English", CONCATENATE($F3,".",SPORTSMEN!$D3,"@","xyz",".","org"),CONCATENATE(SPORTSMEN!$F3,".",SPORTSMEN!$D3,"@","xyz",".","com")))</f>
        <v>liesuchke.aurelie@xyz.org</v>
      </c>
      <c r="N3" s="4">
        <v>84.2</v>
      </c>
      <c r="O3" s="2" t="s">
        <v>211</v>
      </c>
      <c r="P3" s="2" t="s">
        <v>212</v>
      </c>
      <c r="Q3" s="3" t="str">
        <f>INDEX(SPORT!$A$2:$A$33,MATCH(SPORTSMEN!R3,SPORT!$B$2:$B$33,0))</f>
        <v>INDOOR</v>
      </c>
      <c r="R3" s="2" t="s">
        <v>175</v>
      </c>
      <c r="S3" s="2">
        <v>87471</v>
      </c>
    </row>
    <row r="4" spans="1:19" x14ac:dyDescent="0.25">
      <c r="A4" s="35">
        <v>3</v>
      </c>
      <c r="B4" s="3" t="str">
        <f t="shared" si="0"/>
        <v>SR. TOMAS FILHO</v>
      </c>
      <c r="C4" s="2" t="s">
        <v>13</v>
      </c>
      <c r="D4" s="2" t="s">
        <v>14</v>
      </c>
      <c r="E4" s="2" t="s">
        <v>15</v>
      </c>
      <c r="F4" s="2" t="s">
        <v>16</v>
      </c>
      <c r="G4" s="36">
        <v>25394</v>
      </c>
      <c r="H4" s="2" t="s">
        <v>17</v>
      </c>
      <c r="I4" s="2" t="s">
        <v>142</v>
      </c>
      <c r="J4" s="5" t="s">
        <v>145</v>
      </c>
      <c r="K4" s="5" t="str">
        <f>INDEX(LOCATION!$C$7:$C$18,MATCH(SPORTSMEN!J4,LOCATION!$B$7:$B$18,0))</f>
        <v>BRAZIL</v>
      </c>
      <c r="L4" s="5" t="str">
        <f>INDEX(LOCATION!$A$7:$A$18,MATCH(SPORTSMEN!J4,LOCATION!$B$7:$B$18,0))</f>
        <v>Portuguese</v>
      </c>
      <c r="M4" s="5" t="str">
        <f>LOWER( IF(L4="English", CONCATENATE($F4,".",SPORTSMEN!$D4,"@","xyz",".","org"),CONCATENATE(SPORTSMEN!$F4,".",SPORTSMEN!$D4,"@","xyz",".","com")))</f>
        <v>filho.tomas@xyz.com</v>
      </c>
      <c r="N4" s="4">
        <v>52.9</v>
      </c>
      <c r="O4" s="2" t="s">
        <v>213</v>
      </c>
      <c r="P4" s="2" t="s">
        <v>210</v>
      </c>
      <c r="Q4" s="3" t="str">
        <f>INDEX(SPORT!$A$2:$A$33,MATCH(SPORTSMEN!R4,SPORT!$B$2:$B$33,0))</f>
        <v>OUTDOOR</v>
      </c>
      <c r="R4" s="2" t="s">
        <v>177</v>
      </c>
      <c r="S4" s="2">
        <v>64724</v>
      </c>
    </row>
    <row r="5" spans="1:19" x14ac:dyDescent="0.25">
      <c r="A5" s="35">
        <v>4</v>
      </c>
      <c r="B5" s="3" t="str">
        <f t="shared" si="0"/>
        <v>MS. DARBY CRUICKSHANK</v>
      </c>
      <c r="C5" s="2" t="s">
        <v>6</v>
      </c>
      <c r="D5" s="2" t="s">
        <v>18</v>
      </c>
      <c r="E5" s="2"/>
      <c r="F5" s="2" t="s">
        <v>19</v>
      </c>
      <c r="G5" s="36">
        <v>27532</v>
      </c>
      <c r="H5" s="2" t="s">
        <v>20</v>
      </c>
      <c r="I5" s="2" t="s">
        <v>138</v>
      </c>
      <c r="J5" s="5" t="s">
        <v>141</v>
      </c>
      <c r="K5" s="5" t="str">
        <f>INDEX(LOCATION!$C$7:$C$18,MATCH(SPORTSMEN!J5,LOCATION!$B$7:$B$18,0))</f>
        <v>USA</v>
      </c>
      <c r="L5" s="5" t="str">
        <f>INDEX(LOCATION!$A$7:$A$18,MATCH(SPORTSMEN!J5,LOCATION!$B$7:$B$18,0))</f>
        <v>English</v>
      </c>
      <c r="M5" s="5" t="str">
        <f>LOWER( IF(L5="English", CONCATENATE($F5,".",SPORTSMEN!$D5,"@","xyz",".","org"),CONCATENATE(SPORTSMEN!$F5,".",SPORTSMEN!$D5,"@","xyz",".","com")))</f>
        <v>cruickshank.darby@xyz.org</v>
      </c>
      <c r="N5" s="4">
        <v>48.9</v>
      </c>
      <c r="O5" s="2" t="s">
        <v>209</v>
      </c>
      <c r="P5" s="2" t="s">
        <v>212</v>
      </c>
      <c r="Q5" s="3" t="str">
        <f>INDEX(SPORT!$A$2:$A$33,MATCH(SPORTSMEN!R5,SPORT!$B$2:$B$33,0))</f>
        <v>OUTDOOR</v>
      </c>
      <c r="R5" s="2" t="s">
        <v>178</v>
      </c>
      <c r="S5" s="2">
        <v>110823</v>
      </c>
    </row>
    <row r="6" spans="1:19" x14ac:dyDescent="0.25">
      <c r="A6" s="35">
        <v>5</v>
      </c>
      <c r="B6" s="3" t="str">
        <f t="shared" si="0"/>
        <v>DR. JAYDON BORER</v>
      </c>
      <c r="C6" s="2" t="s">
        <v>21</v>
      </c>
      <c r="D6" s="2" t="s">
        <v>22</v>
      </c>
      <c r="E6" s="2"/>
      <c r="F6" s="2" t="s">
        <v>23</v>
      </c>
      <c r="G6" s="36">
        <v>25706</v>
      </c>
      <c r="H6" s="2" t="s">
        <v>20</v>
      </c>
      <c r="I6" s="2" t="s">
        <v>142</v>
      </c>
      <c r="J6" s="5" t="s">
        <v>141</v>
      </c>
      <c r="K6" s="5" t="str">
        <f>INDEX(LOCATION!$C$7:$C$18,MATCH(SPORTSMEN!J6,LOCATION!$B$7:$B$18,0))</f>
        <v>USA</v>
      </c>
      <c r="L6" s="5" t="str">
        <f>INDEX(LOCATION!$A$7:$A$18,MATCH(SPORTSMEN!J6,LOCATION!$B$7:$B$18,0))</f>
        <v>English</v>
      </c>
      <c r="M6" s="5" t="str">
        <f>LOWER( IF(L6="English", CONCATENATE($F6,".",SPORTSMEN!$D6,"@","xyz",".","org"),CONCATENATE(SPORTSMEN!$F6,".",SPORTSMEN!$D6,"@","xyz",".","com")))</f>
        <v>borer.jaydon@xyz.org</v>
      </c>
      <c r="N6" s="4">
        <v>84.8</v>
      </c>
      <c r="O6" s="2" t="s">
        <v>214</v>
      </c>
      <c r="P6" s="2" t="s">
        <v>215</v>
      </c>
      <c r="Q6" s="3" t="str">
        <f>INDEX(SPORT!$A$2:$A$33,MATCH(SPORTSMEN!R6,SPORT!$B$2:$B$33,0))</f>
        <v>INDOOR</v>
      </c>
      <c r="R6" s="2" t="s">
        <v>179</v>
      </c>
      <c r="S6" s="2">
        <v>56916</v>
      </c>
    </row>
    <row r="7" spans="1:19" x14ac:dyDescent="0.25">
      <c r="A7" s="35">
        <v>6</v>
      </c>
      <c r="B7" s="3" t="str">
        <f t="shared" si="0"/>
        <v>MR. MORIAH  LYNCH</v>
      </c>
      <c r="C7" s="2" t="s">
        <v>24</v>
      </c>
      <c r="D7" s="2" t="s">
        <v>25</v>
      </c>
      <c r="E7" s="2"/>
      <c r="F7" s="2" t="s">
        <v>26</v>
      </c>
      <c r="G7" s="36">
        <v>33944</v>
      </c>
      <c r="H7" s="2" t="s">
        <v>27</v>
      </c>
      <c r="I7" s="2" t="s">
        <v>142</v>
      </c>
      <c r="J7" s="5" t="s">
        <v>141</v>
      </c>
      <c r="K7" s="5" t="str">
        <f>INDEX(LOCATION!$C$7:$C$18,MATCH(SPORTSMEN!J7,LOCATION!$B$7:$B$18,0))</f>
        <v>USA</v>
      </c>
      <c r="L7" s="5" t="str">
        <f>INDEX(LOCATION!$A$7:$A$18,MATCH(SPORTSMEN!J7,LOCATION!$B$7:$B$18,0))</f>
        <v>English</v>
      </c>
      <c r="M7" s="5" t="str">
        <f>LOWER( IF(L7="English", CONCATENATE($F7,".",SPORTSMEN!$D7,"@","xyz",".","org"),CONCATENATE(SPORTSMEN!$F7,".",SPORTSMEN!$D7,"@","xyz",".","com")))</f>
        <v>lynch.moriah @xyz.org</v>
      </c>
      <c r="N7" s="4">
        <v>83.2</v>
      </c>
      <c r="O7" s="2" t="s">
        <v>214</v>
      </c>
      <c r="P7" s="2" t="s">
        <v>212</v>
      </c>
      <c r="Q7" s="3" t="str">
        <f>INDEX(SPORT!$A$2:$A$33,MATCH(SPORTSMEN!R7,SPORT!$B$2:$B$33,0))</f>
        <v>INDOOR</v>
      </c>
      <c r="R7" s="2" t="s">
        <v>180</v>
      </c>
      <c r="S7" s="2">
        <v>51133</v>
      </c>
    </row>
    <row r="8" spans="1:19" x14ac:dyDescent="0.25">
      <c r="A8" s="35">
        <v>7</v>
      </c>
      <c r="B8" s="3" t="str">
        <f t="shared" si="0"/>
        <v>MS. AMIYA EICHMANN</v>
      </c>
      <c r="C8" s="2" t="s">
        <v>6</v>
      </c>
      <c r="D8" s="2" t="s">
        <v>28</v>
      </c>
      <c r="E8" s="2"/>
      <c r="F8" s="2" t="s">
        <v>29</v>
      </c>
      <c r="G8" s="36">
        <v>36370</v>
      </c>
      <c r="H8" s="2" t="s">
        <v>30</v>
      </c>
      <c r="I8" s="2" t="s">
        <v>138</v>
      </c>
      <c r="J8" s="5" t="s">
        <v>141</v>
      </c>
      <c r="K8" s="5" t="str">
        <f>INDEX(LOCATION!$C$7:$C$18,MATCH(SPORTSMEN!J8,LOCATION!$B$7:$B$18,0))</f>
        <v>USA</v>
      </c>
      <c r="L8" s="5" t="str">
        <f>INDEX(LOCATION!$A$7:$A$18,MATCH(SPORTSMEN!J8,LOCATION!$B$7:$B$18,0))</f>
        <v>English</v>
      </c>
      <c r="M8" s="5" t="str">
        <f>LOWER( IF(L8="English", CONCATENATE($F8,".",SPORTSMEN!$D8,"@","xyz",".","org"),CONCATENATE(SPORTSMEN!$F8,".",SPORTSMEN!$D8,"@","xyz",".","com")))</f>
        <v>eichmann.amiya@xyz.org</v>
      </c>
      <c r="N8" s="4">
        <v>61.1</v>
      </c>
      <c r="O8" s="2" t="s">
        <v>214</v>
      </c>
      <c r="P8" s="2" t="s">
        <v>215</v>
      </c>
      <c r="Q8" s="3" t="str">
        <f>INDEX(SPORT!$A$2:$A$33,MATCH(SPORTSMEN!R8,SPORT!$B$2:$B$33,0))</f>
        <v>OUTDOOR</v>
      </c>
      <c r="R8" s="2" t="s">
        <v>181</v>
      </c>
      <c r="S8" s="2">
        <v>65465</v>
      </c>
    </row>
    <row r="9" spans="1:19" x14ac:dyDescent="0.25">
      <c r="A9" s="35">
        <v>8</v>
      </c>
      <c r="B9" s="3" t="str">
        <f t="shared" si="0"/>
        <v>MR. PIERCE RAU</v>
      </c>
      <c r="C9" s="2" t="s">
        <v>24</v>
      </c>
      <c r="D9" s="2" t="s">
        <v>31</v>
      </c>
      <c r="E9" s="2"/>
      <c r="F9" s="2" t="s">
        <v>32</v>
      </c>
      <c r="G9" s="36">
        <v>23141</v>
      </c>
      <c r="H9" s="2" t="s">
        <v>20</v>
      </c>
      <c r="I9" s="2" t="s">
        <v>142</v>
      </c>
      <c r="J9" s="5" t="s">
        <v>141</v>
      </c>
      <c r="K9" s="5" t="str">
        <f>INDEX(LOCATION!$C$7:$C$18,MATCH(SPORTSMEN!J9,LOCATION!$B$7:$B$18,0))</f>
        <v>USA</v>
      </c>
      <c r="L9" s="5" t="str">
        <f>INDEX(LOCATION!$A$7:$A$18,MATCH(SPORTSMEN!J9,LOCATION!$B$7:$B$18,0))</f>
        <v>English</v>
      </c>
      <c r="M9" s="5" t="str">
        <f>LOWER( IF(L9="English", CONCATENATE($F9,".",SPORTSMEN!$D9,"@","xyz",".","org"),CONCATENATE(SPORTSMEN!$F9,".",SPORTSMEN!$D9,"@","xyz",".","com")))</f>
        <v>rau.pierce@xyz.org</v>
      </c>
      <c r="N9" s="4">
        <v>105.7</v>
      </c>
      <c r="O9" s="2" t="s">
        <v>213</v>
      </c>
      <c r="P9" s="2" t="s">
        <v>216</v>
      </c>
      <c r="Q9" s="3" t="str">
        <f>INDEX(SPORT!$A$2:$A$33,MATCH(SPORTSMEN!R9,SPORT!$B$2:$B$33,0))</f>
        <v>INDOOR</v>
      </c>
      <c r="R9" s="2" t="s">
        <v>182</v>
      </c>
      <c r="S9" s="2">
        <v>109885</v>
      </c>
    </row>
    <row r="10" spans="1:19" x14ac:dyDescent="0.25">
      <c r="A10" s="35">
        <v>9</v>
      </c>
      <c r="B10" s="3" t="str">
        <f t="shared" si="0"/>
        <v>MS. AMELIA STEVENS</v>
      </c>
      <c r="C10" s="2" t="s">
        <v>6</v>
      </c>
      <c r="D10" s="2" t="s">
        <v>33</v>
      </c>
      <c r="E10" s="2"/>
      <c r="F10" s="2" t="s">
        <v>34</v>
      </c>
      <c r="G10" s="36">
        <v>25965</v>
      </c>
      <c r="H10" s="2" t="s">
        <v>12</v>
      </c>
      <c r="I10" s="2" t="s">
        <v>138</v>
      </c>
      <c r="J10" s="5" t="s">
        <v>147</v>
      </c>
      <c r="K10" s="5" t="str">
        <f>INDEX(LOCATION!$C$7:$C$18,MATCH(SPORTSMEN!J10,LOCATION!$B$7:$B$18,0))</f>
        <v>UK</v>
      </c>
      <c r="L10" s="5" t="str">
        <f>INDEX(LOCATION!$A$7:$A$18,MATCH(SPORTSMEN!J10,LOCATION!$B$7:$B$18,0))</f>
        <v>English</v>
      </c>
      <c r="M10" s="5" t="str">
        <f>LOWER( IF(L10="English", CONCATENATE($F10,".",SPORTSMEN!$D10,"@","xyz",".","org"),CONCATENATE(SPORTSMEN!$F10,".",SPORTSMEN!$D10,"@","xyz",".","com")))</f>
        <v>stevens.amelia@xyz.org</v>
      </c>
      <c r="N10" s="4">
        <v>65.3</v>
      </c>
      <c r="O10" s="2" t="s">
        <v>214</v>
      </c>
      <c r="P10" s="2" t="s">
        <v>216</v>
      </c>
      <c r="Q10" s="3" t="str">
        <f>INDEX(SPORT!$A$2:$A$33,MATCH(SPORTSMEN!R10,SPORT!$B$2:$B$33,0))</f>
        <v>INDOOR</v>
      </c>
      <c r="R10" s="2" t="s">
        <v>183</v>
      </c>
      <c r="S10" s="2">
        <v>60061</v>
      </c>
    </row>
    <row r="11" spans="1:19" x14ac:dyDescent="0.25">
      <c r="A11" s="35">
        <v>10</v>
      </c>
      <c r="B11" s="3" t="str">
        <f t="shared" si="0"/>
        <v>MR. TOBY SIMPSON</v>
      </c>
      <c r="C11" s="2" t="s">
        <v>24</v>
      </c>
      <c r="D11" s="2" t="s">
        <v>35</v>
      </c>
      <c r="E11" s="2"/>
      <c r="F11" s="2" t="s">
        <v>36</v>
      </c>
      <c r="G11" s="36">
        <v>23732</v>
      </c>
      <c r="H11" s="2" t="s">
        <v>27</v>
      </c>
      <c r="I11" s="2" t="s">
        <v>142</v>
      </c>
      <c r="J11" s="5" t="s">
        <v>147</v>
      </c>
      <c r="K11" s="5" t="str">
        <f>INDEX(LOCATION!$C$7:$C$18,MATCH(SPORTSMEN!J11,LOCATION!$B$7:$B$18,0))</f>
        <v>UK</v>
      </c>
      <c r="L11" s="5" t="str">
        <f>INDEX(LOCATION!$A$7:$A$18,MATCH(SPORTSMEN!J11,LOCATION!$B$7:$B$18,0))</f>
        <v>English</v>
      </c>
      <c r="M11" s="5" t="str">
        <f>LOWER( IF(L11="English", CONCATENATE($F11,".",SPORTSMEN!$D11,"@","xyz",".","org"),CONCATENATE(SPORTSMEN!$F11,".",SPORTSMEN!$D11,"@","xyz",".","com")))</f>
        <v>simpson.toby@xyz.org</v>
      </c>
      <c r="N11" s="4">
        <v>62.9</v>
      </c>
      <c r="O11" s="2" t="s">
        <v>213</v>
      </c>
      <c r="P11" s="2" t="s">
        <v>217</v>
      </c>
      <c r="Q11" s="3" t="str">
        <f>INDEX(SPORT!$A$2:$A$33,MATCH(SPORTSMEN!R11,SPORT!$B$2:$B$33,0))</f>
        <v>OUTDOOR</v>
      </c>
      <c r="R11" s="2" t="s">
        <v>181</v>
      </c>
      <c r="S11" s="2">
        <v>32758</v>
      </c>
    </row>
    <row r="12" spans="1:19" x14ac:dyDescent="0.25">
      <c r="A12" s="35">
        <v>11</v>
      </c>
      <c r="B12" s="3" t="str">
        <f t="shared" si="0"/>
        <v>SIR ETHAN MURPHY</v>
      </c>
      <c r="C12" s="2" t="s">
        <v>37</v>
      </c>
      <c r="D12" s="2" t="s">
        <v>38</v>
      </c>
      <c r="E12" s="2"/>
      <c r="F12" s="2" t="s">
        <v>39</v>
      </c>
      <c r="G12" s="36">
        <v>31733</v>
      </c>
      <c r="H12" s="2" t="s">
        <v>40</v>
      </c>
      <c r="I12" s="2" t="s">
        <v>142</v>
      </c>
      <c r="J12" s="5" t="s">
        <v>147</v>
      </c>
      <c r="K12" s="5" t="str">
        <f>INDEX(LOCATION!$C$7:$C$18,MATCH(SPORTSMEN!J12,LOCATION!$B$7:$B$18,0))</f>
        <v>UK</v>
      </c>
      <c r="L12" s="5" t="str">
        <f>INDEX(LOCATION!$A$7:$A$18,MATCH(SPORTSMEN!J12,LOCATION!$B$7:$B$18,0))</f>
        <v>English</v>
      </c>
      <c r="M12" s="5" t="str">
        <f>LOWER( IF(L12="English", CONCATENATE($F12,".",SPORTSMEN!$D12,"@","xyz",".","org"),CONCATENATE(SPORTSMEN!$F12,".",SPORTSMEN!$D12,"@","xyz",".","com")))</f>
        <v>murphy.ethan@xyz.org</v>
      </c>
      <c r="N12" s="4">
        <v>104.3</v>
      </c>
      <c r="O12" s="2" t="s">
        <v>211</v>
      </c>
      <c r="P12" s="2" t="s">
        <v>217</v>
      </c>
      <c r="Q12" s="3" t="str">
        <f>INDEX(SPORT!$A$2:$A$33,MATCH(SPORTSMEN!R12,SPORT!$B$2:$B$33,0))</f>
        <v>OUTDOOR</v>
      </c>
      <c r="R12" s="2" t="s">
        <v>184</v>
      </c>
      <c r="S12" s="2">
        <v>99613</v>
      </c>
    </row>
    <row r="13" spans="1:19" x14ac:dyDescent="0.25">
      <c r="A13" s="35">
        <v>12</v>
      </c>
      <c r="B13" s="3" t="str">
        <f t="shared" si="0"/>
        <v>MRS. ASHLEY WOOD</v>
      </c>
      <c r="C13" s="2" t="s">
        <v>41</v>
      </c>
      <c r="D13" s="2" t="s">
        <v>42</v>
      </c>
      <c r="E13" s="2"/>
      <c r="F13" s="2" t="s">
        <v>43</v>
      </c>
      <c r="G13" s="36">
        <v>28412</v>
      </c>
      <c r="H13" s="2" t="s">
        <v>9</v>
      </c>
      <c r="I13" s="2" t="s">
        <v>138</v>
      </c>
      <c r="J13" s="5" t="s">
        <v>147</v>
      </c>
      <c r="K13" s="5" t="str">
        <f>INDEX(LOCATION!$C$7:$C$18,MATCH(SPORTSMEN!J13,LOCATION!$B$7:$B$18,0))</f>
        <v>UK</v>
      </c>
      <c r="L13" s="5" t="str">
        <f>INDEX(LOCATION!$A$7:$A$18,MATCH(SPORTSMEN!J13,LOCATION!$B$7:$B$18,0))</f>
        <v>English</v>
      </c>
      <c r="M13" s="5" t="str">
        <f>LOWER( IF(L13="English", CONCATENATE($F13,".",SPORTSMEN!$D13,"@","xyz",".","org"),CONCATENATE(SPORTSMEN!$F13,".",SPORTSMEN!$D13,"@","xyz",".","com")))</f>
        <v>wood.ashley@xyz.org</v>
      </c>
      <c r="N13" s="4">
        <v>100.7</v>
      </c>
      <c r="O13" s="2" t="s">
        <v>211</v>
      </c>
      <c r="P13" s="2" t="s">
        <v>217</v>
      </c>
      <c r="Q13" s="3" t="str">
        <f>INDEX(SPORT!$A$2:$A$33,MATCH(SPORTSMEN!R13,SPORT!$B$2:$B$33,0))</f>
        <v>OUTDOOR</v>
      </c>
      <c r="R13" s="2" t="s">
        <v>185</v>
      </c>
      <c r="S13" s="2">
        <v>56595</v>
      </c>
    </row>
    <row r="14" spans="1:19" x14ac:dyDescent="0.25">
      <c r="A14" s="35">
        <v>13</v>
      </c>
      <c r="B14" s="3" t="str">
        <f t="shared" si="0"/>
        <v>MS. MEGAN SCOTT</v>
      </c>
      <c r="C14" s="2" t="s">
        <v>6</v>
      </c>
      <c r="D14" s="2" t="s">
        <v>44</v>
      </c>
      <c r="E14" s="2"/>
      <c r="F14" s="2" t="s">
        <v>45</v>
      </c>
      <c r="G14" s="36">
        <v>28168</v>
      </c>
      <c r="H14" s="2" t="s">
        <v>12</v>
      </c>
      <c r="I14" s="2" t="s">
        <v>138</v>
      </c>
      <c r="J14" s="5" t="s">
        <v>147</v>
      </c>
      <c r="K14" s="5" t="str">
        <f>INDEX(LOCATION!$C$7:$C$18,MATCH(SPORTSMEN!J14,LOCATION!$B$7:$B$18,0))</f>
        <v>UK</v>
      </c>
      <c r="L14" s="5" t="str">
        <f>INDEX(LOCATION!$A$7:$A$18,MATCH(SPORTSMEN!J14,LOCATION!$B$7:$B$18,0))</f>
        <v>English</v>
      </c>
      <c r="M14" s="5" t="str">
        <f>LOWER( IF(L14="English", CONCATENATE($F14,".",SPORTSMEN!$D14,"@","xyz",".","org"),CONCATENATE(SPORTSMEN!$F14,".",SPORTSMEN!$D14,"@","xyz",".","com")))</f>
        <v>scott.megan@xyz.org</v>
      </c>
      <c r="N14" s="4">
        <v>70.900000000000006</v>
      </c>
      <c r="O14" s="2" t="s">
        <v>209</v>
      </c>
      <c r="P14" s="2" t="s">
        <v>210</v>
      </c>
      <c r="Q14" s="3" t="str">
        <f>INDEX(SPORT!$A$2:$A$33,MATCH(SPORTSMEN!R14,SPORT!$B$2:$B$33,0))</f>
        <v>OUTDOOR</v>
      </c>
      <c r="R14" s="2" t="s">
        <v>186</v>
      </c>
      <c r="S14" s="2">
        <v>117408</v>
      </c>
    </row>
    <row r="15" spans="1:19" x14ac:dyDescent="0.25">
      <c r="A15" s="35">
        <v>14</v>
      </c>
      <c r="B15" s="3" t="str">
        <f t="shared" si="0"/>
        <v>HR. HELMUT WEINHAE</v>
      </c>
      <c r="C15" s="2" t="s">
        <v>46</v>
      </c>
      <c r="D15" s="2" t="s">
        <v>47</v>
      </c>
      <c r="E15" s="2"/>
      <c r="F15" s="2" t="s">
        <v>48</v>
      </c>
      <c r="G15" s="36">
        <v>21788</v>
      </c>
      <c r="H15" s="2" t="s">
        <v>49</v>
      </c>
      <c r="I15" s="2" t="s">
        <v>142</v>
      </c>
      <c r="J15" s="5" t="s">
        <v>150</v>
      </c>
      <c r="K15" s="5" t="str">
        <f>INDEX(LOCATION!$C$7:$C$18,MATCH(SPORTSMEN!J15,LOCATION!$B$7:$B$18,0))</f>
        <v>GERMANY</v>
      </c>
      <c r="L15" s="5" t="str">
        <f>INDEX(LOCATION!$A$7:$A$18,MATCH(SPORTSMEN!J15,LOCATION!$B$7:$B$18,0))</f>
        <v>German</v>
      </c>
      <c r="M15" s="5" t="str">
        <f>LOWER( IF(L15="English", CONCATENATE($F15,".",SPORTSMEN!$D15,"@","xyz",".","org"),CONCATENATE(SPORTSMEN!$F15,".",SPORTSMEN!$D15,"@","xyz",".","com")))</f>
        <v>weinhae.helmut@xyz.com</v>
      </c>
      <c r="N15" s="4">
        <v>68.3</v>
      </c>
      <c r="O15" s="2" t="s">
        <v>218</v>
      </c>
      <c r="P15" s="2" t="s">
        <v>216</v>
      </c>
      <c r="Q15" s="3" t="str">
        <f>INDEX(SPORT!$A$2:$A$33,MATCH(SPORTSMEN!R15,SPORT!$B$2:$B$33,0))</f>
        <v>OUTDOOR</v>
      </c>
      <c r="R15" s="2" t="s">
        <v>187</v>
      </c>
      <c r="S15" s="2">
        <v>64862</v>
      </c>
    </row>
    <row r="16" spans="1:19" x14ac:dyDescent="0.25">
      <c r="A16" s="35">
        <v>15</v>
      </c>
      <c r="B16" s="3" t="str">
        <f t="shared" si="0"/>
        <v>PROF. MILENA SCHOTIN</v>
      </c>
      <c r="C16" s="2" t="s">
        <v>50</v>
      </c>
      <c r="D16" s="2" t="s">
        <v>51</v>
      </c>
      <c r="E16" s="2"/>
      <c r="F16" s="2" t="s">
        <v>52</v>
      </c>
      <c r="G16" s="36">
        <v>23804</v>
      </c>
      <c r="H16" s="2" t="s">
        <v>53</v>
      </c>
      <c r="I16" s="2" t="s">
        <v>138</v>
      </c>
      <c r="J16" s="5" t="s">
        <v>150</v>
      </c>
      <c r="K16" s="5" t="str">
        <f>INDEX(LOCATION!$C$7:$C$18,MATCH(SPORTSMEN!J16,LOCATION!$B$7:$B$18,0))</f>
        <v>GERMANY</v>
      </c>
      <c r="L16" s="5" t="str">
        <f>INDEX(LOCATION!$A$7:$A$18,MATCH(SPORTSMEN!J16,LOCATION!$B$7:$B$18,0))</f>
        <v>German</v>
      </c>
      <c r="M16" s="5" t="str">
        <f>LOWER( IF(L16="English", CONCATENATE($F16,".",SPORTSMEN!$D16,"@","xyz",".","org"),CONCATENATE(SPORTSMEN!$F16,".",SPORTSMEN!$D16,"@","xyz",".","com")))</f>
        <v>schotin.milena@xyz.com</v>
      </c>
      <c r="N16" s="37">
        <v>105.3</v>
      </c>
      <c r="O16" s="2" t="s">
        <v>218</v>
      </c>
      <c r="P16" s="2" t="s">
        <v>217</v>
      </c>
      <c r="Q16" s="3" t="str">
        <f>INDEX(SPORT!$A$2:$A$33,MATCH(SPORTSMEN!R16,SPORT!$B$2:$B$33,0))</f>
        <v>INDOOR</v>
      </c>
      <c r="R16" s="2" t="s">
        <v>188</v>
      </c>
      <c r="S16" s="38">
        <v>10241</v>
      </c>
    </row>
    <row r="17" spans="1:19" x14ac:dyDescent="0.25">
      <c r="A17" s="35">
        <v>16</v>
      </c>
      <c r="B17" s="3" t="str">
        <f t="shared" si="0"/>
        <v>HR. LOTHAR BIRNBAUM</v>
      </c>
      <c r="C17" s="2" t="s">
        <v>46</v>
      </c>
      <c r="D17" s="2" t="s">
        <v>54</v>
      </c>
      <c r="E17" s="2"/>
      <c r="F17" s="2" t="s">
        <v>55</v>
      </c>
      <c r="G17" s="36">
        <v>25405</v>
      </c>
      <c r="H17" s="2" t="s">
        <v>17</v>
      </c>
      <c r="I17" s="2" t="s">
        <v>142</v>
      </c>
      <c r="J17" s="5" t="s">
        <v>150</v>
      </c>
      <c r="K17" s="5" t="str">
        <f>INDEX(LOCATION!$C$7:$C$18,MATCH(SPORTSMEN!J17,LOCATION!$B$7:$B$18,0))</f>
        <v>GERMANY</v>
      </c>
      <c r="L17" s="5" t="str">
        <f>INDEX(LOCATION!$A$7:$A$18,MATCH(SPORTSMEN!J17,LOCATION!$B$7:$B$18,0))</f>
        <v>German</v>
      </c>
      <c r="M17" s="5" t="str">
        <f>LOWER( IF(L17="English", CONCATENATE($F17,".",SPORTSMEN!$D17,"@","xyz",".","org"),CONCATENATE(SPORTSMEN!$F17,".",SPORTSMEN!$D17,"@","xyz",".","com")))</f>
        <v>birnbaum.lothar@xyz.com</v>
      </c>
      <c r="N17" s="37">
        <v>48.6</v>
      </c>
      <c r="O17" s="2" t="s">
        <v>214</v>
      </c>
      <c r="P17" s="2" t="s">
        <v>217</v>
      </c>
      <c r="Q17" s="3" t="str">
        <f>INDEX(SPORT!$A$2:$A$33,MATCH(SPORTSMEN!R17,SPORT!$B$2:$B$33,0))</f>
        <v>OUTDOOR</v>
      </c>
      <c r="R17" s="2" t="s">
        <v>178</v>
      </c>
      <c r="S17" s="38">
        <v>88762</v>
      </c>
    </row>
    <row r="18" spans="1:19" x14ac:dyDescent="0.25">
      <c r="A18" s="35">
        <v>17</v>
      </c>
      <c r="B18" s="3" t="str">
        <f t="shared" si="0"/>
        <v>HR. PIETRO STOLZE</v>
      </c>
      <c r="C18" s="2" t="s">
        <v>46</v>
      </c>
      <c r="D18" s="2" t="s">
        <v>56</v>
      </c>
      <c r="E18" s="2"/>
      <c r="F18" s="2" t="s">
        <v>57</v>
      </c>
      <c r="G18" s="36">
        <v>26582</v>
      </c>
      <c r="H18" s="2" t="s">
        <v>9</v>
      </c>
      <c r="I18" s="2" t="s">
        <v>142</v>
      </c>
      <c r="J18" s="5" t="s">
        <v>150</v>
      </c>
      <c r="K18" s="5" t="str">
        <f>INDEX(LOCATION!$C$7:$C$18,MATCH(SPORTSMEN!J18,LOCATION!$B$7:$B$18,0))</f>
        <v>GERMANY</v>
      </c>
      <c r="L18" s="5" t="str">
        <f>INDEX(LOCATION!$A$7:$A$18,MATCH(SPORTSMEN!J18,LOCATION!$B$7:$B$18,0))</f>
        <v>German</v>
      </c>
      <c r="M18" s="5" t="str">
        <f>LOWER( IF(L18="English", CONCATENATE($F18,".",SPORTSMEN!$D18,"@","xyz",".","org"),CONCATENATE(SPORTSMEN!$F18,".",SPORTSMEN!$D18,"@","xyz",".","com")))</f>
        <v>stolze.pietro@xyz.com</v>
      </c>
      <c r="N18" s="37">
        <v>105.9</v>
      </c>
      <c r="O18" s="2" t="s">
        <v>214</v>
      </c>
      <c r="P18" s="2" t="s">
        <v>210</v>
      </c>
      <c r="Q18" s="3" t="str">
        <f>INDEX(SPORT!$A$2:$A$33,MATCH(SPORTSMEN!R18,SPORT!$B$2:$B$33,0))</f>
        <v>INDOOR</v>
      </c>
      <c r="R18" s="2" t="s">
        <v>189</v>
      </c>
      <c r="S18" s="38">
        <v>80757</v>
      </c>
    </row>
    <row r="19" spans="1:19" x14ac:dyDescent="0.25">
      <c r="A19" s="35">
        <v>18</v>
      </c>
      <c r="B19" s="3" t="str">
        <f t="shared" si="0"/>
        <v>HR. RICHARD  TLUSTEK</v>
      </c>
      <c r="C19" s="2" t="s">
        <v>46</v>
      </c>
      <c r="D19" s="2" t="s">
        <v>58</v>
      </c>
      <c r="E19" s="2"/>
      <c r="F19" s="2" t="s">
        <v>59</v>
      </c>
      <c r="G19" s="36">
        <v>21793</v>
      </c>
      <c r="H19" s="2" t="s">
        <v>49</v>
      </c>
      <c r="I19" s="2" t="s">
        <v>142</v>
      </c>
      <c r="J19" s="5" t="s">
        <v>150</v>
      </c>
      <c r="K19" s="5" t="str">
        <f>INDEX(LOCATION!$C$7:$C$18,MATCH(SPORTSMEN!J19,LOCATION!$B$7:$B$18,0))</f>
        <v>GERMANY</v>
      </c>
      <c r="L19" s="5" t="str">
        <f>INDEX(LOCATION!$A$7:$A$18,MATCH(SPORTSMEN!J19,LOCATION!$B$7:$B$18,0))</f>
        <v>German</v>
      </c>
      <c r="M19" s="5" t="str">
        <f>LOWER( IF(L19="English", CONCATENATE($F19,".",SPORTSMEN!$D19,"@","xyz",".","org"),CONCATENATE(SPORTSMEN!$F19,".",SPORTSMEN!$D19,"@","xyz",".","com")))</f>
        <v>tlustek.richard @xyz.com</v>
      </c>
      <c r="N19" s="37">
        <v>71.099999999999994</v>
      </c>
      <c r="O19" s="2" t="s">
        <v>214</v>
      </c>
      <c r="P19" s="2" t="s">
        <v>210</v>
      </c>
      <c r="Q19" s="3" t="str">
        <f>INDEX(SPORT!$A$2:$A$33,MATCH(SPORTSMEN!R19,SPORT!$B$2:$B$33,0))</f>
        <v>OUTDOOR</v>
      </c>
      <c r="R19" s="2" t="s">
        <v>190</v>
      </c>
      <c r="S19" s="38">
        <v>88794</v>
      </c>
    </row>
    <row r="20" spans="1:19" x14ac:dyDescent="0.25">
      <c r="A20" s="35">
        <v>19</v>
      </c>
      <c r="B20" s="3" t="str">
        <f t="shared" si="0"/>
        <v>DR. EARNESTINE RAYNOR</v>
      </c>
      <c r="C20" s="2" t="s">
        <v>21</v>
      </c>
      <c r="D20" s="2" t="s">
        <v>60</v>
      </c>
      <c r="E20" s="2"/>
      <c r="F20" s="2" t="s">
        <v>61</v>
      </c>
      <c r="G20" s="36">
        <v>28262</v>
      </c>
      <c r="H20" s="2" t="s">
        <v>20</v>
      </c>
      <c r="I20" s="2" t="s">
        <v>138</v>
      </c>
      <c r="J20" s="5" t="s">
        <v>152</v>
      </c>
      <c r="K20" s="5" t="str">
        <f>INDEX(LOCATION!$C$7:$C$18,MATCH(SPORTSMEN!J20,LOCATION!$B$7:$B$18,0))</f>
        <v>AUSTRALIA</v>
      </c>
      <c r="L20" s="5" t="str">
        <f>INDEX(LOCATION!$A$7:$A$18,MATCH(SPORTSMEN!J20,LOCATION!$B$7:$B$18,0))</f>
        <v>English</v>
      </c>
      <c r="M20" s="5" t="str">
        <f>LOWER( IF(L20="English", CONCATENATE($F20,".",SPORTSMEN!$D20,"@","xyz",".","org"),CONCATENATE(SPORTSMEN!$F20,".",SPORTSMEN!$D20,"@","xyz",".","com")))</f>
        <v>raynor.earnestine@xyz.org</v>
      </c>
      <c r="N20" s="37">
        <v>70.3</v>
      </c>
      <c r="O20" s="2" t="s">
        <v>214</v>
      </c>
      <c r="P20" s="2" t="s">
        <v>216</v>
      </c>
      <c r="Q20" s="3" t="str">
        <f>INDEX(SPORT!$A$2:$A$33,MATCH(SPORTSMEN!R20,SPORT!$B$2:$B$33,0))</f>
        <v>INDOOR</v>
      </c>
      <c r="R20" s="2" t="s">
        <v>191</v>
      </c>
      <c r="S20" s="38">
        <v>63526</v>
      </c>
    </row>
    <row r="21" spans="1:19" x14ac:dyDescent="0.25">
      <c r="A21" s="35">
        <v>20</v>
      </c>
      <c r="B21" s="3" t="str">
        <f t="shared" si="0"/>
        <v>MR. JASON GAYLORD</v>
      </c>
      <c r="C21" s="2" t="s">
        <v>24</v>
      </c>
      <c r="D21" s="2" t="s">
        <v>62</v>
      </c>
      <c r="E21" s="2"/>
      <c r="F21" s="2" t="s">
        <v>63</v>
      </c>
      <c r="G21" s="36">
        <v>27767</v>
      </c>
      <c r="H21" s="2" t="s">
        <v>64</v>
      </c>
      <c r="I21" s="2" t="s">
        <v>142</v>
      </c>
      <c r="J21" s="5" t="s">
        <v>152</v>
      </c>
      <c r="K21" s="5" t="str">
        <f>INDEX(LOCATION!$C$7:$C$18,MATCH(SPORTSMEN!J21,LOCATION!$B$7:$B$18,0))</f>
        <v>AUSTRALIA</v>
      </c>
      <c r="L21" s="5" t="str">
        <f>INDEX(LOCATION!$A$7:$A$18,MATCH(SPORTSMEN!J21,LOCATION!$B$7:$B$18,0))</f>
        <v>English</v>
      </c>
      <c r="M21" s="5" t="str">
        <f>LOWER( IF(L21="English", CONCATENATE($F21,".",SPORTSMEN!$D21,"@","xyz",".","org"),CONCATENATE(SPORTSMEN!$F21,".",SPORTSMEN!$D21,"@","xyz",".","com")))</f>
        <v>gaylord.jason@xyz.org</v>
      </c>
      <c r="N21" s="37">
        <v>54.7</v>
      </c>
      <c r="O21" s="2" t="s">
        <v>211</v>
      </c>
      <c r="P21" s="2" t="s">
        <v>212</v>
      </c>
      <c r="Q21" s="3" t="str">
        <f>INDEX(SPORT!$A$2:$A$33,MATCH(SPORTSMEN!R21,SPORT!$B$2:$B$33,0))</f>
        <v>INDOOR</v>
      </c>
      <c r="R21" s="2" t="s">
        <v>192</v>
      </c>
      <c r="S21" s="38">
        <v>46352</v>
      </c>
    </row>
    <row r="22" spans="1:19" x14ac:dyDescent="0.25">
      <c r="A22" s="35">
        <v>21</v>
      </c>
      <c r="B22" s="3" t="str">
        <f t="shared" si="0"/>
        <v>MR. KENDRICK SAUER</v>
      </c>
      <c r="C22" s="2" t="s">
        <v>24</v>
      </c>
      <c r="D22" s="2" t="s">
        <v>65</v>
      </c>
      <c r="E22" s="2"/>
      <c r="F22" s="2" t="s">
        <v>66</v>
      </c>
      <c r="G22" s="36">
        <v>35268</v>
      </c>
      <c r="H22" s="2" t="s">
        <v>17</v>
      </c>
      <c r="I22" s="2" t="s">
        <v>142</v>
      </c>
      <c r="J22" s="5" t="s">
        <v>152</v>
      </c>
      <c r="K22" s="5" t="str">
        <f>INDEX(LOCATION!$C$7:$C$18,MATCH(SPORTSMEN!J22,LOCATION!$B$7:$B$18,0))</f>
        <v>AUSTRALIA</v>
      </c>
      <c r="L22" s="5" t="str">
        <f>INDEX(LOCATION!$A$7:$A$18,MATCH(SPORTSMEN!J22,LOCATION!$B$7:$B$18,0))</f>
        <v>English</v>
      </c>
      <c r="M22" s="5" t="str">
        <f>LOWER( IF(L22="English", CONCATENATE($F22,".",SPORTSMEN!$D22,"@","xyz",".","org"),CONCATENATE(SPORTSMEN!$F22,".",SPORTSMEN!$D22,"@","xyz",".","com")))</f>
        <v>sauer.kendrick@xyz.org</v>
      </c>
      <c r="N22" s="37">
        <v>100.9</v>
      </c>
      <c r="O22" s="2" t="s">
        <v>214</v>
      </c>
      <c r="P22" s="2" t="s">
        <v>215</v>
      </c>
      <c r="Q22" s="3" t="str">
        <f>INDEX(SPORT!$A$2:$A$33,MATCH(SPORTSMEN!R22,SPORT!$B$2:$B$33,0))</f>
        <v>OUTDOOR</v>
      </c>
      <c r="R22" s="2" t="s">
        <v>193</v>
      </c>
      <c r="S22" s="38">
        <v>106808</v>
      </c>
    </row>
    <row r="23" spans="1:19" x14ac:dyDescent="0.25">
      <c r="A23" s="35">
        <v>22</v>
      </c>
      <c r="B23" s="3" t="str">
        <f t="shared" si="0"/>
        <v>DR. ANNABELL OLSON</v>
      </c>
      <c r="C23" s="2" t="s">
        <v>21</v>
      </c>
      <c r="D23" s="2" t="s">
        <v>67</v>
      </c>
      <c r="E23" s="2"/>
      <c r="F23" s="2" t="s">
        <v>68</v>
      </c>
      <c r="G23" s="36">
        <v>23483</v>
      </c>
      <c r="H23" s="2" t="s">
        <v>69</v>
      </c>
      <c r="I23" s="2" t="s">
        <v>138</v>
      </c>
      <c r="J23" s="5" t="s">
        <v>152</v>
      </c>
      <c r="K23" s="5" t="str">
        <f>INDEX(LOCATION!$C$7:$C$18,MATCH(SPORTSMEN!J23,LOCATION!$B$7:$B$18,0))</f>
        <v>AUSTRALIA</v>
      </c>
      <c r="L23" s="5" t="str">
        <f>INDEX(LOCATION!$A$7:$A$18,MATCH(SPORTSMEN!J23,LOCATION!$B$7:$B$18,0))</f>
        <v>English</v>
      </c>
      <c r="M23" s="5" t="str">
        <f>LOWER( IF(L23="English", CONCATENATE($F23,".",SPORTSMEN!$D23,"@","xyz",".","org"),CONCATENATE(SPORTSMEN!$F23,".",SPORTSMEN!$D23,"@","xyz",".","com")))</f>
        <v>olson.annabell@xyz.org</v>
      </c>
      <c r="N23" s="37">
        <v>84.3</v>
      </c>
      <c r="O23" s="2" t="s">
        <v>209</v>
      </c>
      <c r="P23" s="2" t="s">
        <v>216</v>
      </c>
      <c r="Q23" s="3" t="str">
        <f>INDEX(SPORT!$A$2:$A$33,MATCH(SPORTSMEN!R23,SPORT!$B$2:$B$33,0))</f>
        <v>OUTDOOR</v>
      </c>
      <c r="R23" s="2" t="s">
        <v>194</v>
      </c>
      <c r="S23" s="38">
        <v>96468</v>
      </c>
    </row>
    <row r="24" spans="1:19" x14ac:dyDescent="0.25">
      <c r="A24" s="35">
        <v>23</v>
      </c>
      <c r="B24" s="3" t="str">
        <f t="shared" si="0"/>
        <v>DR. JENA UPTON</v>
      </c>
      <c r="C24" s="2" t="s">
        <v>21</v>
      </c>
      <c r="D24" s="2" t="s">
        <v>70</v>
      </c>
      <c r="E24" s="2"/>
      <c r="F24" s="2" t="s">
        <v>71</v>
      </c>
      <c r="G24" s="36">
        <v>20437</v>
      </c>
      <c r="H24" s="2" t="s">
        <v>27</v>
      </c>
      <c r="I24" s="2" t="s">
        <v>138</v>
      </c>
      <c r="J24" s="5" t="s">
        <v>152</v>
      </c>
      <c r="K24" s="5" t="str">
        <f>INDEX(LOCATION!$C$7:$C$18,MATCH(SPORTSMEN!J24,LOCATION!$B$7:$B$18,0))</f>
        <v>AUSTRALIA</v>
      </c>
      <c r="L24" s="5" t="str">
        <f>INDEX(LOCATION!$A$7:$A$18,MATCH(SPORTSMEN!J24,LOCATION!$B$7:$B$18,0))</f>
        <v>English</v>
      </c>
      <c r="M24" s="5" t="str">
        <f>LOWER( IF(L24="English", CONCATENATE($F24,".",SPORTSMEN!$D24,"@","xyz",".","org"),CONCATENATE(SPORTSMEN!$F24,".",SPORTSMEN!$D24,"@","xyz",".","com")))</f>
        <v>upton.jena@xyz.org</v>
      </c>
      <c r="N24" s="37">
        <v>66.8</v>
      </c>
      <c r="O24" s="2" t="s">
        <v>214</v>
      </c>
      <c r="P24" s="2" t="s">
        <v>217</v>
      </c>
      <c r="Q24" s="3" t="str">
        <f>INDEX(SPORT!$A$2:$A$33,MATCH(SPORTSMEN!R24,SPORT!$B$2:$B$33,0))</f>
        <v>OUTDOOR</v>
      </c>
      <c r="R24" s="2" t="s">
        <v>195</v>
      </c>
      <c r="S24" s="38">
        <v>16526</v>
      </c>
    </row>
    <row r="25" spans="1:19" x14ac:dyDescent="0.25">
      <c r="A25" s="35">
        <v>24</v>
      </c>
      <c r="B25" s="3" t="str">
        <f t="shared" si="0"/>
        <v>DR. SHANNY BINS</v>
      </c>
      <c r="C25" s="2" t="s">
        <v>21</v>
      </c>
      <c r="D25" s="2" t="s">
        <v>72</v>
      </c>
      <c r="E25" s="2"/>
      <c r="F25" s="2" t="s">
        <v>73</v>
      </c>
      <c r="G25" s="36">
        <v>36400</v>
      </c>
      <c r="H25" s="2" t="s">
        <v>49</v>
      </c>
      <c r="I25" s="2" t="s">
        <v>138</v>
      </c>
      <c r="J25" s="5" t="s">
        <v>152</v>
      </c>
      <c r="K25" s="5" t="str">
        <f>INDEX(LOCATION!$C$7:$C$18,MATCH(SPORTSMEN!J25,LOCATION!$B$7:$B$18,0))</f>
        <v>AUSTRALIA</v>
      </c>
      <c r="L25" s="5" t="str">
        <f>INDEX(LOCATION!$A$7:$A$18,MATCH(SPORTSMEN!J25,LOCATION!$B$7:$B$18,0))</f>
        <v>English</v>
      </c>
      <c r="M25" s="5" t="str">
        <f>LOWER( IF(L25="English", CONCATENATE($F25,".",SPORTSMEN!$D25,"@","xyz",".","org"),CONCATENATE(SPORTSMEN!$F25,".",SPORTSMEN!$D25,"@","xyz",".","com")))</f>
        <v>bins.shanny@xyz.org</v>
      </c>
      <c r="N25" s="37">
        <v>59.4</v>
      </c>
      <c r="O25" s="2" t="s">
        <v>213</v>
      </c>
      <c r="P25" s="2" t="s">
        <v>215</v>
      </c>
      <c r="Q25" s="3" t="str">
        <f>INDEX(SPORT!$A$2:$A$33,MATCH(SPORTSMEN!R25,SPORT!$B$2:$B$33,0))</f>
        <v>OUTDOOR</v>
      </c>
      <c r="R25" s="2" t="s">
        <v>196</v>
      </c>
      <c r="S25" s="38">
        <v>21891</v>
      </c>
    </row>
    <row r="26" spans="1:19" x14ac:dyDescent="0.25">
      <c r="A26" s="35">
        <v>25</v>
      </c>
      <c r="B26" s="3" t="str">
        <f t="shared" si="0"/>
        <v>DR. TIA ABSHIRE</v>
      </c>
      <c r="C26" s="2" t="s">
        <v>21</v>
      </c>
      <c r="D26" s="2" t="s">
        <v>74</v>
      </c>
      <c r="E26" s="2"/>
      <c r="F26" s="2" t="s">
        <v>75</v>
      </c>
      <c r="G26" s="36">
        <v>24309</v>
      </c>
      <c r="H26" s="2" t="s">
        <v>17</v>
      </c>
      <c r="I26" s="2" t="s">
        <v>138</v>
      </c>
      <c r="J26" s="5" t="s">
        <v>152</v>
      </c>
      <c r="K26" s="5" t="str">
        <f>INDEX(LOCATION!$C$7:$C$18,MATCH(SPORTSMEN!J26,LOCATION!$B$7:$B$18,0))</f>
        <v>AUSTRALIA</v>
      </c>
      <c r="L26" s="5" t="str">
        <f>INDEX(LOCATION!$A$7:$A$18,MATCH(SPORTSMEN!J26,LOCATION!$B$7:$B$18,0))</f>
        <v>English</v>
      </c>
      <c r="M26" s="5" t="str">
        <f>LOWER( IF(L26="English", CONCATENATE($F26,".",SPORTSMEN!$D26,"@","xyz",".","org"),CONCATENATE(SPORTSMEN!$F26,".",SPORTSMEN!$D26,"@","xyz",".","com")))</f>
        <v>abshire.tia@xyz.org</v>
      </c>
      <c r="N26" s="37">
        <v>77.8</v>
      </c>
      <c r="O26" s="2" t="s">
        <v>213</v>
      </c>
      <c r="P26" s="2" t="s">
        <v>216</v>
      </c>
      <c r="Q26" s="3" t="str">
        <f>INDEX(SPORT!$A$2:$A$33,MATCH(SPORTSMEN!R26,SPORT!$B$2:$B$33,0))</f>
        <v>OUTDOOR</v>
      </c>
      <c r="R26" s="2" t="s">
        <v>181</v>
      </c>
      <c r="S26" s="38">
        <v>62037</v>
      </c>
    </row>
    <row r="27" spans="1:19" x14ac:dyDescent="0.25">
      <c r="A27" s="35">
        <v>26</v>
      </c>
      <c r="B27" s="3" t="str">
        <f t="shared" si="0"/>
        <v>MS. ISABEL RUNOLFSDOTTIR</v>
      </c>
      <c r="C27" s="2" t="s">
        <v>6</v>
      </c>
      <c r="D27" s="2" t="s">
        <v>76</v>
      </c>
      <c r="E27" s="2"/>
      <c r="F27" s="2" t="s">
        <v>77</v>
      </c>
      <c r="G27" s="36">
        <v>28570</v>
      </c>
      <c r="H27" s="2" t="s">
        <v>69</v>
      </c>
      <c r="I27" s="2" t="s">
        <v>138</v>
      </c>
      <c r="J27" s="5" t="s">
        <v>152</v>
      </c>
      <c r="K27" s="5" t="str">
        <f>INDEX(LOCATION!$C$7:$C$18,MATCH(SPORTSMEN!J27,LOCATION!$B$7:$B$18,0))</f>
        <v>AUSTRALIA</v>
      </c>
      <c r="L27" s="5" t="str">
        <f>INDEX(LOCATION!$A$7:$A$18,MATCH(SPORTSMEN!J27,LOCATION!$B$7:$B$18,0))</f>
        <v>English</v>
      </c>
      <c r="M27" s="5" t="str">
        <f>LOWER( IF(L27="English", CONCATENATE($F27,".",SPORTSMEN!$D27,"@","xyz",".","org"),CONCATENATE(SPORTSMEN!$F27,".",SPORTSMEN!$D27,"@","xyz",".","com")))</f>
        <v>runolfsdottir.isabel@xyz.org</v>
      </c>
      <c r="N27" s="37">
        <v>85.9</v>
      </c>
      <c r="O27" s="2" t="s">
        <v>214</v>
      </c>
      <c r="P27" s="2" t="s">
        <v>219</v>
      </c>
      <c r="Q27" s="3" t="str">
        <f>INDEX(SPORT!$A$2:$A$33,MATCH(SPORTSMEN!R27,SPORT!$B$2:$B$33,0))</f>
        <v>INDOOR</v>
      </c>
      <c r="R27" s="2" t="s">
        <v>174</v>
      </c>
      <c r="S27" s="38">
        <v>89737</v>
      </c>
    </row>
    <row r="28" spans="1:19" x14ac:dyDescent="0.25">
      <c r="A28" s="35">
        <v>27</v>
      </c>
      <c r="B28" s="3" t="str">
        <f t="shared" si="0"/>
        <v>HR. BARNEY WESACK</v>
      </c>
      <c r="C28" s="2" t="s">
        <v>46</v>
      </c>
      <c r="D28" s="2" t="s">
        <v>78</v>
      </c>
      <c r="E28" s="2"/>
      <c r="F28" s="2" t="s">
        <v>79</v>
      </c>
      <c r="G28" s="36">
        <v>25767</v>
      </c>
      <c r="H28" s="2" t="s">
        <v>17</v>
      </c>
      <c r="I28" s="2" t="s">
        <v>142</v>
      </c>
      <c r="J28" s="5" t="s">
        <v>154</v>
      </c>
      <c r="K28" s="5" t="str">
        <f>INDEX(LOCATION!$C$7:$C$18,MATCH(SPORTSMEN!J28,LOCATION!$B$7:$B$18,0))</f>
        <v>AUSTRIA</v>
      </c>
      <c r="L28" s="5" t="str">
        <f>INDEX(LOCATION!$A$7:$A$18,MATCH(SPORTSMEN!J28,LOCATION!$B$7:$B$18,0))</f>
        <v>German</v>
      </c>
      <c r="M28" s="5" t="str">
        <f>LOWER( IF(L28="English", CONCATENATE($F28,".",SPORTSMEN!$D28,"@","xyz",".","org"),CONCATENATE(SPORTSMEN!$F28,".",SPORTSMEN!$D28,"@","xyz",".","com")))</f>
        <v>wesack.barney@xyz.com</v>
      </c>
      <c r="N28" s="37">
        <v>93.4</v>
      </c>
      <c r="O28" s="2" t="s">
        <v>213</v>
      </c>
      <c r="P28" s="2" t="s">
        <v>219</v>
      </c>
      <c r="Q28" s="3" t="str">
        <f>INDEX(SPORT!$A$2:$A$33,MATCH(SPORTSMEN!R28,SPORT!$B$2:$B$33,0))</f>
        <v>INDOOR</v>
      </c>
      <c r="R28" s="2" t="s">
        <v>197</v>
      </c>
      <c r="S28" s="38">
        <v>41039</v>
      </c>
    </row>
    <row r="29" spans="1:19" x14ac:dyDescent="0.25">
      <c r="A29" s="35">
        <v>28</v>
      </c>
      <c r="B29" s="3" t="str">
        <f t="shared" si="0"/>
        <v>HR. BARUCH KADE</v>
      </c>
      <c r="C29" s="2" t="s">
        <v>46</v>
      </c>
      <c r="D29" s="2" t="s">
        <v>80</v>
      </c>
      <c r="E29" s="2"/>
      <c r="F29" s="2" t="s">
        <v>81</v>
      </c>
      <c r="G29" s="36">
        <v>30020</v>
      </c>
      <c r="H29" s="2" t="s">
        <v>53</v>
      </c>
      <c r="I29" s="2" t="s">
        <v>142</v>
      </c>
      <c r="J29" s="5" t="s">
        <v>154</v>
      </c>
      <c r="K29" s="5" t="str">
        <f>INDEX(LOCATION!$C$7:$C$18,MATCH(SPORTSMEN!J29,LOCATION!$B$7:$B$18,0))</f>
        <v>AUSTRIA</v>
      </c>
      <c r="L29" s="5" t="str">
        <f>INDEX(LOCATION!$A$7:$A$18,MATCH(SPORTSMEN!J29,LOCATION!$B$7:$B$18,0))</f>
        <v>German</v>
      </c>
      <c r="M29" s="5" t="str">
        <f>LOWER( IF(L29="English", CONCATENATE($F29,".",SPORTSMEN!$D29,"@","xyz",".","org"),CONCATENATE(SPORTSMEN!$F29,".",SPORTSMEN!$D29,"@","xyz",".","com")))</f>
        <v>kade.baruch@xyz.com</v>
      </c>
      <c r="N29" s="37">
        <v>95.5</v>
      </c>
      <c r="O29" s="2" t="s">
        <v>218</v>
      </c>
      <c r="P29" s="2" t="s">
        <v>212</v>
      </c>
      <c r="Q29" s="3" t="str">
        <f>INDEX(SPORT!$A$2:$A$33,MATCH(SPORTSMEN!R29,SPORT!$B$2:$B$33,0))</f>
        <v>OUTDOOR</v>
      </c>
      <c r="R29" s="2" t="s">
        <v>186</v>
      </c>
      <c r="S29" s="38">
        <v>28458</v>
      </c>
    </row>
    <row r="30" spans="1:19" x14ac:dyDescent="0.25">
      <c r="A30" s="35">
        <v>29</v>
      </c>
      <c r="B30" s="3" t="str">
        <f t="shared" si="0"/>
        <v>PROF. LIESBETH ROSEMANN</v>
      </c>
      <c r="C30" s="2" t="s">
        <v>50</v>
      </c>
      <c r="D30" s="2" t="s">
        <v>82</v>
      </c>
      <c r="E30" s="2"/>
      <c r="F30" s="2" t="s">
        <v>83</v>
      </c>
      <c r="G30" s="36">
        <v>34361</v>
      </c>
      <c r="H30" s="2" t="s">
        <v>12</v>
      </c>
      <c r="I30" s="2" t="s">
        <v>138</v>
      </c>
      <c r="J30" s="5" t="s">
        <v>154</v>
      </c>
      <c r="K30" s="5" t="str">
        <f>INDEX(LOCATION!$C$7:$C$18,MATCH(SPORTSMEN!J30,LOCATION!$B$7:$B$18,0))</f>
        <v>AUSTRIA</v>
      </c>
      <c r="L30" s="5" t="str">
        <f>INDEX(LOCATION!$A$7:$A$18,MATCH(SPORTSMEN!J30,LOCATION!$B$7:$B$18,0))</f>
        <v>German</v>
      </c>
      <c r="M30" s="5" t="str">
        <f>LOWER( IF(L30="English", CONCATENATE($F30,".",SPORTSMEN!$D30,"@","xyz",".","org"),CONCATENATE(SPORTSMEN!$F30,".",SPORTSMEN!$D30,"@","xyz",".","com")))</f>
        <v>rosemann.liesbeth@xyz.com</v>
      </c>
      <c r="N30" s="37">
        <v>52.2</v>
      </c>
      <c r="O30" s="2" t="s">
        <v>214</v>
      </c>
      <c r="P30" s="2" t="s">
        <v>217</v>
      </c>
      <c r="Q30" s="3" t="str">
        <f>INDEX(SPORT!$A$2:$A$33,MATCH(SPORTSMEN!R30,SPORT!$B$2:$B$33,0))</f>
        <v>OUTDOOR</v>
      </c>
      <c r="R30" s="2" t="s">
        <v>181</v>
      </c>
      <c r="S30" s="38">
        <v>55007</v>
      </c>
    </row>
    <row r="31" spans="1:19" x14ac:dyDescent="0.25">
      <c r="A31" s="35">
        <v>30</v>
      </c>
      <c r="B31" s="3" t="str">
        <f t="shared" si="0"/>
        <v>MME. VALENTINE MOREAU</v>
      </c>
      <c r="C31" s="2" t="s">
        <v>84</v>
      </c>
      <c r="D31" s="2" t="s">
        <v>85</v>
      </c>
      <c r="E31" s="2"/>
      <c r="F31" s="2" t="s">
        <v>86</v>
      </c>
      <c r="G31" s="36">
        <v>29137</v>
      </c>
      <c r="H31" s="2" t="s">
        <v>9</v>
      </c>
      <c r="I31" s="2" t="s">
        <v>138</v>
      </c>
      <c r="J31" s="5" t="s">
        <v>157</v>
      </c>
      <c r="K31" s="5" t="str">
        <f>INDEX(LOCATION!$C$7:$C$18,MATCH(SPORTSMEN!J31,LOCATION!$B$7:$B$18,0))</f>
        <v>FRANCE</v>
      </c>
      <c r="L31" s="5" t="str">
        <f>INDEX(LOCATION!$A$7:$A$18,MATCH(SPORTSMEN!J31,LOCATION!$B$7:$B$18,0))</f>
        <v>French</v>
      </c>
      <c r="M31" s="5" t="str">
        <f>LOWER( IF(L31="English", CONCATENATE($F31,".",SPORTSMEN!$D31,"@","xyz",".","org"),CONCATENATE(SPORTSMEN!$F31,".",SPORTSMEN!$D31,"@","xyz",".","com")))</f>
        <v>moreau.valentine@xyz.com</v>
      </c>
      <c r="N31" s="37">
        <v>74.599999999999994</v>
      </c>
      <c r="O31" s="2" t="s">
        <v>214</v>
      </c>
      <c r="P31" s="2" t="s">
        <v>219</v>
      </c>
      <c r="Q31" s="3" t="str">
        <f>INDEX(SPORT!$A$2:$A$33,MATCH(SPORTSMEN!R31,SPORT!$B$2:$B$33,0))</f>
        <v>OUTDOOR</v>
      </c>
      <c r="R31" s="2" t="s">
        <v>198</v>
      </c>
      <c r="S31" s="38">
        <v>69041</v>
      </c>
    </row>
    <row r="32" spans="1:19" x14ac:dyDescent="0.25">
      <c r="A32" s="35">
        <v>31</v>
      </c>
      <c r="B32" s="3" t="str">
        <f t="shared" si="0"/>
        <v>MME. PAULETTE DURAND</v>
      </c>
      <c r="C32" s="2" t="s">
        <v>84</v>
      </c>
      <c r="D32" s="2" t="s">
        <v>87</v>
      </c>
      <c r="E32" s="2"/>
      <c r="F32" s="2" t="s">
        <v>88</v>
      </c>
      <c r="G32" s="36">
        <v>32867</v>
      </c>
      <c r="H32" s="2" t="s">
        <v>64</v>
      </c>
      <c r="I32" s="2" t="s">
        <v>138</v>
      </c>
      <c r="J32" s="5" t="s">
        <v>157</v>
      </c>
      <c r="K32" s="5" t="str">
        <f>INDEX(LOCATION!$C$7:$C$18,MATCH(SPORTSMEN!J32,LOCATION!$B$7:$B$18,0))</f>
        <v>FRANCE</v>
      </c>
      <c r="L32" s="5" t="str">
        <f>INDEX(LOCATION!$A$7:$A$18,MATCH(SPORTSMEN!J32,LOCATION!$B$7:$B$18,0))</f>
        <v>French</v>
      </c>
      <c r="M32" s="5" t="str">
        <f>LOWER( IF(L32="English", CONCATENATE($F32,".",SPORTSMEN!$D32,"@","xyz",".","org"),CONCATENATE(SPORTSMEN!$F32,".",SPORTSMEN!$D32,"@","xyz",".","com")))</f>
        <v>durand.paulette@xyz.com</v>
      </c>
      <c r="N32" s="37">
        <v>81.7</v>
      </c>
      <c r="O32" s="2" t="s">
        <v>213</v>
      </c>
      <c r="P32" s="2" t="s">
        <v>212</v>
      </c>
      <c r="Q32" s="3" t="str">
        <f>INDEX(SPORT!$A$2:$A$33,MATCH(SPORTSMEN!R32,SPORT!$B$2:$B$33,0))</f>
        <v>INDOOR</v>
      </c>
      <c r="R32" s="2" t="s">
        <v>197</v>
      </c>
      <c r="S32" s="38">
        <v>86262</v>
      </c>
    </row>
    <row r="33" spans="1:19" x14ac:dyDescent="0.25">
      <c r="A33" s="35">
        <v>32</v>
      </c>
      <c r="B33" s="3" t="str">
        <f t="shared" si="0"/>
        <v>MME. LAURE-ALIX CHEVALIER</v>
      </c>
      <c r="C33" s="2" t="s">
        <v>84</v>
      </c>
      <c r="D33" s="2" t="s">
        <v>89</v>
      </c>
      <c r="E33" s="2"/>
      <c r="F33" s="2" t="s">
        <v>90</v>
      </c>
      <c r="G33" s="36">
        <v>25925</v>
      </c>
      <c r="H33" s="2" t="s">
        <v>64</v>
      </c>
      <c r="I33" s="2" t="s">
        <v>138</v>
      </c>
      <c r="J33" s="5" t="s">
        <v>157</v>
      </c>
      <c r="K33" s="5" t="str">
        <f>INDEX(LOCATION!$C$7:$C$18,MATCH(SPORTSMEN!J33,LOCATION!$B$7:$B$18,0))</f>
        <v>FRANCE</v>
      </c>
      <c r="L33" s="5" t="str">
        <f>INDEX(LOCATION!$A$7:$A$18,MATCH(SPORTSMEN!J33,LOCATION!$B$7:$B$18,0))</f>
        <v>French</v>
      </c>
      <c r="M33" s="5" t="str">
        <f>LOWER( IF(L33="English", CONCATENATE($F33,".",SPORTSMEN!$D33,"@","xyz",".","org"),CONCATENATE(SPORTSMEN!$F33,".",SPORTSMEN!$D33,"@","xyz",".","com")))</f>
        <v>chevalier.laure-alix@xyz.com</v>
      </c>
      <c r="N33" s="37">
        <v>78.099999999999994</v>
      </c>
      <c r="O33" s="2" t="s">
        <v>214</v>
      </c>
      <c r="P33" s="2" t="s">
        <v>217</v>
      </c>
      <c r="Q33" s="3" t="str">
        <f>INDEX(SPORT!$A$2:$A$33,MATCH(SPORTSMEN!R33,SPORT!$B$2:$B$33,0))</f>
        <v>OUTDOOR</v>
      </c>
      <c r="R33" s="2" t="s">
        <v>195</v>
      </c>
      <c r="S33" s="38">
        <v>19234</v>
      </c>
    </row>
    <row r="34" spans="1:19" x14ac:dyDescent="0.25">
      <c r="A34" s="35">
        <v>33</v>
      </c>
      <c r="B34" s="3" t="str">
        <f t="shared" si="0"/>
        <v>M. CLAUDE TOUSSAINT</v>
      </c>
      <c r="C34" s="2" t="s">
        <v>91</v>
      </c>
      <c r="D34" s="2" t="s">
        <v>92</v>
      </c>
      <c r="E34" s="2"/>
      <c r="F34" s="2" t="s">
        <v>93</v>
      </c>
      <c r="G34" s="36">
        <v>29529</v>
      </c>
      <c r="H34" s="2" t="s">
        <v>40</v>
      </c>
      <c r="I34" s="2" t="s">
        <v>142</v>
      </c>
      <c r="J34" s="5" t="s">
        <v>157</v>
      </c>
      <c r="K34" s="5" t="str">
        <f>INDEX(LOCATION!$C$7:$C$18,MATCH(SPORTSMEN!J34,LOCATION!$B$7:$B$18,0))</f>
        <v>FRANCE</v>
      </c>
      <c r="L34" s="5" t="str">
        <f>INDEX(LOCATION!$A$7:$A$18,MATCH(SPORTSMEN!J34,LOCATION!$B$7:$B$18,0))</f>
        <v>French</v>
      </c>
      <c r="M34" s="5" t="str">
        <f>LOWER( IF(L34="English", CONCATENATE($F34,".",SPORTSMEN!$D34,"@","xyz",".","org"),CONCATENATE(SPORTSMEN!$F34,".",SPORTSMEN!$D34,"@","xyz",".","com")))</f>
        <v>toussaint.claude@xyz.com</v>
      </c>
      <c r="N34" s="37">
        <v>57.1</v>
      </c>
      <c r="O34" s="2" t="s">
        <v>209</v>
      </c>
      <c r="P34" s="2" t="s">
        <v>217</v>
      </c>
      <c r="Q34" s="3" t="str">
        <f>INDEX(SPORT!$A$2:$A$33,MATCH(SPORTSMEN!R34,SPORT!$B$2:$B$33,0))</f>
        <v>INDOOR</v>
      </c>
      <c r="R34" s="2" t="s">
        <v>199</v>
      </c>
      <c r="S34" s="38">
        <v>95123</v>
      </c>
    </row>
    <row r="35" spans="1:19" x14ac:dyDescent="0.25">
      <c r="A35" s="35">
        <v>34</v>
      </c>
      <c r="B35" s="3" t="str">
        <f t="shared" si="0"/>
        <v>M. VICTOR LENOIR</v>
      </c>
      <c r="C35" s="2" t="s">
        <v>91</v>
      </c>
      <c r="D35" s="2" t="s">
        <v>94</v>
      </c>
      <c r="E35" s="2"/>
      <c r="F35" s="2" t="s">
        <v>95</v>
      </c>
      <c r="G35" s="36">
        <v>29875</v>
      </c>
      <c r="H35" s="2" t="s">
        <v>9</v>
      </c>
      <c r="I35" s="2" t="s">
        <v>142</v>
      </c>
      <c r="J35" s="5" t="s">
        <v>157</v>
      </c>
      <c r="K35" s="5" t="str">
        <f>INDEX(LOCATION!$C$7:$C$18,MATCH(SPORTSMEN!J35,LOCATION!$B$7:$B$18,0))</f>
        <v>FRANCE</v>
      </c>
      <c r="L35" s="5" t="str">
        <f>INDEX(LOCATION!$A$7:$A$18,MATCH(SPORTSMEN!J35,LOCATION!$B$7:$B$18,0))</f>
        <v>French</v>
      </c>
      <c r="M35" s="5" t="str">
        <f>LOWER( IF(L35="English", CONCATENATE($F35,".",SPORTSMEN!$D35,"@","xyz",".","org"),CONCATENATE(SPORTSMEN!$F35,".",SPORTSMEN!$D35,"@","xyz",".","com")))</f>
        <v>lenoir.victor@xyz.com</v>
      </c>
      <c r="N35" s="37">
        <v>56</v>
      </c>
      <c r="O35" s="2" t="s">
        <v>214</v>
      </c>
      <c r="P35" s="2" t="s">
        <v>219</v>
      </c>
      <c r="Q35" s="3" t="str">
        <f>INDEX(SPORT!$A$2:$A$33,MATCH(SPORTSMEN!R35,SPORT!$B$2:$B$33,0))</f>
        <v>OUTDOOR</v>
      </c>
      <c r="R35" s="2" t="s">
        <v>193</v>
      </c>
      <c r="S35" s="38">
        <v>62761</v>
      </c>
    </row>
    <row r="36" spans="1:19" x14ac:dyDescent="0.25">
      <c r="A36" s="35">
        <v>35</v>
      </c>
      <c r="B36" s="3" t="str">
        <f t="shared" si="0"/>
        <v>M. ARTHUR LENOIR</v>
      </c>
      <c r="C36" s="2" t="s">
        <v>91</v>
      </c>
      <c r="D36" s="2" t="s">
        <v>96</v>
      </c>
      <c r="E36" s="2"/>
      <c r="F36" s="2" t="s">
        <v>95</v>
      </c>
      <c r="G36" s="36">
        <v>20300</v>
      </c>
      <c r="H36" s="2" t="s">
        <v>30</v>
      </c>
      <c r="I36" s="2" t="s">
        <v>142</v>
      </c>
      <c r="J36" s="5" t="s">
        <v>157</v>
      </c>
      <c r="K36" s="5" t="str">
        <f>INDEX(LOCATION!$C$7:$C$18,MATCH(SPORTSMEN!J36,LOCATION!$B$7:$B$18,0))</f>
        <v>FRANCE</v>
      </c>
      <c r="L36" s="5" t="str">
        <f>INDEX(LOCATION!$A$7:$A$18,MATCH(SPORTSMEN!J36,LOCATION!$B$7:$B$18,0))</f>
        <v>French</v>
      </c>
      <c r="M36" s="5" t="str">
        <f>LOWER( IF(L36="English", CONCATENATE($F36,".",SPORTSMEN!$D36,"@","xyz",".","org"),CONCATENATE(SPORTSMEN!$F36,".",SPORTSMEN!$D36,"@","xyz",".","com")))</f>
        <v>lenoir.arthur@xyz.com</v>
      </c>
      <c r="N36" s="37">
        <v>88.6</v>
      </c>
      <c r="O36" s="2" t="s">
        <v>213</v>
      </c>
      <c r="P36" s="2" t="s">
        <v>217</v>
      </c>
      <c r="Q36" s="3" t="str">
        <f>INDEX(SPORT!$A$2:$A$33,MATCH(SPORTSMEN!R36,SPORT!$B$2:$B$33,0))</f>
        <v>OUTDOOR</v>
      </c>
      <c r="R36" s="2" t="s">
        <v>200</v>
      </c>
      <c r="S36" s="38">
        <v>108431</v>
      </c>
    </row>
    <row r="37" spans="1:19" x14ac:dyDescent="0.25">
      <c r="A37" s="35">
        <v>36</v>
      </c>
      <c r="B37" s="3" t="str">
        <f t="shared" si="0"/>
        <v>M. BENJAMIN LEBRUN-BRUN</v>
      </c>
      <c r="C37" s="2" t="s">
        <v>91</v>
      </c>
      <c r="D37" s="2" t="s">
        <v>97</v>
      </c>
      <c r="E37" s="2"/>
      <c r="F37" s="2" t="s">
        <v>98</v>
      </c>
      <c r="G37" s="36">
        <v>27428</v>
      </c>
      <c r="H37" s="2" t="s">
        <v>12</v>
      </c>
      <c r="I37" s="2" t="s">
        <v>142</v>
      </c>
      <c r="J37" s="5" t="s">
        <v>157</v>
      </c>
      <c r="K37" s="5" t="str">
        <f>INDEX(LOCATION!$C$7:$C$18,MATCH(SPORTSMEN!J37,LOCATION!$B$7:$B$18,0))</f>
        <v>FRANCE</v>
      </c>
      <c r="L37" s="5" t="str">
        <f>INDEX(LOCATION!$A$7:$A$18,MATCH(SPORTSMEN!J37,LOCATION!$B$7:$B$18,0))</f>
        <v>French</v>
      </c>
      <c r="M37" s="5" t="str">
        <f>LOWER( IF(L37="English", CONCATENATE($F37,".",SPORTSMEN!$D37,"@","xyz",".","org"),CONCATENATE(SPORTSMEN!$F37,".",SPORTSMEN!$D37,"@","xyz",".","com")))</f>
        <v>lebrun-brun.benjamin@xyz.com</v>
      </c>
      <c r="N37" s="37">
        <v>78.2</v>
      </c>
      <c r="O37" s="2" t="s">
        <v>211</v>
      </c>
      <c r="P37" s="2" t="s">
        <v>212</v>
      </c>
      <c r="Q37" s="3" t="str">
        <f>INDEX(SPORT!$A$2:$A$33,MATCH(SPORTSMEN!R37,SPORT!$B$2:$B$33,0))</f>
        <v>OUTDOOR</v>
      </c>
      <c r="R37" s="2" t="s">
        <v>193</v>
      </c>
      <c r="S37" s="38">
        <v>66268</v>
      </c>
    </row>
    <row r="38" spans="1:19" x14ac:dyDescent="0.25">
      <c r="A38" s="35">
        <v>37</v>
      </c>
      <c r="B38" s="3" t="str">
        <f t="shared" si="0"/>
        <v>M. ANTOINE MAILLARD</v>
      </c>
      <c r="C38" s="2" t="s">
        <v>91</v>
      </c>
      <c r="D38" s="2" t="s">
        <v>99</v>
      </c>
      <c r="E38" s="2"/>
      <c r="F38" s="2" t="s">
        <v>100</v>
      </c>
      <c r="G38" s="36">
        <v>31585</v>
      </c>
      <c r="H38" s="2" t="s">
        <v>17</v>
      </c>
      <c r="I38" s="2" t="s">
        <v>142</v>
      </c>
      <c r="J38" s="5" t="s">
        <v>157</v>
      </c>
      <c r="K38" s="5" t="str">
        <f>INDEX(LOCATION!$C$7:$C$18,MATCH(SPORTSMEN!J38,LOCATION!$B$7:$B$18,0))</f>
        <v>FRANCE</v>
      </c>
      <c r="L38" s="5" t="str">
        <f>INDEX(LOCATION!$A$7:$A$18,MATCH(SPORTSMEN!J38,LOCATION!$B$7:$B$18,0))</f>
        <v>French</v>
      </c>
      <c r="M38" s="5" t="str">
        <f>LOWER( IF(L38="English", CONCATENATE($F38,".",SPORTSMEN!$D38,"@","xyz",".","org"),CONCATENATE(SPORTSMEN!$F38,".",SPORTSMEN!$D38,"@","xyz",".","com")))</f>
        <v>maillard.antoine@xyz.com</v>
      </c>
      <c r="N38" s="37">
        <v>95.8</v>
      </c>
      <c r="O38" s="2" t="s">
        <v>214</v>
      </c>
      <c r="P38" s="2" t="s">
        <v>215</v>
      </c>
      <c r="Q38" s="3" t="str">
        <f>INDEX(SPORT!$A$2:$A$33,MATCH(SPORTSMEN!R38,SPORT!$B$2:$B$33,0))</f>
        <v>OUTDOOR</v>
      </c>
      <c r="R38" s="2" t="s">
        <v>201</v>
      </c>
      <c r="S38" s="38">
        <v>33970</v>
      </c>
    </row>
    <row r="39" spans="1:19" x14ac:dyDescent="0.25">
      <c r="A39" s="35">
        <v>38</v>
      </c>
      <c r="B39" s="3" t="str">
        <f t="shared" si="0"/>
        <v>M. BERNARD HOARAU-GUYON</v>
      </c>
      <c r="C39" s="2" t="s">
        <v>91</v>
      </c>
      <c r="D39" s="2" t="s">
        <v>101</v>
      </c>
      <c r="E39" s="2"/>
      <c r="F39" s="2" t="s">
        <v>102</v>
      </c>
      <c r="G39" s="36">
        <v>30327</v>
      </c>
      <c r="H39" s="2" t="s">
        <v>64</v>
      </c>
      <c r="I39" s="2" t="s">
        <v>142</v>
      </c>
      <c r="J39" s="5" t="s">
        <v>157</v>
      </c>
      <c r="K39" s="5" t="str">
        <f>INDEX(LOCATION!$C$7:$C$18,MATCH(SPORTSMEN!J39,LOCATION!$B$7:$B$18,0))</f>
        <v>FRANCE</v>
      </c>
      <c r="L39" s="5" t="str">
        <f>INDEX(LOCATION!$A$7:$A$18,MATCH(SPORTSMEN!J39,LOCATION!$B$7:$B$18,0))</f>
        <v>French</v>
      </c>
      <c r="M39" s="5" t="str">
        <f>LOWER( IF(L39="English", CONCATENATE($F39,".",SPORTSMEN!$D39,"@","xyz",".","org"),CONCATENATE(SPORTSMEN!$F39,".",SPORTSMEN!$D39,"@","xyz",".","com")))</f>
        <v>hoarau-guyon.bernard@xyz.com</v>
      </c>
      <c r="N39" s="37">
        <v>59.7</v>
      </c>
      <c r="O39" s="2" t="s">
        <v>218</v>
      </c>
      <c r="P39" s="2" t="s">
        <v>212</v>
      </c>
      <c r="Q39" s="3" t="str">
        <f>INDEX(SPORT!$A$2:$A$33,MATCH(SPORTSMEN!R39,SPORT!$B$2:$B$33,0))</f>
        <v>INDOOR</v>
      </c>
      <c r="R39" s="2" t="s">
        <v>174</v>
      </c>
      <c r="S39" s="38">
        <v>71352</v>
      </c>
    </row>
    <row r="40" spans="1:19" x14ac:dyDescent="0.25">
      <c r="A40" s="35">
        <v>39</v>
      </c>
      <c r="B40" s="3" t="str">
        <f t="shared" si="0"/>
        <v>SR. HIDALGO TERCERO</v>
      </c>
      <c r="C40" s="2" t="s">
        <v>13</v>
      </c>
      <c r="D40" s="2" t="s">
        <v>103</v>
      </c>
      <c r="E40" s="2" t="s">
        <v>104</v>
      </c>
      <c r="F40" s="2" t="s">
        <v>105</v>
      </c>
      <c r="G40" s="36">
        <v>31016</v>
      </c>
      <c r="H40" s="2" t="s">
        <v>27</v>
      </c>
      <c r="I40" s="2" t="s">
        <v>142</v>
      </c>
      <c r="J40" s="5" t="s">
        <v>160</v>
      </c>
      <c r="K40" s="5" t="str">
        <f>INDEX(LOCATION!$C$7:$C$18,MATCH(SPORTSMEN!J40,LOCATION!$B$7:$B$18,0))</f>
        <v>ARGENTINA</v>
      </c>
      <c r="L40" s="5" t="str">
        <f>INDEX(LOCATION!$A$7:$A$18,MATCH(SPORTSMEN!J40,LOCATION!$B$7:$B$18,0))</f>
        <v>Spanish</v>
      </c>
      <c r="M40" s="5" t="str">
        <f>LOWER( IF(L40="English", CONCATENATE($F40,".",SPORTSMEN!$D40,"@","xyz",".","org"),CONCATENATE(SPORTSMEN!$F40,".",SPORTSMEN!$D40,"@","xyz",".","com")))</f>
        <v>tercero.hidalgo@xyz.com</v>
      </c>
      <c r="N40" s="37">
        <v>77.7</v>
      </c>
      <c r="O40" s="2" t="s">
        <v>218</v>
      </c>
      <c r="P40" s="2" t="s">
        <v>215</v>
      </c>
      <c r="Q40" s="3" t="str">
        <f>INDEX(SPORT!$A$2:$A$33,MATCH(SPORTSMEN!R40,SPORT!$B$2:$B$33,0))</f>
        <v>OUTDOOR</v>
      </c>
      <c r="R40" s="2" t="s">
        <v>196</v>
      </c>
      <c r="S40" s="38">
        <v>116376</v>
      </c>
    </row>
    <row r="41" spans="1:19" x14ac:dyDescent="0.25">
      <c r="A41" s="35">
        <v>40</v>
      </c>
      <c r="B41" s="3" t="str">
        <f t="shared" si="0"/>
        <v>SR. HADALGO POLANCO</v>
      </c>
      <c r="C41" s="2" t="s">
        <v>13</v>
      </c>
      <c r="D41" s="2" t="s">
        <v>106</v>
      </c>
      <c r="E41" s="2"/>
      <c r="F41" s="2" t="s">
        <v>107</v>
      </c>
      <c r="G41" s="36">
        <v>32314</v>
      </c>
      <c r="H41" s="2" t="s">
        <v>108</v>
      </c>
      <c r="I41" s="2" t="s">
        <v>142</v>
      </c>
      <c r="J41" s="5" t="s">
        <v>160</v>
      </c>
      <c r="K41" s="5" t="str">
        <f>INDEX(LOCATION!$C$7:$C$18,MATCH(SPORTSMEN!J41,LOCATION!$B$7:$B$18,0))</f>
        <v>ARGENTINA</v>
      </c>
      <c r="L41" s="5" t="str">
        <f>INDEX(LOCATION!$A$7:$A$18,MATCH(SPORTSMEN!J41,LOCATION!$B$7:$B$18,0))</f>
        <v>Spanish</v>
      </c>
      <c r="M41" s="5" t="str">
        <f>LOWER( IF(L41="English", CONCATENATE($F41,".",SPORTSMEN!$D41,"@","xyz",".","org"),CONCATENATE(SPORTSMEN!$F41,".",SPORTSMEN!$D41,"@","xyz",".","com")))</f>
        <v>polanco.hadalgo@xyz.com</v>
      </c>
      <c r="N41" s="37">
        <v>98</v>
      </c>
      <c r="O41" s="2" t="s">
        <v>214</v>
      </c>
      <c r="P41" s="2" t="s">
        <v>210</v>
      </c>
      <c r="Q41" s="3" t="str">
        <f>INDEX(SPORT!$A$2:$A$33,MATCH(SPORTSMEN!R41,SPORT!$B$2:$B$33,0))</f>
        <v>OUTDOOR</v>
      </c>
      <c r="R41" s="2" t="s">
        <v>195</v>
      </c>
      <c r="S41" s="38">
        <v>114144</v>
      </c>
    </row>
    <row r="42" spans="1:19" x14ac:dyDescent="0.25">
      <c r="A42" s="35">
        <v>41</v>
      </c>
      <c r="B42" s="3" t="str">
        <f t="shared" si="0"/>
        <v>SRA. LAURA OLIVIERA</v>
      </c>
      <c r="C42" s="2" t="s">
        <v>109</v>
      </c>
      <c r="D42" s="2" t="s">
        <v>110</v>
      </c>
      <c r="E42" s="2"/>
      <c r="F42" s="2" t="s">
        <v>111</v>
      </c>
      <c r="G42" s="36">
        <v>27076</v>
      </c>
      <c r="H42" s="2" t="s">
        <v>12</v>
      </c>
      <c r="I42" s="2" t="s">
        <v>138</v>
      </c>
      <c r="J42" s="5" t="s">
        <v>160</v>
      </c>
      <c r="K42" s="5" t="str">
        <f>INDEX(LOCATION!$C$7:$C$18,MATCH(SPORTSMEN!J42,LOCATION!$B$7:$B$18,0))</f>
        <v>ARGENTINA</v>
      </c>
      <c r="L42" s="5" t="str">
        <f>INDEX(LOCATION!$A$7:$A$18,MATCH(SPORTSMEN!J42,LOCATION!$B$7:$B$18,0))</f>
        <v>Spanish</v>
      </c>
      <c r="M42" s="5" t="str">
        <f>LOWER( IF(L42="English", CONCATENATE($F42,".",SPORTSMEN!$D42,"@","xyz",".","org"),CONCATENATE(SPORTSMEN!$F42,".",SPORTSMEN!$D42,"@","xyz",".","com")))</f>
        <v>oliviera.laura@xyz.com</v>
      </c>
      <c r="N42" s="37">
        <v>51.9</v>
      </c>
      <c r="O42" s="2" t="s">
        <v>213</v>
      </c>
      <c r="P42" s="2" t="s">
        <v>212</v>
      </c>
      <c r="Q42" s="3" t="str">
        <f>INDEX(SPORT!$A$2:$A$33,MATCH(SPORTSMEN!R42,SPORT!$B$2:$B$33,0))</f>
        <v>OUTDOOR</v>
      </c>
      <c r="R42" s="2" t="s">
        <v>202</v>
      </c>
      <c r="S42" s="38">
        <v>79872</v>
      </c>
    </row>
    <row r="43" spans="1:19" x14ac:dyDescent="0.25">
      <c r="A43" s="35">
        <v>42</v>
      </c>
      <c r="B43" s="3" t="str">
        <f t="shared" si="0"/>
        <v>SRA. AINHOA GARZA</v>
      </c>
      <c r="C43" s="2" t="s">
        <v>109</v>
      </c>
      <c r="D43" s="2" t="s">
        <v>112</v>
      </c>
      <c r="E43" s="2"/>
      <c r="F43" s="2" t="s">
        <v>113</v>
      </c>
      <c r="G43" s="36">
        <v>32941</v>
      </c>
      <c r="H43" s="2" t="s">
        <v>53</v>
      </c>
      <c r="I43" s="2" t="s">
        <v>138</v>
      </c>
      <c r="J43" s="5" t="s">
        <v>162</v>
      </c>
      <c r="K43" s="5" t="str">
        <f>INDEX(LOCATION!$C$7:$C$18,MATCH(SPORTSMEN!J43,LOCATION!$B$7:$B$18,0))</f>
        <v>SPAIN</v>
      </c>
      <c r="L43" s="5" t="str">
        <f>INDEX(LOCATION!$A$7:$A$18,MATCH(SPORTSMEN!J43,LOCATION!$B$7:$B$18,0))</f>
        <v>Spanish</v>
      </c>
      <c r="M43" s="5" t="str">
        <f>LOWER( IF(L43="English", CONCATENATE($F43,".",SPORTSMEN!$D43,"@","xyz",".","org"),CONCATENATE(SPORTSMEN!$F43,".",SPORTSMEN!$D43,"@","xyz",".","com")))</f>
        <v>garza.ainhoa@xyz.com</v>
      </c>
      <c r="N43" s="37">
        <v>55.6</v>
      </c>
      <c r="O43" s="2" t="s">
        <v>211</v>
      </c>
      <c r="P43" s="2" t="s">
        <v>217</v>
      </c>
      <c r="Q43" s="3" t="str">
        <f>INDEX(SPORT!$A$2:$A$33,MATCH(SPORTSMEN!R43,SPORT!$B$2:$B$33,0))</f>
        <v>INDOOR</v>
      </c>
      <c r="R43" s="2" t="s">
        <v>203</v>
      </c>
      <c r="S43" s="38">
        <v>101969</v>
      </c>
    </row>
    <row r="44" spans="1:19" x14ac:dyDescent="0.25">
      <c r="A44" s="35">
        <v>43</v>
      </c>
      <c r="B44" s="3" t="str">
        <f t="shared" si="0"/>
        <v>SRA. ISABEL BANDA</v>
      </c>
      <c r="C44" s="2" t="s">
        <v>109</v>
      </c>
      <c r="D44" s="2" t="s">
        <v>76</v>
      </c>
      <c r="E44" s="2"/>
      <c r="F44" s="2" t="s">
        <v>114</v>
      </c>
      <c r="G44" s="36">
        <v>21927</v>
      </c>
      <c r="H44" s="2" t="s">
        <v>64</v>
      </c>
      <c r="I44" s="2" t="s">
        <v>138</v>
      </c>
      <c r="J44" s="5" t="s">
        <v>162</v>
      </c>
      <c r="K44" s="5" t="str">
        <f>INDEX(LOCATION!$C$7:$C$18,MATCH(SPORTSMEN!J44,LOCATION!$B$7:$B$18,0))</f>
        <v>SPAIN</v>
      </c>
      <c r="L44" s="5" t="str">
        <f>INDEX(LOCATION!$A$7:$A$18,MATCH(SPORTSMEN!J44,LOCATION!$B$7:$B$18,0))</f>
        <v>Spanish</v>
      </c>
      <c r="M44" s="5" t="str">
        <f>LOWER( IF(L44="English", CONCATENATE($F44,".",SPORTSMEN!$D44,"@","xyz",".","org"),CONCATENATE(SPORTSMEN!$F44,".",SPORTSMEN!$D44,"@","xyz",".","com")))</f>
        <v>banda.isabel@xyz.com</v>
      </c>
      <c r="N44" s="37">
        <v>102.3</v>
      </c>
      <c r="O44" s="2" t="s">
        <v>213</v>
      </c>
      <c r="P44" s="2" t="s">
        <v>217</v>
      </c>
      <c r="Q44" s="3" t="str">
        <f>INDEX(SPORT!$A$2:$A$33,MATCH(SPORTSMEN!R44,SPORT!$B$2:$B$33,0))</f>
        <v>OUTDOOR</v>
      </c>
      <c r="R44" s="2" t="s">
        <v>196</v>
      </c>
      <c r="S44" s="38">
        <v>50659</v>
      </c>
    </row>
    <row r="45" spans="1:19" x14ac:dyDescent="0.25">
      <c r="A45" s="35">
        <v>44</v>
      </c>
      <c r="B45" s="3" t="str">
        <f t="shared" si="0"/>
        <v>SRA. CAROLOTA MATEOS</v>
      </c>
      <c r="C45" s="2" t="s">
        <v>109</v>
      </c>
      <c r="D45" s="2" t="s">
        <v>115</v>
      </c>
      <c r="E45" s="2"/>
      <c r="F45" s="2" t="s">
        <v>116</v>
      </c>
      <c r="G45" s="36">
        <v>23952</v>
      </c>
      <c r="H45" s="2" t="s">
        <v>30</v>
      </c>
      <c r="I45" s="2" t="s">
        <v>138</v>
      </c>
      <c r="J45" s="5" t="s">
        <v>162</v>
      </c>
      <c r="K45" s="5" t="str">
        <f>INDEX(LOCATION!$C$7:$C$18,MATCH(SPORTSMEN!J45,LOCATION!$B$7:$B$18,0))</f>
        <v>SPAIN</v>
      </c>
      <c r="L45" s="5" t="str">
        <f>INDEX(LOCATION!$A$7:$A$18,MATCH(SPORTSMEN!J45,LOCATION!$B$7:$B$18,0))</f>
        <v>Spanish</v>
      </c>
      <c r="M45" s="5" t="str">
        <f>LOWER( IF(L45="English", CONCATENATE($F45,".",SPORTSMEN!$D45,"@","xyz",".","org"),CONCATENATE(SPORTSMEN!$F45,".",SPORTSMEN!$D45,"@","xyz",".","com")))</f>
        <v>mateos.carolota@xyz.com</v>
      </c>
      <c r="N45" s="37">
        <v>58.8</v>
      </c>
      <c r="O45" s="2" t="s">
        <v>218</v>
      </c>
      <c r="P45" s="2" t="s">
        <v>212</v>
      </c>
      <c r="Q45" s="3" t="str">
        <f>INDEX(SPORT!$A$2:$A$33,MATCH(SPORTSMEN!R45,SPORT!$B$2:$B$33,0))</f>
        <v>OUTDOOR</v>
      </c>
      <c r="R45" s="2" t="s">
        <v>202</v>
      </c>
      <c r="S45" s="38">
        <v>58215</v>
      </c>
    </row>
    <row r="46" spans="1:19" x14ac:dyDescent="0.25">
      <c r="A46" s="35">
        <v>45</v>
      </c>
      <c r="B46" s="3" t="str">
        <f t="shared" si="0"/>
        <v>MW. ELIZE PRINS</v>
      </c>
      <c r="C46" s="2" t="s">
        <v>117</v>
      </c>
      <c r="D46" s="2" t="s">
        <v>118</v>
      </c>
      <c r="E46" s="2"/>
      <c r="F46" s="2" t="s">
        <v>119</v>
      </c>
      <c r="G46" s="36">
        <v>22044</v>
      </c>
      <c r="H46" s="2" t="s">
        <v>20</v>
      </c>
      <c r="I46" s="2" t="s">
        <v>138</v>
      </c>
      <c r="J46" s="5" t="s">
        <v>165</v>
      </c>
      <c r="K46" s="5" t="str">
        <f>INDEX(LOCATION!$C$7:$C$18,MATCH(SPORTSMEN!J46,LOCATION!$B$7:$B$18,0))</f>
        <v>NETHERLANDS</v>
      </c>
      <c r="L46" s="5" t="str">
        <f>INDEX(LOCATION!$A$7:$A$18,MATCH(SPORTSMEN!J46,LOCATION!$B$7:$B$18,0))</f>
        <v>Dutch</v>
      </c>
      <c r="M46" s="5" t="str">
        <f>LOWER( IF(L46="English", CONCATENATE($F46,".",SPORTSMEN!$D46,"@","xyz",".","org"),CONCATENATE(SPORTSMEN!$F46,".",SPORTSMEN!$D46,"@","xyz",".","com")))</f>
        <v>prins.elize@xyz.com</v>
      </c>
      <c r="N46" s="37">
        <v>63.8</v>
      </c>
      <c r="O46" s="2" t="s">
        <v>214</v>
      </c>
      <c r="P46" s="2" t="s">
        <v>217</v>
      </c>
      <c r="Q46" s="3" t="str">
        <f>INDEX(SPORT!$A$2:$A$33,MATCH(SPORTSMEN!R46,SPORT!$B$2:$B$33,0))</f>
        <v>INDOOR</v>
      </c>
      <c r="R46" s="2" t="s">
        <v>204</v>
      </c>
      <c r="S46" s="38">
        <v>39935</v>
      </c>
    </row>
    <row r="47" spans="1:19" x14ac:dyDescent="0.25">
      <c r="A47" s="35">
        <v>46</v>
      </c>
      <c r="B47" s="3" t="str">
        <f t="shared" si="0"/>
        <v>DHR. RYAN PHAM</v>
      </c>
      <c r="C47" s="2" t="s">
        <v>120</v>
      </c>
      <c r="D47" s="2" t="s">
        <v>121</v>
      </c>
      <c r="E47" s="2"/>
      <c r="F47" s="2" t="s">
        <v>122</v>
      </c>
      <c r="G47" s="36">
        <v>26940</v>
      </c>
      <c r="H47" s="2" t="s">
        <v>9</v>
      </c>
      <c r="I47" s="2" t="s">
        <v>142</v>
      </c>
      <c r="J47" s="5" t="s">
        <v>165</v>
      </c>
      <c r="K47" s="5" t="str">
        <f>INDEX(LOCATION!$C$7:$C$18,MATCH(SPORTSMEN!J47,LOCATION!$B$7:$B$18,0))</f>
        <v>NETHERLANDS</v>
      </c>
      <c r="L47" s="5" t="str">
        <f>INDEX(LOCATION!$A$7:$A$18,MATCH(SPORTSMEN!J47,LOCATION!$B$7:$B$18,0))</f>
        <v>Dutch</v>
      </c>
      <c r="M47" s="5" t="str">
        <f>LOWER( IF(L47="English", CONCATENATE($F47,".",SPORTSMEN!$D47,"@","xyz",".","org"),CONCATENATE(SPORTSMEN!$F47,".",SPORTSMEN!$D47,"@","xyz",".","com")))</f>
        <v>pham.ryan@xyz.com</v>
      </c>
      <c r="N47" s="37">
        <v>98.6</v>
      </c>
      <c r="O47" s="2" t="s">
        <v>213</v>
      </c>
      <c r="P47" s="2" t="s">
        <v>219</v>
      </c>
      <c r="Q47" s="3" t="str">
        <f>INDEX(SPORT!$A$2:$A$33,MATCH(SPORTSMEN!R47,SPORT!$B$2:$B$33,0))</f>
        <v>OUTDOOR</v>
      </c>
      <c r="R47" s="2" t="s">
        <v>195</v>
      </c>
      <c r="S47" s="38">
        <v>44865</v>
      </c>
    </row>
    <row r="48" spans="1:19" x14ac:dyDescent="0.25">
      <c r="A48" s="35">
        <v>47</v>
      </c>
      <c r="B48" s="3" t="str">
        <f t="shared" si="0"/>
        <v>MW ELISE ROTTEVEEL</v>
      </c>
      <c r="C48" s="2" t="s">
        <v>123</v>
      </c>
      <c r="D48" s="2" t="s">
        <v>124</v>
      </c>
      <c r="E48" s="2"/>
      <c r="F48" s="2" t="s">
        <v>125</v>
      </c>
      <c r="G48" s="36">
        <v>24936</v>
      </c>
      <c r="H48" s="2" t="s">
        <v>69</v>
      </c>
      <c r="I48" s="2" t="s">
        <v>138</v>
      </c>
      <c r="J48" s="5" t="s">
        <v>165</v>
      </c>
      <c r="K48" s="5" t="str">
        <f>INDEX(LOCATION!$C$7:$C$18,MATCH(SPORTSMEN!J48,LOCATION!$B$7:$B$18,0))</f>
        <v>NETHERLANDS</v>
      </c>
      <c r="L48" s="5" t="str">
        <f>INDEX(LOCATION!$A$7:$A$18,MATCH(SPORTSMEN!J48,LOCATION!$B$7:$B$18,0))</f>
        <v>Dutch</v>
      </c>
      <c r="M48" s="5" t="str">
        <f>LOWER( IF(L48="English", CONCATENATE($F48,".",SPORTSMEN!$D48,"@","xyz",".","org"),CONCATENATE(SPORTSMEN!$F48,".",SPORTSMEN!$D48,"@","xyz",".","com")))</f>
        <v>rotteveel.elise@xyz.com</v>
      </c>
      <c r="N48" s="37">
        <v>61.8</v>
      </c>
      <c r="O48" s="2" t="s">
        <v>218</v>
      </c>
      <c r="P48" s="2" t="s">
        <v>212</v>
      </c>
      <c r="Q48" s="3" t="str">
        <f>INDEX(SPORT!$A$2:$A$33,MATCH(SPORTSMEN!R48,SPORT!$B$2:$B$33,0))</f>
        <v>OUTDOOR</v>
      </c>
      <c r="R48" s="2" t="s">
        <v>195</v>
      </c>
      <c r="S48" s="38">
        <v>90478</v>
      </c>
    </row>
    <row r="49" spans="1:19" x14ac:dyDescent="0.25">
      <c r="A49" s="35">
        <v>48</v>
      </c>
      <c r="B49" s="3" t="str">
        <f t="shared" si="0"/>
        <v>FRU. MIRJAM SODERBERG</v>
      </c>
      <c r="C49" s="2" t="s">
        <v>126</v>
      </c>
      <c r="D49" s="2" t="s">
        <v>127</v>
      </c>
      <c r="E49" s="2"/>
      <c r="F49" s="2" t="s">
        <v>128</v>
      </c>
      <c r="G49" s="36">
        <v>35567</v>
      </c>
      <c r="H49" s="2" t="s">
        <v>20</v>
      </c>
      <c r="I49" s="2" t="s">
        <v>138</v>
      </c>
      <c r="J49" s="5" t="s">
        <v>168</v>
      </c>
      <c r="K49" s="5" t="str">
        <f>INDEX(LOCATION!$C$7:$C$18,MATCH(SPORTSMEN!J49,LOCATION!$B$7:$B$18,0))</f>
        <v>SWEDEN</v>
      </c>
      <c r="L49" s="5" t="str">
        <f>INDEX(LOCATION!$A$7:$A$18,MATCH(SPORTSMEN!J49,LOCATION!$B$7:$B$18,0))</f>
        <v>Swedish</v>
      </c>
      <c r="M49" s="5" t="str">
        <f>LOWER( IF(L49="English", CONCATENATE($F49,".",SPORTSMEN!$D49,"@","xyz",".","org"),CONCATENATE(SPORTSMEN!$F49,".",SPORTSMEN!$D49,"@","xyz",".","com")))</f>
        <v>soderberg.mirjam@xyz.com</v>
      </c>
      <c r="N49" s="37">
        <v>50</v>
      </c>
      <c r="O49" s="2" t="s">
        <v>213</v>
      </c>
      <c r="P49" s="2" t="s">
        <v>217</v>
      </c>
      <c r="Q49" s="3" t="str">
        <f>INDEX(SPORT!$A$2:$A$33,MATCH(SPORTSMEN!R49,SPORT!$B$2:$B$33,0))</f>
        <v>OUTDOOR</v>
      </c>
      <c r="R49" s="2" t="s">
        <v>177</v>
      </c>
      <c r="S49" s="38">
        <v>38965</v>
      </c>
    </row>
    <row r="50" spans="1:19" x14ac:dyDescent="0.25">
      <c r="A50" s="35">
        <v>49</v>
      </c>
      <c r="B50" s="3" t="str">
        <f t="shared" si="0"/>
        <v>H. BERNDT PALSSON</v>
      </c>
      <c r="C50" s="2" t="s">
        <v>129</v>
      </c>
      <c r="D50" s="2" t="s">
        <v>130</v>
      </c>
      <c r="E50" s="2"/>
      <c r="F50" s="2" t="s">
        <v>131</v>
      </c>
      <c r="G50" s="36">
        <v>31832</v>
      </c>
      <c r="H50" s="2" t="s">
        <v>53</v>
      </c>
      <c r="I50" s="2" t="s">
        <v>142</v>
      </c>
      <c r="J50" s="5" t="s">
        <v>168</v>
      </c>
      <c r="K50" s="5" t="str">
        <f>INDEX(LOCATION!$C$7:$C$18,MATCH(SPORTSMEN!J50,LOCATION!$B$7:$B$18,0))</f>
        <v>SWEDEN</v>
      </c>
      <c r="L50" s="5" t="str">
        <f>INDEX(LOCATION!$A$7:$A$18,MATCH(SPORTSMEN!J50,LOCATION!$B$7:$B$18,0))</f>
        <v>Swedish</v>
      </c>
      <c r="M50" s="5" t="str">
        <f>LOWER( IF(L50="English", CONCATENATE($F50,".",SPORTSMEN!$D50,"@","xyz",".","org"),CONCATENATE(SPORTSMEN!$F50,".",SPORTSMEN!$D50,"@","xyz",".","com")))</f>
        <v>palsson.berndt@xyz.com</v>
      </c>
      <c r="N50" s="37">
        <v>45.9</v>
      </c>
      <c r="O50" s="2" t="s">
        <v>214</v>
      </c>
      <c r="P50" s="2" t="s">
        <v>210</v>
      </c>
      <c r="Q50" s="3" t="str">
        <f>INDEX(SPORT!$A$2:$A$33,MATCH(SPORTSMEN!R50,SPORT!$B$2:$B$33,0))</f>
        <v>OUTDOOR</v>
      </c>
      <c r="R50" s="2" t="s">
        <v>205</v>
      </c>
      <c r="S50" s="38">
        <v>35387</v>
      </c>
    </row>
    <row r="51" spans="1:19" x14ac:dyDescent="0.25">
      <c r="A51" s="35">
        <v>50</v>
      </c>
      <c r="B51" s="3" t="str">
        <f t="shared" si="0"/>
        <v>SR. ADRIANO SOBRINHO</v>
      </c>
      <c r="C51" s="2" t="s">
        <v>13</v>
      </c>
      <c r="D51" s="2" t="s">
        <v>132</v>
      </c>
      <c r="E51" s="2" t="s">
        <v>133</v>
      </c>
      <c r="F51" s="2" t="s">
        <v>134</v>
      </c>
      <c r="G51" s="36">
        <v>34178</v>
      </c>
      <c r="H51" s="2" t="s">
        <v>30</v>
      </c>
      <c r="I51" s="2" t="s">
        <v>142</v>
      </c>
      <c r="J51" s="5" t="s">
        <v>169</v>
      </c>
      <c r="K51" s="5" t="str">
        <f>INDEX(LOCATION!$C$7:$C$18,MATCH(SPORTSMEN!J51,LOCATION!$B$7:$B$18,0))</f>
        <v>BRAZIL</v>
      </c>
      <c r="L51" s="5" t="str">
        <f>INDEX(LOCATION!$A$7:$A$18,MATCH(SPORTSMEN!J51,LOCATION!$B$7:$B$18,0))</f>
        <v>Portuguese</v>
      </c>
      <c r="M51" s="5" t="str">
        <f>LOWER( IF(L51="English", CONCATENATE($F51,".",SPORTSMEN!$D51,"@","xyz",".","org"),CONCATENATE(SPORTSMEN!$F51,".",SPORTSMEN!$D51,"@","xyz",".","com")))</f>
        <v>sobrinho.adriano@xyz.com</v>
      </c>
      <c r="N51" s="37">
        <v>92.5</v>
      </c>
      <c r="O51" s="2" t="s">
        <v>209</v>
      </c>
      <c r="P51" s="2" t="s">
        <v>216</v>
      </c>
      <c r="Q51" s="3" t="str">
        <f>INDEX(SPORT!$A$2:$A$33,MATCH(SPORTSMEN!R51,SPORT!$B$2:$B$33,0))</f>
        <v>INDOOR</v>
      </c>
      <c r="R51" s="2" t="s">
        <v>206</v>
      </c>
      <c r="S51" s="38">
        <v>20532</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B41F15-BCC8-4721-80B6-3F46BA3BB35F}">
  <sheetPr>
    <tabColor theme="9" tint="-0.499984740745262"/>
  </sheetPr>
  <dimension ref="A1:B33"/>
  <sheetViews>
    <sheetView showGridLines="0" workbookViewId="0">
      <selection activeCell="D10" sqref="D10"/>
    </sheetView>
  </sheetViews>
  <sheetFormatPr defaultRowHeight="15" x14ac:dyDescent="0.25"/>
  <cols>
    <col min="1" max="1" width="15.5703125" bestFit="1" customWidth="1"/>
    <col min="2" max="2" width="24" bestFit="1" customWidth="1"/>
  </cols>
  <sheetData>
    <row r="1" spans="1:2" x14ac:dyDescent="0.25">
      <c r="A1" s="32" t="s">
        <v>171</v>
      </c>
      <c r="B1" s="32" t="s">
        <v>172</v>
      </c>
    </row>
    <row r="2" spans="1:2" x14ac:dyDescent="0.25">
      <c r="A2" s="33" t="s">
        <v>173</v>
      </c>
      <c r="B2" s="33" t="s">
        <v>174</v>
      </c>
    </row>
    <row r="3" spans="1:2" x14ac:dyDescent="0.25">
      <c r="A3" s="34" t="s">
        <v>173</v>
      </c>
      <c r="B3" s="34" t="s">
        <v>175</v>
      </c>
    </row>
    <row r="4" spans="1:2" x14ac:dyDescent="0.25">
      <c r="A4" s="34" t="s">
        <v>176</v>
      </c>
      <c r="B4" s="34" t="s">
        <v>177</v>
      </c>
    </row>
    <row r="5" spans="1:2" x14ac:dyDescent="0.25">
      <c r="A5" s="34" t="s">
        <v>176</v>
      </c>
      <c r="B5" s="34" t="s">
        <v>178</v>
      </c>
    </row>
    <row r="6" spans="1:2" x14ac:dyDescent="0.25">
      <c r="A6" s="34" t="s">
        <v>173</v>
      </c>
      <c r="B6" s="34" t="s">
        <v>179</v>
      </c>
    </row>
    <row r="7" spans="1:2" x14ac:dyDescent="0.25">
      <c r="A7" s="34" t="s">
        <v>173</v>
      </c>
      <c r="B7" s="34" t="s">
        <v>180</v>
      </c>
    </row>
    <row r="8" spans="1:2" x14ac:dyDescent="0.25">
      <c r="A8" s="34" t="s">
        <v>176</v>
      </c>
      <c r="B8" s="34" t="s">
        <v>181</v>
      </c>
    </row>
    <row r="9" spans="1:2" x14ac:dyDescent="0.25">
      <c r="A9" s="34" t="s">
        <v>173</v>
      </c>
      <c r="B9" s="34" t="s">
        <v>182</v>
      </c>
    </row>
    <row r="10" spans="1:2" x14ac:dyDescent="0.25">
      <c r="A10" s="34" t="s">
        <v>173</v>
      </c>
      <c r="B10" s="34" t="s">
        <v>183</v>
      </c>
    </row>
    <row r="11" spans="1:2" x14ac:dyDescent="0.25">
      <c r="A11" s="34" t="s">
        <v>176</v>
      </c>
      <c r="B11" s="34" t="s">
        <v>184</v>
      </c>
    </row>
    <row r="12" spans="1:2" x14ac:dyDescent="0.25">
      <c r="A12" s="34" t="s">
        <v>176</v>
      </c>
      <c r="B12" s="34" t="s">
        <v>185</v>
      </c>
    </row>
    <row r="13" spans="1:2" x14ac:dyDescent="0.25">
      <c r="A13" s="34" t="s">
        <v>176</v>
      </c>
      <c r="B13" s="34" t="s">
        <v>186</v>
      </c>
    </row>
    <row r="14" spans="1:2" x14ac:dyDescent="0.25">
      <c r="A14" s="34" t="s">
        <v>176</v>
      </c>
      <c r="B14" s="34" t="s">
        <v>187</v>
      </c>
    </row>
    <row r="15" spans="1:2" x14ac:dyDescent="0.25">
      <c r="A15" s="34" t="s">
        <v>173</v>
      </c>
      <c r="B15" s="34" t="s">
        <v>188</v>
      </c>
    </row>
    <row r="16" spans="1:2" x14ac:dyDescent="0.25">
      <c r="A16" s="34" t="s">
        <v>173</v>
      </c>
      <c r="B16" s="34" t="s">
        <v>189</v>
      </c>
    </row>
    <row r="17" spans="1:2" x14ac:dyDescent="0.25">
      <c r="A17" s="34" t="s">
        <v>176</v>
      </c>
      <c r="B17" s="34" t="s">
        <v>190</v>
      </c>
    </row>
    <row r="18" spans="1:2" x14ac:dyDescent="0.25">
      <c r="A18" s="34" t="s">
        <v>173</v>
      </c>
      <c r="B18" s="34" t="s">
        <v>191</v>
      </c>
    </row>
    <row r="19" spans="1:2" x14ac:dyDescent="0.25">
      <c r="A19" s="34" t="s">
        <v>173</v>
      </c>
      <c r="B19" s="34" t="s">
        <v>192</v>
      </c>
    </row>
    <row r="20" spans="1:2" x14ac:dyDescent="0.25">
      <c r="A20" s="34" t="s">
        <v>176</v>
      </c>
      <c r="B20" s="34" t="s">
        <v>193</v>
      </c>
    </row>
    <row r="21" spans="1:2" x14ac:dyDescent="0.25">
      <c r="A21" s="34" t="s">
        <v>176</v>
      </c>
      <c r="B21" s="34" t="s">
        <v>194</v>
      </c>
    </row>
    <row r="22" spans="1:2" x14ac:dyDescent="0.25">
      <c r="A22" s="34" t="s">
        <v>176</v>
      </c>
      <c r="B22" s="34" t="s">
        <v>195</v>
      </c>
    </row>
    <row r="23" spans="1:2" x14ac:dyDescent="0.25">
      <c r="A23" s="34" t="s">
        <v>176</v>
      </c>
      <c r="B23" s="34" t="s">
        <v>196</v>
      </c>
    </row>
    <row r="24" spans="1:2" x14ac:dyDescent="0.25">
      <c r="A24" s="34" t="s">
        <v>173</v>
      </c>
      <c r="B24" s="34" t="s">
        <v>197</v>
      </c>
    </row>
    <row r="25" spans="1:2" x14ac:dyDescent="0.25">
      <c r="A25" s="34" t="s">
        <v>176</v>
      </c>
      <c r="B25" s="34" t="s">
        <v>198</v>
      </c>
    </row>
    <row r="26" spans="1:2" x14ac:dyDescent="0.25">
      <c r="A26" s="34" t="s">
        <v>173</v>
      </c>
      <c r="B26" s="34" t="s">
        <v>199</v>
      </c>
    </row>
    <row r="27" spans="1:2" x14ac:dyDescent="0.25">
      <c r="A27" s="34" t="s">
        <v>176</v>
      </c>
      <c r="B27" s="34" t="s">
        <v>200</v>
      </c>
    </row>
    <row r="28" spans="1:2" x14ac:dyDescent="0.25">
      <c r="A28" s="34" t="s">
        <v>176</v>
      </c>
      <c r="B28" s="34" t="s">
        <v>201</v>
      </c>
    </row>
    <row r="29" spans="1:2" x14ac:dyDescent="0.25">
      <c r="A29" s="34" t="s">
        <v>176</v>
      </c>
      <c r="B29" s="34" t="s">
        <v>202</v>
      </c>
    </row>
    <row r="30" spans="1:2" x14ac:dyDescent="0.25">
      <c r="A30" s="34" t="s">
        <v>173</v>
      </c>
      <c r="B30" s="34" t="s">
        <v>203</v>
      </c>
    </row>
    <row r="31" spans="1:2" x14ac:dyDescent="0.25">
      <c r="A31" s="34" t="s">
        <v>173</v>
      </c>
      <c r="B31" s="34" t="s">
        <v>204</v>
      </c>
    </row>
    <row r="32" spans="1:2" x14ac:dyDescent="0.25">
      <c r="A32" s="34" t="s">
        <v>176</v>
      </c>
      <c r="B32" s="34" t="s">
        <v>205</v>
      </c>
    </row>
    <row r="33" spans="1:2" x14ac:dyDescent="0.25">
      <c r="A33" s="34" t="s">
        <v>173</v>
      </c>
      <c r="B33" s="34" t="s">
        <v>206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A30F04-6D2F-4C80-B7CE-FB044638AC57}">
  <sheetPr>
    <tabColor theme="9" tint="-0.499984740745262"/>
  </sheetPr>
  <dimension ref="A1:M18"/>
  <sheetViews>
    <sheetView showGridLines="0" workbookViewId="0">
      <selection activeCell="C9" sqref="C9"/>
    </sheetView>
  </sheetViews>
  <sheetFormatPr defaultRowHeight="15" x14ac:dyDescent="0.25"/>
  <cols>
    <col min="1" max="13" width="13.7109375" style="1" customWidth="1"/>
  </cols>
  <sheetData>
    <row r="1" spans="1:13" x14ac:dyDescent="0.25">
      <c r="A1" s="6" t="s">
        <v>136</v>
      </c>
      <c r="B1" s="7" t="s">
        <v>139</v>
      </c>
      <c r="C1" s="3" t="s">
        <v>143</v>
      </c>
      <c r="D1" s="3" t="s">
        <v>139</v>
      </c>
      <c r="E1" s="3" t="s">
        <v>148</v>
      </c>
      <c r="F1" s="3" t="s">
        <v>139</v>
      </c>
      <c r="G1" s="3" t="s">
        <v>148</v>
      </c>
      <c r="H1" s="3" t="s">
        <v>155</v>
      </c>
      <c r="I1" s="3" t="s">
        <v>158</v>
      </c>
      <c r="J1" s="3" t="s">
        <v>158</v>
      </c>
      <c r="K1" s="3" t="s">
        <v>163</v>
      </c>
      <c r="L1" s="3" t="s">
        <v>166</v>
      </c>
      <c r="M1" s="3" t="s">
        <v>143</v>
      </c>
    </row>
    <row r="2" spans="1:13" x14ac:dyDescent="0.25">
      <c r="A2" s="6" t="s">
        <v>137</v>
      </c>
      <c r="B2" s="3" t="s">
        <v>141</v>
      </c>
      <c r="C2" s="3" t="s">
        <v>145</v>
      </c>
      <c r="D2" s="3" t="s">
        <v>147</v>
      </c>
      <c r="E2" s="3" t="s">
        <v>150</v>
      </c>
      <c r="F2" s="3" t="s">
        <v>152</v>
      </c>
      <c r="G2" s="3" t="s">
        <v>154</v>
      </c>
      <c r="H2" s="3" t="s">
        <v>157</v>
      </c>
      <c r="I2" s="3" t="s">
        <v>160</v>
      </c>
      <c r="J2" s="3" t="s">
        <v>162</v>
      </c>
      <c r="K2" s="3" t="s">
        <v>165</v>
      </c>
      <c r="L2" s="3" t="s">
        <v>168</v>
      </c>
      <c r="M2" s="3" t="s">
        <v>169</v>
      </c>
    </row>
    <row r="3" spans="1:13" x14ac:dyDescent="0.25">
      <c r="A3" s="6" t="s">
        <v>228</v>
      </c>
      <c r="B3" s="3" t="s">
        <v>140</v>
      </c>
      <c r="C3" s="3" t="s">
        <v>144</v>
      </c>
      <c r="D3" s="3" t="s">
        <v>146</v>
      </c>
      <c r="E3" s="3" t="s">
        <v>149</v>
      </c>
      <c r="F3" s="3" t="s">
        <v>151</v>
      </c>
      <c r="G3" s="3" t="s">
        <v>153</v>
      </c>
      <c r="H3" s="3" t="s">
        <v>156</v>
      </c>
      <c r="I3" s="3" t="s">
        <v>159</v>
      </c>
      <c r="J3" s="3" t="s">
        <v>161</v>
      </c>
      <c r="K3" s="3" t="s">
        <v>164</v>
      </c>
      <c r="L3" s="3" t="s">
        <v>167</v>
      </c>
      <c r="M3" s="3" t="s">
        <v>144</v>
      </c>
    </row>
    <row r="6" spans="1:13" x14ac:dyDescent="0.25">
      <c r="A6" s="6" t="s">
        <v>136</v>
      </c>
      <c r="B6" s="6" t="s">
        <v>137</v>
      </c>
      <c r="C6" s="6" t="s">
        <v>228</v>
      </c>
    </row>
    <row r="7" spans="1:13" x14ac:dyDescent="0.25">
      <c r="A7" s="7" t="s">
        <v>139</v>
      </c>
      <c r="B7" s="3" t="s">
        <v>141</v>
      </c>
      <c r="C7" s="3" t="s">
        <v>140</v>
      </c>
    </row>
    <row r="8" spans="1:13" x14ac:dyDescent="0.25">
      <c r="A8" s="3" t="s">
        <v>143</v>
      </c>
      <c r="B8" s="3" t="s">
        <v>145</v>
      </c>
      <c r="C8" s="3" t="s">
        <v>144</v>
      </c>
    </row>
    <row r="9" spans="1:13" x14ac:dyDescent="0.25">
      <c r="A9" s="3" t="s">
        <v>139</v>
      </c>
      <c r="B9" s="3" t="s">
        <v>147</v>
      </c>
      <c r="C9" s="3" t="s">
        <v>146</v>
      </c>
    </row>
    <row r="10" spans="1:13" x14ac:dyDescent="0.25">
      <c r="A10" s="3" t="s">
        <v>148</v>
      </c>
      <c r="B10" s="3" t="s">
        <v>150</v>
      </c>
      <c r="C10" s="3" t="s">
        <v>149</v>
      </c>
    </row>
    <row r="11" spans="1:13" x14ac:dyDescent="0.25">
      <c r="A11" s="3" t="s">
        <v>139</v>
      </c>
      <c r="B11" s="3" t="s">
        <v>152</v>
      </c>
      <c r="C11" s="3" t="s">
        <v>151</v>
      </c>
    </row>
    <row r="12" spans="1:13" x14ac:dyDescent="0.25">
      <c r="A12" s="3" t="s">
        <v>148</v>
      </c>
      <c r="B12" s="3" t="s">
        <v>154</v>
      </c>
      <c r="C12" s="3" t="s">
        <v>153</v>
      </c>
    </row>
    <row r="13" spans="1:13" x14ac:dyDescent="0.25">
      <c r="A13" s="3" t="s">
        <v>155</v>
      </c>
      <c r="B13" s="3" t="s">
        <v>157</v>
      </c>
      <c r="C13" s="3" t="s">
        <v>156</v>
      </c>
    </row>
    <row r="14" spans="1:13" x14ac:dyDescent="0.25">
      <c r="A14" s="3" t="s">
        <v>158</v>
      </c>
      <c r="B14" s="3" t="s">
        <v>160</v>
      </c>
      <c r="C14" s="3" t="s">
        <v>159</v>
      </c>
    </row>
    <row r="15" spans="1:13" x14ac:dyDescent="0.25">
      <c r="A15" s="3" t="s">
        <v>158</v>
      </c>
      <c r="B15" s="3" t="s">
        <v>162</v>
      </c>
      <c r="C15" s="3" t="s">
        <v>161</v>
      </c>
    </row>
    <row r="16" spans="1:13" x14ac:dyDescent="0.25">
      <c r="A16" s="3" t="s">
        <v>163</v>
      </c>
      <c r="B16" s="3" t="s">
        <v>165</v>
      </c>
      <c r="C16" s="3" t="s">
        <v>164</v>
      </c>
    </row>
    <row r="17" spans="1:3" x14ac:dyDescent="0.25">
      <c r="A17" s="3" t="s">
        <v>166</v>
      </c>
      <c r="B17" s="3" t="s">
        <v>168</v>
      </c>
      <c r="C17" s="3" t="s">
        <v>167</v>
      </c>
    </row>
    <row r="18" spans="1:3" x14ac:dyDescent="0.25">
      <c r="A18" s="3" t="s">
        <v>143</v>
      </c>
      <c r="B18" s="3" t="s">
        <v>169</v>
      </c>
      <c r="C18" s="3" t="s">
        <v>144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Question 1</vt:lpstr>
      <vt:lpstr>Question 2</vt:lpstr>
      <vt:lpstr>Question 3</vt:lpstr>
      <vt:lpstr>ANALYSIS</vt:lpstr>
      <vt:lpstr>REPORT</vt:lpstr>
      <vt:lpstr>SPORTSMEN</vt:lpstr>
      <vt:lpstr>SPORT</vt:lpstr>
      <vt:lpstr>LOCATION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Dattatray</cp:lastModifiedBy>
  <dcterms:created xsi:type="dcterms:W3CDTF">2019-05-28T07:07:38Z</dcterms:created>
  <dcterms:modified xsi:type="dcterms:W3CDTF">2023-08-10T05:44:08Z</dcterms:modified>
</cp:coreProperties>
</file>