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sci\Desktop\UNIVERSITA\"/>
    </mc:Choice>
  </mc:AlternateContent>
  <xr:revisionPtr revIDLastSave="0" documentId="13_ncr:1_{E2C071D3-F939-4F9D-B0AC-92BEA0340CCE}" xr6:coauthVersionLast="47" xr6:coauthVersionMax="47" xr10:uidLastSave="{00000000-0000-0000-0000-000000000000}"/>
  <bookViews>
    <workbookView xWindow="-108" yWindow="-108" windowWidth="23256" windowHeight="12576" xr2:uid="{F108985B-3529-4D4D-A994-AE57888BC0B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0" i="1"/>
  <c r="H9" i="1"/>
  <c r="R3" i="1"/>
  <c r="E3" i="1"/>
  <c r="B28" i="1"/>
  <c r="O27" i="1"/>
  <c r="P28" i="1"/>
  <c r="O28" i="1"/>
  <c r="P27" i="1"/>
  <c r="I5" i="1"/>
  <c r="H5" i="1"/>
  <c r="J9" i="1" s="1"/>
  <c r="B27" i="1"/>
  <c r="C27" i="1"/>
  <c r="C28" i="1"/>
  <c r="R2" i="1" l="1"/>
  <c r="R4" i="1" s="1"/>
  <c r="E2" i="1"/>
  <c r="E4" i="1" s="1"/>
  <c r="J10" i="1"/>
  <c r="J12" i="1"/>
  <c r="H11" i="1"/>
  <c r="J11" i="1" s="1"/>
  <c r="I14" i="1" l="1"/>
</calcChain>
</file>

<file path=xl/sharedStrings.xml><?xml version="1.0" encoding="utf-8"?>
<sst xmlns="http://schemas.openxmlformats.org/spreadsheetml/2006/main" count="39" uniqueCount="30">
  <si>
    <t>Colonna1</t>
  </si>
  <si>
    <t>N° laps</t>
  </si>
  <si>
    <t>Total</t>
  </si>
  <si>
    <t>Prof's time (s)</t>
  </si>
  <si>
    <t>My time (s)</t>
  </si>
  <si>
    <t>Expectations</t>
  </si>
  <si>
    <t>Avarage</t>
  </si>
  <si>
    <t>t-table</t>
  </si>
  <si>
    <t>STD</t>
  </si>
  <si>
    <t xml:space="preserve">name calculus </t>
  </si>
  <si>
    <t>formula</t>
  </si>
  <si>
    <t>Estimated St.E</t>
  </si>
  <si>
    <t>Pooled St.D</t>
  </si>
  <si>
    <t>t-statistic</t>
  </si>
  <si>
    <t>Success</t>
  </si>
  <si>
    <t>Failure</t>
  </si>
  <si>
    <t>MyCode</t>
  </si>
  <si>
    <t>ProfCode</t>
  </si>
  <si>
    <t>dii_quare my succ</t>
  </si>
  <si>
    <t>diff square myF</t>
  </si>
  <si>
    <t>diff square Ps</t>
  </si>
  <si>
    <t>diff square Pf</t>
  </si>
  <si>
    <t>sum1</t>
  </si>
  <si>
    <t>sum2</t>
  </si>
  <si>
    <t>sum3</t>
  </si>
  <si>
    <t>sum4</t>
  </si>
  <si>
    <t>x^2</t>
  </si>
  <si>
    <t>dof</t>
  </si>
  <si>
    <t>Prof's wrongTurn</t>
  </si>
  <si>
    <t>My wrong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</si>
</sst>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e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1A6632-75AD-4569-B569-B3853C9283D1}" name="Tabella1" displayName="Tabella1" ref="A1:C28" totalsRowShown="0">
  <autoFilter ref="A1:C28" xr:uid="{DC1A6632-75AD-4569-B569-B3853C9283D1}"/>
  <tableColumns count="3">
    <tableColumn id="1" xr3:uid="{59E55725-89AD-4A4F-8CE6-A1A7E4042279}" name="N° laps"/>
    <tableColumn id="2" xr3:uid="{716E1719-C688-44CB-9CC9-45CA540ED61F}" name="Prof's time (s)" dataDxfId="1">
      <calculatedColumnFormula>A2+#REF!</calculatedColumnFormula>
    </tableColumn>
    <tableColumn id="3" xr3:uid="{BF351619-8D85-476A-A079-B3642EF2C15E}" name="My time (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72942-48A4-49DE-9D5D-311781C63B11}" name="Tabella3" displayName="Tabella3" ref="G1:I5">
  <autoFilter ref="G1:I5" xr:uid="{37172942-48A4-49DE-9D5D-311781C63B11}"/>
  <tableColumns count="3">
    <tableColumn id="1" xr3:uid="{BF8CA391-62BB-4C24-97AF-A13FE1F95BFC}" name="Colonna1" totalsRowLabel="Totale"/>
    <tableColumn id="2" xr3:uid="{337BEF9C-E951-4664-9074-463183C258A1}" name="Success"/>
    <tableColumn id="3" xr3:uid="{A64519F3-F671-4224-A176-12C6CE823E29}" name="Failure" totalsRowFunction="count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7590E8-D49C-433A-A65B-93F2E8529453}" name="Tabella5" displayName="Tabella5" ref="D1:E5" totalsRowShown="0">
  <autoFilter ref="D1:E5" xr:uid="{EB7590E8-D49C-433A-A65B-93F2E8529453}"/>
  <tableColumns count="2">
    <tableColumn id="1" xr3:uid="{0A05AD75-37CE-417E-87AB-DFD06D3F1777}" name="name calculus "/>
    <tableColumn id="2" xr3:uid="{39159049-6124-41C5-A58E-B4E8221149E9}" name="formula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3B7885-B38E-4D2D-8E66-AEAE384CDC22}" name="Tabella13" displayName="Tabella13" ref="N1:P28" totalsRowShown="0">
  <autoFilter ref="N1:P28" xr:uid="{F13B7885-B38E-4D2D-8E66-AEAE384CDC22}"/>
  <tableColumns count="3">
    <tableColumn id="1" xr3:uid="{CD883D6C-2EF8-44DF-A35D-C4EBE41DF1DA}" name="N° laps"/>
    <tableColumn id="2" xr3:uid="{900478D8-6ADD-428B-9339-0D6B4BAC5852}" name="Prof's wrongTurn" dataDxfId="0">
      <calculatedColumnFormula>N2+#REF!</calculatedColumnFormula>
    </tableColumn>
    <tableColumn id="3" xr3:uid="{18770253-4ADC-439F-A6B5-F08439D43E6D}" name="My wrong tur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90E112-3AC1-46C3-B877-E4EACBDF20EA}" name="Tabella55" displayName="Tabella55" ref="Q1:R5" totalsRowShown="0">
  <autoFilter ref="Q1:R5" xr:uid="{3990E112-3AC1-46C3-B877-E4EACBDF20EA}"/>
  <tableColumns count="2">
    <tableColumn id="1" xr3:uid="{5E45B7D0-AA67-45CF-A888-60B71DE7E1EE}" name="name calculus "/>
    <tableColumn id="2" xr3:uid="{14EB3AA0-3F45-484E-A912-E457F779C051}" name="formul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67933-B938-4ABC-96ED-646C12DA0960}">
  <dimension ref="A1:R28"/>
  <sheetViews>
    <sheetView tabSelected="1" topLeftCell="D1" zoomScale="115" zoomScaleNormal="115" workbookViewId="0">
      <selection activeCell="J9" sqref="J9"/>
    </sheetView>
  </sheetViews>
  <sheetFormatPr defaultRowHeight="14.4" x14ac:dyDescent="0.3"/>
  <cols>
    <col min="1" max="1" width="9" bestFit="1" customWidth="1"/>
    <col min="2" max="2" width="14.77734375" bestFit="1" customWidth="1"/>
    <col min="3" max="3" width="10.88671875" customWidth="1"/>
    <col min="4" max="4" width="24.21875" bestFit="1" customWidth="1"/>
    <col min="5" max="5" width="14.44140625" bestFit="1" customWidth="1"/>
    <col min="6" max="6" width="14.6640625" customWidth="1"/>
    <col min="7" max="7" width="15.88671875" bestFit="1" customWidth="1"/>
    <col min="8" max="8" width="11.21875" bestFit="1" customWidth="1"/>
    <col min="9" max="9" width="13.109375" bestFit="1" customWidth="1"/>
    <col min="10" max="10" width="10.88671875" customWidth="1"/>
    <col min="14" max="14" width="9" bestFit="1" customWidth="1"/>
    <col min="15" max="15" width="17.77734375" bestFit="1" customWidth="1"/>
    <col min="16" max="16" width="15.88671875" bestFit="1" customWidth="1"/>
    <col min="17" max="17" width="15.6640625" bestFit="1" customWidth="1"/>
    <col min="18" max="18" width="15.6640625" customWidth="1"/>
    <col min="25" max="25" width="10.77734375" bestFit="1" customWidth="1"/>
    <col min="26" max="26" width="14.77734375" bestFit="1" customWidth="1"/>
    <col min="27" max="27" width="12.77734375" bestFit="1" customWidth="1"/>
  </cols>
  <sheetData>
    <row r="1" spans="1:18" x14ac:dyDescent="0.3">
      <c r="A1" t="s">
        <v>1</v>
      </c>
      <c r="B1" t="s">
        <v>3</v>
      </c>
      <c r="C1" t="s">
        <v>4</v>
      </c>
      <c r="D1" t="s">
        <v>9</v>
      </c>
      <c r="E1" t="s">
        <v>10</v>
      </c>
      <c r="G1" t="s">
        <v>0</v>
      </c>
      <c r="H1" t="s">
        <v>14</v>
      </c>
      <c r="I1" t="s">
        <v>15</v>
      </c>
      <c r="N1" t="s">
        <v>1</v>
      </c>
      <c r="O1" t="s">
        <v>28</v>
      </c>
      <c r="P1" t="s">
        <v>29</v>
      </c>
      <c r="Q1" t="s">
        <v>9</v>
      </c>
      <c r="R1" t="s">
        <v>10</v>
      </c>
    </row>
    <row r="2" spans="1:18" x14ac:dyDescent="0.3">
      <c r="A2" s="2">
        <v>1</v>
      </c>
      <c r="B2">
        <v>244</v>
      </c>
      <c r="C2">
        <v>180</v>
      </c>
      <c r="D2" t="s">
        <v>12</v>
      </c>
      <c r="E2">
        <f>((24*(B28^2))+(24*(C28^2)))/48</f>
        <v>535.68499999999892</v>
      </c>
      <c r="G2" t="s">
        <v>16</v>
      </c>
      <c r="H2">
        <v>19</v>
      </c>
      <c r="I2">
        <v>6</v>
      </c>
      <c r="N2" s="2">
        <v>1</v>
      </c>
      <c r="O2">
        <v>3</v>
      </c>
      <c r="P2">
        <v>4</v>
      </c>
      <c r="Q2" t="s">
        <v>12</v>
      </c>
      <c r="R2">
        <f>((24*(O28^2))+(24*(P28^2)))/48</f>
        <v>5.15</v>
      </c>
    </row>
    <row r="3" spans="1:18" x14ac:dyDescent="0.3">
      <c r="A3" s="2">
        <v>2</v>
      </c>
      <c r="B3">
        <v>260</v>
      </c>
      <c r="C3">
        <v>190</v>
      </c>
      <c r="D3" s="2" t="s">
        <v>11</v>
      </c>
      <c r="E3">
        <f>SQRT(E2*(1/25+1/25))</f>
        <v>6.5463577659642089</v>
      </c>
      <c r="G3" t="s">
        <v>17</v>
      </c>
      <c r="H3">
        <v>21</v>
      </c>
      <c r="I3">
        <v>4</v>
      </c>
      <c r="N3" s="2">
        <v>2</v>
      </c>
      <c r="O3">
        <v>2</v>
      </c>
      <c r="P3">
        <v>8</v>
      </c>
      <c r="Q3" s="2" t="s">
        <v>11</v>
      </c>
      <c r="R3">
        <f>SQRT(R2*(1/25+1/25))</f>
        <v>0.64187226143524856</v>
      </c>
    </row>
    <row r="4" spans="1:18" x14ac:dyDescent="0.3">
      <c r="A4" s="2">
        <v>3</v>
      </c>
      <c r="B4">
        <v>252</v>
      </c>
      <c r="C4">
        <v>200</v>
      </c>
      <c r="D4" s="2" t="s">
        <v>13</v>
      </c>
      <c r="E4">
        <f>(B27-C27)/E3</f>
        <v>4.132832479866015</v>
      </c>
      <c r="G4" t="s">
        <v>2</v>
      </c>
      <c r="H4">
        <v>40</v>
      </c>
      <c r="I4">
        <v>10</v>
      </c>
      <c r="N4" s="2">
        <v>3</v>
      </c>
      <c r="O4">
        <v>2</v>
      </c>
      <c r="P4">
        <v>3</v>
      </c>
      <c r="Q4" s="2" t="s">
        <v>13</v>
      </c>
      <c r="R4">
        <f>(O27-P27)/R3</f>
        <v>-6.9795818719172651</v>
      </c>
    </row>
    <row r="5" spans="1:18" x14ac:dyDescent="0.3">
      <c r="A5" s="2">
        <v>4</v>
      </c>
      <c r="B5">
        <v>246</v>
      </c>
      <c r="C5">
        <v>180</v>
      </c>
      <c r="D5" s="2" t="s">
        <v>7</v>
      </c>
      <c r="E5">
        <v>2.0640000000000001</v>
      </c>
      <c r="G5" t="s">
        <v>5</v>
      </c>
      <c r="H5">
        <f>H4/2</f>
        <v>20</v>
      </c>
      <c r="I5">
        <f>I4/2</f>
        <v>5</v>
      </c>
      <c r="N5" s="2">
        <v>4</v>
      </c>
      <c r="O5">
        <v>3</v>
      </c>
      <c r="P5">
        <v>7</v>
      </c>
      <c r="Q5" s="2" t="s">
        <v>7</v>
      </c>
      <c r="R5">
        <v>2.0640000000000001</v>
      </c>
    </row>
    <row r="6" spans="1:18" x14ac:dyDescent="0.3">
      <c r="A6" s="2">
        <v>5</v>
      </c>
      <c r="B6">
        <v>260</v>
      </c>
      <c r="C6">
        <v>231</v>
      </c>
      <c r="N6" s="2">
        <v>5</v>
      </c>
      <c r="O6">
        <v>4</v>
      </c>
      <c r="P6">
        <v>7</v>
      </c>
    </row>
    <row r="7" spans="1:18" x14ac:dyDescent="0.3">
      <c r="A7" s="2">
        <v>6</v>
      </c>
      <c r="B7">
        <v>257</v>
      </c>
      <c r="C7">
        <v>239</v>
      </c>
      <c r="N7" s="2">
        <v>6</v>
      </c>
      <c r="O7">
        <v>3</v>
      </c>
      <c r="P7">
        <v>8</v>
      </c>
    </row>
    <row r="8" spans="1:18" x14ac:dyDescent="0.3">
      <c r="A8" s="2">
        <v>7</v>
      </c>
      <c r="B8">
        <v>250</v>
      </c>
      <c r="C8">
        <v>238</v>
      </c>
      <c r="N8" s="2">
        <v>7</v>
      </c>
      <c r="O8">
        <v>4</v>
      </c>
      <c r="P8">
        <v>4</v>
      </c>
    </row>
    <row r="9" spans="1:18" x14ac:dyDescent="0.3">
      <c r="A9" s="2">
        <v>8</v>
      </c>
      <c r="B9">
        <v>257</v>
      </c>
      <c r="C9">
        <v>236</v>
      </c>
      <c r="G9" t="s">
        <v>18</v>
      </c>
      <c r="H9">
        <f>(H5-H2)^2</f>
        <v>1</v>
      </c>
      <c r="I9" t="s">
        <v>22</v>
      </c>
      <c r="J9">
        <f>H9/H5</f>
        <v>0.05</v>
      </c>
      <c r="N9" s="2">
        <v>8</v>
      </c>
      <c r="O9">
        <v>2</v>
      </c>
      <c r="P9">
        <v>4</v>
      </c>
    </row>
    <row r="10" spans="1:18" x14ac:dyDescent="0.3">
      <c r="A10" s="2">
        <v>9</v>
      </c>
      <c r="B10">
        <v>260</v>
      </c>
      <c r="C10">
        <v>233</v>
      </c>
      <c r="G10" t="s">
        <v>19</v>
      </c>
      <c r="H10">
        <f>(I5-I2)^2</f>
        <v>1</v>
      </c>
      <c r="I10" t="s">
        <v>23</v>
      </c>
      <c r="J10">
        <f>H10/I5</f>
        <v>0.2</v>
      </c>
      <c r="N10" s="2">
        <v>9</v>
      </c>
      <c r="O10">
        <v>2</v>
      </c>
      <c r="P10">
        <v>13</v>
      </c>
    </row>
    <row r="11" spans="1:18" x14ac:dyDescent="0.3">
      <c r="A11" s="2">
        <v>10</v>
      </c>
      <c r="B11">
        <v>241</v>
      </c>
      <c r="C11">
        <v>251</v>
      </c>
      <c r="G11" t="s">
        <v>20</v>
      </c>
      <c r="H11">
        <f>(H5-H3)^2</f>
        <v>1</v>
      </c>
      <c r="I11" t="s">
        <v>24</v>
      </c>
      <c r="J11">
        <f>H11/H5</f>
        <v>0.05</v>
      </c>
      <c r="N11" s="2">
        <v>10</v>
      </c>
      <c r="O11">
        <v>5</v>
      </c>
      <c r="P11">
        <v>10</v>
      </c>
    </row>
    <row r="12" spans="1:18" x14ac:dyDescent="0.3">
      <c r="A12" s="2">
        <v>11</v>
      </c>
      <c r="B12">
        <v>260</v>
      </c>
      <c r="C12">
        <v>267</v>
      </c>
      <c r="G12" t="s">
        <v>21</v>
      </c>
      <c r="H12">
        <f>(I5-I3)^2</f>
        <v>1</v>
      </c>
      <c r="I12" t="s">
        <v>25</v>
      </c>
      <c r="J12">
        <f>H12/I5</f>
        <v>0.2</v>
      </c>
      <c r="N12" s="2">
        <v>11</v>
      </c>
      <c r="O12">
        <v>4</v>
      </c>
      <c r="P12">
        <v>6</v>
      </c>
    </row>
    <row r="13" spans="1:18" x14ac:dyDescent="0.3">
      <c r="A13" s="2">
        <v>12</v>
      </c>
      <c r="B13">
        <v>241</v>
      </c>
      <c r="C13">
        <v>240</v>
      </c>
      <c r="N13" s="2">
        <v>12</v>
      </c>
      <c r="O13">
        <v>4</v>
      </c>
      <c r="P13">
        <v>7</v>
      </c>
    </row>
    <row r="14" spans="1:18" x14ac:dyDescent="0.3">
      <c r="A14" s="2">
        <v>13</v>
      </c>
      <c r="B14">
        <v>248</v>
      </c>
      <c r="C14">
        <v>182</v>
      </c>
      <c r="H14" t="s">
        <v>26</v>
      </c>
      <c r="I14">
        <f>SUM(J9,J10,J11,J12)</f>
        <v>0.5</v>
      </c>
      <c r="N14" s="2">
        <v>13</v>
      </c>
      <c r="O14">
        <v>3</v>
      </c>
      <c r="P14">
        <v>11</v>
      </c>
    </row>
    <row r="15" spans="1:18" x14ac:dyDescent="0.3">
      <c r="A15" s="2">
        <v>14</v>
      </c>
      <c r="B15">
        <v>254</v>
      </c>
      <c r="C15">
        <v>239</v>
      </c>
      <c r="N15" s="2">
        <v>14</v>
      </c>
      <c r="O15">
        <v>5</v>
      </c>
      <c r="P15">
        <v>11</v>
      </c>
    </row>
    <row r="16" spans="1:18" x14ac:dyDescent="0.3">
      <c r="A16" s="2">
        <v>15</v>
      </c>
      <c r="B16">
        <v>246</v>
      </c>
      <c r="C16">
        <v>193</v>
      </c>
      <c r="H16" t="s">
        <v>27</v>
      </c>
      <c r="I16">
        <v>1</v>
      </c>
      <c r="N16" s="2">
        <v>15</v>
      </c>
      <c r="O16">
        <v>3</v>
      </c>
      <c r="P16">
        <v>7</v>
      </c>
    </row>
    <row r="17" spans="1:16" x14ac:dyDescent="0.3">
      <c r="A17" s="2">
        <v>16</v>
      </c>
      <c r="B17">
        <v>241</v>
      </c>
      <c r="C17">
        <v>242</v>
      </c>
      <c r="N17" s="2">
        <v>16</v>
      </c>
      <c r="O17">
        <v>4</v>
      </c>
      <c r="P17">
        <v>6</v>
      </c>
    </row>
    <row r="18" spans="1:16" x14ac:dyDescent="0.3">
      <c r="A18" s="2">
        <v>17</v>
      </c>
      <c r="B18">
        <v>245</v>
      </c>
      <c r="C18">
        <v>234</v>
      </c>
      <c r="N18" s="2">
        <v>17</v>
      </c>
      <c r="O18">
        <v>6</v>
      </c>
      <c r="P18">
        <v>13</v>
      </c>
    </row>
    <row r="19" spans="1:16" x14ac:dyDescent="0.3">
      <c r="A19" s="2">
        <v>18</v>
      </c>
      <c r="B19">
        <v>258</v>
      </c>
      <c r="C19">
        <v>250</v>
      </c>
      <c r="N19" s="2">
        <v>18</v>
      </c>
      <c r="O19">
        <v>2</v>
      </c>
      <c r="P19">
        <v>9</v>
      </c>
    </row>
    <row r="20" spans="1:16" x14ac:dyDescent="0.3">
      <c r="A20" s="2">
        <v>19</v>
      </c>
      <c r="B20">
        <v>243</v>
      </c>
      <c r="C20">
        <v>240</v>
      </c>
      <c r="N20" s="2">
        <v>19</v>
      </c>
      <c r="O20">
        <v>4</v>
      </c>
      <c r="P20">
        <v>5</v>
      </c>
    </row>
    <row r="21" spans="1:16" x14ac:dyDescent="0.3">
      <c r="A21" s="2">
        <v>20</v>
      </c>
      <c r="B21">
        <v>260</v>
      </c>
      <c r="C21">
        <v>250</v>
      </c>
      <c r="N21" s="2">
        <v>20</v>
      </c>
      <c r="O21">
        <v>3</v>
      </c>
      <c r="P21">
        <v>11</v>
      </c>
    </row>
    <row r="22" spans="1:16" x14ac:dyDescent="0.3">
      <c r="A22" s="2">
        <v>21</v>
      </c>
      <c r="B22">
        <v>257</v>
      </c>
      <c r="C22">
        <v>185</v>
      </c>
      <c r="N22" s="2">
        <v>21</v>
      </c>
      <c r="O22">
        <v>5</v>
      </c>
      <c r="P22">
        <v>5</v>
      </c>
    </row>
    <row r="23" spans="1:16" x14ac:dyDescent="0.3">
      <c r="A23" s="2">
        <v>22</v>
      </c>
      <c r="B23">
        <v>254</v>
      </c>
      <c r="C23">
        <v>275</v>
      </c>
      <c r="N23" s="2">
        <v>22</v>
      </c>
      <c r="O23">
        <v>4</v>
      </c>
      <c r="P23">
        <v>10</v>
      </c>
    </row>
    <row r="24" spans="1:16" x14ac:dyDescent="0.3">
      <c r="A24" s="2">
        <v>23</v>
      </c>
      <c r="B24">
        <v>257</v>
      </c>
      <c r="C24">
        <v>273</v>
      </c>
      <c r="N24" s="2">
        <v>23</v>
      </c>
      <c r="O24">
        <v>5</v>
      </c>
      <c r="P24">
        <v>12</v>
      </c>
    </row>
    <row r="25" spans="1:16" x14ac:dyDescent="0.3">
      <c r="A25" s="2">
        <v>24</v>
      </c>
      <c r="B25">
        <v>242</v>
      </c>
      <c r="C25">
        <v>180</v>
      </c>
      <c r="N25" s="2">
        <v>24</v>
      </c>
      <c r="O25">
        <v>3</v>
      </c>
      <c r="P25">
        <v>11</v>
      </c>
    </row>
    <row r="26" spans="1:16" x14ac:dyDescent="0.3">
      <c r="A26" s="2">
        <v>25</v>
      </c>
      <c r="B26">
        <v>250</v>
      </c>
      <c r="C26">
        <v>180</v>
      </c>
      <c r="N26" s="2">
        <v>25</v>
      </c>
      <c r="O26">
        <v>2</v>
      </c>
      <c r="P26">
        <v>7</v>
      </c>
    </row>
    <row r="27" spans="1:16" x14ac:dyDescent="0.3">
      <c r="A27" s="2" t="s">
        <v>6</v>
      </c>
      <c r="B27">
        <f>AVERAGE(B1:B25)</f>
        <v>251.375</v>
      </c>
      <c r="C27">
        <f>AVERAGE(C2:C26)</f>
        <v>224.32</v>
      </c>
      <c r="N27" s="2" t="s">
        <v>6</v>
      </c>
      <c r="O27">
        <f>AVERAGE(O2:O26)</f>
        <v>3.48</v>
      </c>
      <c r="P27">
        <f>AVERAGE(P2:P26)</f>
        <v>7.96</v>
      </c>
    </row>
    <row r="28" spans="1:16" x14ac:dyDescent="0.3">
      <c r="A28" s="2" t="s">
        <v>8</v>
      </c>
      <c r="B28" s="1">
        <f>_xlfn.STDEV.S(B2:B26)</f>
        <v>7.087077441842065</v>
      </c>
      <c r="C28">
        <f>_xlfn.STDEV.S(C2:C26)</f>
        <v>31.955333409828963</v>
      </c>
      <c r="N28" s="2" t="s">
        <v>8</v>
      </c>
      <c r="O28" s="1">
        <f>_xlfn.STDEV.S(O2:O26)</f>
        <v>1.1590225767142475</v>
      </c>
      <c r="P28">
        <f>_xlfn.STDEV.S(P2:P26)</f>
        <v>2.9927690633703543</v>
      </c>
    </row>
  </sheetData>
  <phoneticPr fontId="2" type="noConversion"/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Catalano</dc:creator>
  <cp:lastModifiedBy>Alice Catalano</cp:lastModifiedBy>
  <dcterms:created xsi:type="dcterms:W3CDTF">2022-05-20T14:01:48Z</dcterms:created>
  <dcterms:modified xsi:type="dcterms:W3CDTF">2022-05-27T23:45:16Z</dcterms:modified>
</cp:coreProperties>
</file>