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66925"/>
  <xr:revisionPtr revIDLastSave="0" documentId="13_ncr:1_{EBC98AB1-9221-4365-9563-8F532D7799C8}" xr6:coauthVersionLast="46" xr6:coauthVersionMax="46" xr10:uidLastSave="{00000000-0000-0000-0000-000000000000}"/>
  <bookViews>
    <workbookView xWindow="-28920" yWindow="-120" windowWidth="29040" windowHeight="15840" firstSheet="1" activeTab="1" xr2:uid="{00000000-000D-0000-FFFF-FFFF00000000}"/>
  </bookViews>
  <sheets>
    <sheet name="CB_DATA_" sheetId="29" state="veryHidden" r:id="rId1"/>
    <sheet name="Input_Output" sheetId="1" r:id="rId2"/>
    <sheet name="SensIt Plot 1" sheetId="33" r:id="rId3"/>
    <sheet name="Cash Flow" sheetId="2" r:id="rId4"/>
  </sheets>
  <externalReferences>
    <externalReference r:id="rId5"/>
  </externalReferences>
  <definedNames>
    <definedName name="CB_052bb2e9d9c54e92b3e71eb6547e5a1c" localSheetId="1" hidden="1">#N/A</definedName>
    <definedName name="CB_0816db09f8064132931eb7a93d4420b4" localSheetId="1" hidden="1">Input_Output!$C$38</definedName>
    <definedName name="CB_0db0f0524e134c55aa1e431a2d955f28" localSheetId="1" hidden="1">Input_Output!$C$39</definedName>
    <definedName name="CB_0fd3825f76ae44508cff95cb2107998e" localSheetId="1" hidden="1">Input_Output!$E$37</definedName>
    <definedName name="CB_1388e166faae419bbb38bd45b70f4747" localSheetId="1" hidden="1">Input_Output!$E$43</definedName>
    <definedName name="CB_1426fed05fe140ebbd4150608a376811" localSheetId="1" hidden="1">Input_Output!$G$42</definedName>
    <definedName name="CB_152c3eaec1254dbcb6f0c48d80358056" localSheetId="1" hidden="1">Input_Output!$E$42</definedName>
    <definedName name="CB_1aab601cd2844e089ca6457480ca6e03" localSheetId="1" hidden="1">Input_Output!$G$40</definedName>
    <definedName name="CB_2194b525639f4cd0969cd2adcbdd680c" localSheetId="1" hidden="1">Input_Output!$B$31</definedName>
    <definedName name="CB_28d74170ebcc44bf9459eb65d8d814b8" localSheetId="1" hidden="1">Input_Output!$C$44</definedName>
    <definedName name="CB_2c8bf1ba22d545e19a3de9034b2bfcca" localSheetId="1" hidden="1">Input_Output!$F$39</definedName>
    <definedName name="CB_2dacf91fb0e04d2981c00545fa439e1d" localSheetId="1" hidden="1">Input_Output!$B$15</definedName>
    <definedName name="CB_2ed1038bb4e04230aea28c7a537a4610" localSheetId="1" hidden="1">Input_Output!$F$43</definedName>
    <definedName name="CB_3fb5e34f090d4ff2a0cc81631676f001" localSheetId="1" hidden="1">Input_Output!$F$44</definedName>
    <definedName name="CB_414a8bbb4d87433fa624db3796b64f5c" localSheetId="1" hidden="1">Input_Output!$G$38</definedName>
    <definedName name="CB_43a0cce37b644fdfaa0843158a60841d" localSheetId="1" hidden="1">Input_Output!$G$43</definedName>
    <definedName name="CB_46a0db76f01c416d93fb7e2a44a65de4" localSheetId="1" hidden="1">Input_Output!$G$44</definedName>
    <definedName name="CB_4c4952484f264191b43cd010a9ab7119" localSheetId="1" hidden="1">Input_Output!$F$36</definedName>
    <definedName name="CB_5051b27cd2de459c827fe4f62769f7d2" localSheetId="1" hidden="1">Input_Output!$E$39</definedName>
    <definedName name="CB_5b229f7cb1d84c1999745ee2d52f3122" localSheetId="1" hidden="1">Input_Output!$B$13</definedName>
    <definedName name="CB_5ee322f330ea4b7095e9a74b43754adf" localSheetId="1" hidden="1">Input_Output!$G$41</definedName>
    <definedName name="CB_660490b4d4b04ea091cf03d4230f7e2a" localSheetId="1" hidden="1">Input_Output!$F$42</definedName>
    <definedName name="CB_6f13fc65c3c24d4e93b56cc1e567c8e0" localSheetId="1" hidden="1">Input_Output!$E$41</definedName>
    <definedName name="CB_7c6c2327966c45c9a134b35abbfbb083" localSheetId="1" hidden="1">Input_Output!$E$40</definedName>
    <definedName name="CB_8b1b122b8eb146138cbe81a632bc3d66" localSheetId="0" hidden="1">#N/A</definedName>
    <definedName name="CB_8c2cdfe924bc4f76bf2c1618caa4ebe6" localSheetId="1" hidden="1">Input_Output!$H$29</definedName>
    <definedName name="CB_99616692940a456ba893e95424233c46" localSheetId="1" hidden="1">Input_Output!$G$29</definedName>
    <definedName name="CB_a20966ae05014a8487a1983207b04e54" localSheetId="1" hidden="1">Input_Output!$C$40</definedName>
    <definedName name="CB_a5c9cbca5860484191a84bb7ed859a8e" localSheetId="1" hidden="1">Input_Output!$G$36</definedName>
    <definedName name="CB_acef9eff01c14d3ba147e79e1d96ef75" localSheetId="1" hidden="1">Input_Output!$C$37</definedName>
    <definedName name="CB_ad5db55d4f31486f8dc392bcb504fb36" localSheetId="1" hidden="1">Input_Output!$F$40</definedName>
    <definedName name="CB_b47ba683afb940e48c7ec66a5f7f965f" localSheetId="1" hidden="1">Input_Output!$G$28</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"'637510116016689726"</definedName>
    <definedName name="CB_Block_00000000000000000000000000000001" localSheetId="1" hidden="1">"'637510116017359896"</definedName>
    <definedName name="CB_Block_00000000000000000000000000000003" localSheetId="0" hidden="1">"'11.1.4716.0"</definedName>
    <definedName name="CB_Block_00000000000000000000000000000003" localSheetId="1" hidden="1">"'11.1.4716.0"</definedName>
    <definedName name="CB_BlockExt_00000000000000000000000000000003" localSheetId="0" hidden="1">"'11.1.2.4.850"</definedName>
    <definedName name="CB_BlockExt_00000000000000000000000000000003" localSheetId="1" hidden="1">"'11.1.2.4.850"</definedName>
    <definedName name="CB_c128eb90a99249458e5f19f176168446" localSheetId="1" hidden="1">Input_Output!$C$43</definedName>
    <definedName name="CB_c3b5627c585e49238bcd82531189295a" localSheetId="1" hidden="1">Input_Output!$E$36</definedName>
    <definedName name="CB_c64ca4542e1443e2899d2ed5fe6684e2" localSheetId="1" hidden="1">Input_Output!$F$37</definedName>
    <definedName name="CB_c7f135657371434a8f3356b88f0a9889" localSheetId="1" hidden="1">Input_Output!$B$16</definedName>
    <definedName name="CB_ca538f01735f4e9cbe8829b373fdb59e" localSheetId="1" hidden="1">Input_Output!$C$36</definedName>
    <definedName name="CB_d46a405229b449d0b4bed70556e50e30" localSheetId="1" hidden="1">Input_Output!$G$37</definedName>
    <definedName name="CB_d9465d4f079e4c0b88f7328e75bddfa6" localSheetId="1" hidden="1">Input_Output!$C$42</definedName>
    <definedName name="CB_e1c76022c6d54224aa7cf0576306c38f" localSheetId="1" hidden="1">Input_Output!$F$41</definedName>
    <definedName name="CB_e7a283e8d33644bdb2fa3d3ceff13697" localSheetId="1" hidden="1">Input_Output!$F$38</definedName>
    <definedName name="CB_ea2b8c39219842c596dd70cff966ccbf" localSheetId="1" hidden="1">Input_Output!$C$41</definedName>
    <definedName name="CB_ec3584e7dda44540a87bfb91babdb60c" localSheetId="1" hidden="1">Input_Output!$E$44</definedName>
    <definedName name="CB_ec8d9c82358d45658d862070f169d422" localSheetId="1" hidden="1">Input_Output!$E$38</definedName>
    <definedName name="CB_f54fd1f8023b4b01a13bc6efaaef6437" localSheetId="1" hidden="1">Input_Output!$G$39</definedName>
    <definedName name="CB_f584c4ca718c48beac8c48fe3bb96d7f" localSheetId="1" hidden="1">Input_Output!$G$27</definedName>
    <definedName name="CBCR_4a845ae22e524c098c349eb39c2fbe26" localSheetId="1" hidden="1">Input_Output!$A$32:$D$32</definedName>
    <definedName name="CBCR_65a82c9a2cf9482eaf00a42b923a54c4" localSheetId="1" hidden="1">Input_Output!$D$15</definedName>
    <definedName name="CBCR_7254caf7ad84494faca0dd91153b4698" localSheetId="1" hidden="1">Input_Output!$G$13</definedName>
    <definedName name="CBCR_a5ef437bec954c7c98a0284aeb545da6" localSheetId="1" hidden="1">Input_Output!$E$15</definedName>
    <definedName name="CBCR_b076d40aed1245d8903f8c2f66567bcc" localSheetId="1" hidden="1">Input_Output!$F$15</definedName>
    <definedName name="CBWorkbookPriority" localSheetId="0" hidden="1">-195147872</definedName>
    <definedName name="CBx_9169bc7f367d4b7d871d95fc13970dfc" localSheetId="0" hidden="1">"'Input_Output'!$A$1"</definedName>
    <definedName name="CBx_d1d269265766431c9b4c167c9e2577fb" localSheetId="0" hidden="1">"'CB_DATA_'!$A$1"</definedName>
    <definedName name="CBx_Sheet_Guid" localSheetId="0" hidden="1">"'d1d26926-5766-431c-9b4c-167c9e2577fb"</definedName>
    <definedName name="CBx_Sheet_Guid" localSheetId="1" hidden="1">"'9169bc7f-367d-4b7d-871d-95fc13970dfc"</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Conversion_rate">Input_Output!$B$13</definedName>
    <definedName name="Cost_other_parts">Input_Output!$B$14</definedName>
    <definedName name="Eyep_per_bino">Input_Output!$B$3</definedName>
    <definedName name="K_capacity">Input_Output!$B$9</definedName>
    <definedName name="K_premium_price">Input_Output!$B$8</definedName>
    <definedName name="K_price">Input_Output!$B$7</definedName>
    <definedName name="Labor_cost">Input_Output!$B$15</definedName>
    <definedName name="Order_quant">Input_Output!$B$1</definedName>
    <definedName name="_xlnm.Print_Area" localSheetId="3">'Cash Flow'!$A$1:$D$26</definedName>
    <definedName name="_xlnm.Print_Area" localSheetId="2">'SensIt Plot 1'!$A$1:$J$43</definedName>
    <definedName name="Prob_B_qualify">Input_Output!#REF!</definedName>
    <definedName name="Revenue_per_unit">Input_Output!$B$4</definedName>
    <definedName name="RT">Input_Output!$C$59</definedName>
    <definedName name="Salvage_value_eyep">Input_Output!$B$16</definedName>
    <definedName name="Salvage_value_other">Input_Output!$B$17</definedName>
    <definedName name="SensItManyInOneOutRefEditBaseCase" localSheetId="1" hidden="1">Input_Output!$E$11:$E$19</definedName>
    <definedName name="SensItManyInOneOutRefEditInputLabels" localSheetId="1" hidden="1">Input_Output!$A$11:$A$19</definedName>
    <definedName name="SensItManyInOneOutRefEditInputValues" localSheetId="1" hidden="1">Input_Output!$B$11:$B$19</definedName>
    <definedName name="SensItManyInOneOutRefEditOneExtreme" localSheetId="1" hidden="1">Input_Output!$D$11:$D$19</definedName>
    <definedName name="SensItManyInOneOutRefEditOtherExtreme" localSheetId="1" hidden="1">Input_Output!$F$11:$F$19</definedName>
    <definedName name="SensItManyInOneOutRefEditOutputLabel" localSheetId="1" hidden="1">Input_Output!$A$21</definedName>
    <definedName name="SensItManyInOneOutRefEditOutputValue" localSheetId="1" hidden="1">Input_Output!$B$21</definedName>
    <definedName name="SensItOneInOneOutRefEditInputCell" localSheetId="1" hidden="1">Input_Output!$B$1</definedName>
    <definedName name="SensItOneInOneOutRefEditOutputCell" localSheetId="1" hidden="1">Input_Output!$B$21</definedName>
    <definedName name="SensItOneInOneOutTextBoxStart" localSheetId="1" hidden="1">0</definedName>
    <definedName name="SensItOneInOneOutTextBoxStep" localSheetId="1" hidden="1">1000</definedName>
    <definedName name="SensItOneInOneOutTextBoxStop" localSheetId="1" hidden="1">32000</definedName>
    <definedName name="T_daily_capacity">Input_Output!$B$12</definedName>
    <definedName name="T_price">Input_Output!$B$19</definedName>
    <definedName name="T_starting_day">Input_Output!$B$11</definedName>
    <definedName name="Time_assemble_test">Input_Output!$B$18</definedName>
    <definedName name="Time_to_delivery">Input_Output!$B$6</definedName>
    <definedName name="Total_demand">Input_Output!$B$5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7" i="1" l="1" a="1"/>
  <c r="J39" i="1" a="1"/>
  <c r="I42" i="1" a="1"/>
  <c r="H40" i="1" a="1"/>
  <c r="J42" i="1" a="1"/>
  <c r="I41" i="1" a="1"/>
  <c r="H42" i="1" a="1"/>
  <c r="I37" i="1" a="1"/>
  <c r="J41" i="1" a="1"/>
  <c r="I40" i="1" a="1"/>
  <c r="H39" i="1" a="1"/>
  <c r="J37" i="1" a="1"/>
  <c r="H43" i="1" a="1"/>
  <c r="I39" i="1" a="1"/>
  <c r="J40" i="1" a="1"/>
  <c r="I43" i="1" a="1"/>
  <c r="J38" i="1" a="1"/>
  <c r="J44" i="1" a="1"/>
  <c r="H38" i="1" a="1"/>
  <c r="J43" i="1" a="1"/>
  <c r="I44" i="1" a="1"/>
  <c r="I38" i="1" a="1"/>
  <c r="H41" i="1" a="1"/>
  <c r="H44" i="1" a="1"/>
  <c r="I36" i="1" a="1"/>
  <c r="J36" i="1" a="1"/>
  <c r="H36" i="1" a="1"/>
  <c r="A37" i="1" a="1"/>
  <c r="A41" i="1" a="1"/>
  <c r="A38" i="1" a="1"/>
  <c r="A39" i="1" a="1"/>
  <c r="A40" i="1" a="1"/>
  <c r="A44" i="1" a="1"/>
  <c r="A43" i="1" a="1"/>
  <c r="A42" i="1" a="1"/>
  <c r="A36" i="1" a="1"/>
  <c r="P2" i="29"/>
  <c r="H44" i="1" l="1"/>
  <c r="H41" i="1"/>
  <c r="I38" i="1"/>
  <c r="I44" i="1"/>
  <c r="J43" i="1"/>
  <c r="H38" i="1"/>
  <c r="J44" i="1"/>
  <c r="J38" i="1"/>
  <c r="I43" i="1"/>
  <c r="J40" i="1"/>
  <c r="I39" i="1"/>
  <c r="H43" i="1"/>
  <c r="J37" i="1"/>
  <c r="H39" i="1"/>
  <c r="I40" i="1"/>
  <c r="J41" i="1"/>
  <c r="I37" i="1"/>
  <c r="H42" i="1"/>
  <c r="I41" i="1"/>
  <c r="J42" i="1"/>
  <c r="H40" i="1"/>
  <c r="I42" i="1"/>
  <c r="J39" i="1"/>
  <c r="H37" i="1"/>
  <c r="J36" i="1"/>
  <c r="I36" i="1"/>
  <c r="H36" i="1"/>
  <c r="A42" i="1"/>
  <c r="A43" i="1"/>
  <c r="A44" i="1"/>
  <c r="A40" i="1"/>
  <c r="A39" i="1"/>
  <c r="A38" i="1"/>
  <c r="A41" i="1"/>
  <c r="A37" i="1"/>
  <c r="A36" i="1"/>
  <c r="B33" i="1"/>
  <c r="B12" i="1" s="1"/>
  <c r="B32" i="1"/>
  <c r="B11" i="1" s="1"/>
  <c r="E36" i="1" l="1"/>
  <c r="F36" i="1"/>
  <c r="G36" i="1"/>
  <c r="E37" i="1"/>
  <c r="F37" i="1"/>
  <c r="G37" i="1"/>
  <c r="E38" i="1"/>
  <c r="F38" i="1"/>
  <c r="G38" i="1"/>
  <c r="E39" i="1"/>
  <c r="F39" i="1"/>
  <c r="G39" i="1"/>
  <c r="E40" i="1"/>
  <c r="F40" i="1"/>
  <c r="G40" i="1"/>
  <c r="E41" i="1"/>
  <c r="F41" i="1"/>
  <c r="G41" i="1"/>
  <c r="E42" i="1"/>
  <c r="F42" i="1"/>
  <c r="G42" i="1"/>
  <c r="E43" i="1"/>
  <c r="F43" i="1"/>
  <c r="G43" i="1"/>
  <c r="E44" i="1"/>
  <c r="F44" i="1"/>
  <c r="G44" i="1"/>
  <c r="G13" i="1"/>
  <c r="M44" i="1" l="1"/>
  <c r="K42" i="1"/>
  <c r="L39" i="1"/>
  <c r="L41" i="1"/>
  <c r="L44" i="1"/>
  <c r="K44" i="1"/>
  <c r="M38" i="1"/>
  <c r="K39" i="1"/>
  <c r="L38" i="1"/>
  <c r="M41" i="1"/>
  <c r="M43" i="1"/>
  <c r="K41" i="1"/>
  <c r="L43" i="1"/>
  <c r="K38" i="1"/>
  <c r="M40" i="1"/>
  <c r="M37" i="1"/>
  <c r="L40" i="1"/>
  <c r="K43" i="1"/>
  <c r="L37" i="1"/>
  <c r="M42" i="1"/>
  <c r="K40" i="1"/>
  <c r="L42" i="1"/>
  <c r="M39" i="1"/>
  <c r="K37" i="1"/>
  <c r="L36" i="1"/>
  <c r="K36" i="1"/>
  <c r="M36" i="1"/>
  <c r="B11" i="29"/>
  <c r="A11" i="29"/>
  <c r="D4" i="2" l="1"/>
  <c r="K46" i="1"/>
  <c r="K47" i="1" s="1"/>
  <c r="M46" i="1"/>
  <c r="M47" i="1" s="1"/>
  <c r="L46" i="1"/>
  <c r="L47" i="1" s="1"/>
  <c r="D8" i="2"/>
  <c r="D5" i="2" l="1"/>
  <c r="D20" i="2" l="1"/>
  <c r="D21" i="2"/>
  <c r="D22" i="2"/>
  <c r="D19" i="2" l="1"/>
  <c r="D9" i="2"/>
  <c r="D10" i="2" l="1"/>
  <c r="D23" i="2" s="1"/>
  <c r="D15" i="2" l="1"/>
  <c r="D24" i="2"/>
  <c r="D13" i="2"/>
  <c r="D14" i="2"/>
  <c r="D16" i="2" l="1"/>
  <c r="D26" i="2" s="1"/>
  <c r="B21" i="1" s="1"/>
  <c r="C3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<sst xmlns="http://schemas.openxmlformats.org/spreadsheetml/2006/main" count="117" uniqueCount="100">
  <si>
    <t>Total Profit</t>
  </si>
  <si>
    <t>Kunshan supplier price per eyepiece (RMB)</t>
  </si>
  <si>
    <t>Taizhou supplier price per eyepiece (RMB)</t>
  </si>
  <si>
    <t>(October 11 to November 15)</t>
  </si>
  <si>
    <t>Time to assemble and test after receiving eyepieces (days)</t>
  </si>
  <si>
    <t>(August 12 to November 15)</t>
  </si>
  <si>
    <t>Time to delivery (days)</t>
  </si>
  <si>
    <t>Total demand (# of binoculars)</t>
  </si>
  <si>
    <t>Salvage value per eyepiece (RMB)</t>
  </si>
  <si>
    <t>Labor cost per binocular (RMB)</t>
  </si>
  <si>
    <t>Cost for other parts (RMB)</t>
  </si>
  <si>
    <t>RMB per USD</t>
  </si>
  <si>
    <t>Taizhou supplier daily capacity (# of eyepieces)</t>
  </si>
  <si>
    <t>(5 weeks from August 12)</t>
  </si>
  <si>
    <t>Taizhou supplier resume in (days)</t>
  </si>
  <si>
    <t>High</t>
  </si>
  <si>
    <t>Base</t>
  </si>
  <si>
    <t>Low</t>
  </si>
  <si>
    <t>Eyepeices per binocular</t>
  </si>
  <si>
    <t>Kunshan Order quantity  (# of eyepieces)</t>
  </si>
  <si>
    <t>Eyepieces from Kunshan</t>
  </si>
  <si>
    <t>Eyepieces from Taizhou</t>
  </si>
  <si>
    <t>Operations costs (in RMB)</t>
  </si>
  <si>
    <t>Eyepiece Orders</t>
  </si>
  <si>
    <t>Paid to Taizhou</t>
  </si>
  <si>
    <t>Revenue &amp; Future Credits (in RMB)</t>
  </si>
  <si>
    <t>Cash Flow Analysis</t>
  </si>
  <si>
    <t>Revenue from binoculars</t>
  </si>
  <si>
    <t>Binoculars Sold</t>
  </si>
  <si>
    <t>Total demand</t>
  </si>
  <si>
    <t>Total Sold</t>
  </si>
  <si>
    <t>Total eyepieces</t>
  </si>
  <si>
    <t>Labor costs</t>
  </si>
  <si>
    <t>Total costs</t>
  </si>
  <si>
    <t>Total credits</t>
  </si>
  <si>
    <t>Total profit</t>
  </si>
  <si>
    <t>Revenue per unit (USD)</t>
  </si>
  <si>
    <t>Kunshan regular capacity (# of eyepieces)</t>
  </si>
  <si>
    <t>Kunshan premium price (RMB)</t>
  </si>
  <si>
    <t>Paid to Kunshan (regular price)</t>
  </si>
  <si>
    <t>Paid to Kunshan (premium price)</t>
  </si>
  <si>
    <t>Costs of other parts</t>
  </si>
  <si>
    <t>Total salvage value from other parts</t>
  </si>
  <si>
    <t>Total salvage value from eyepieces</t>
  </si>
  <si>
    <t>Salvage value of other parts per binocular (RMB)</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</si>
  <si>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</si>
  <si>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</si>
  <si>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</si>
  <si>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</si>
  <si>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</si>
  <si>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</si>
  <si>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</si>
  <si>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</si>
  <si>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</si>
  <si>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</si>
  <si>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</si>
  <si>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</si>
  <si>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d1d26926-5766-431c-9b4c-167c9e2577fb</t>
  </si>
  <si>
    <t>9169bc7f-367d-4b7d-871d-95fc13970dfc</t>
  </si>
  <si>
    <t>Info on Taizhou Supplier</t>
  </si>
  <si>
    <t>Scenarios</t>
  </si>
  <si>
    <t>Optimistic</t>
  </si>
  <si>
    <t>Most Likely</t>
  </si>
  <si>
    <t>Pessimistic</t>
  </si>
  <si>
    <t>Scenario Label</t>
  </si>
  <si>
    <t>Probability</t>
  </si>
  <si>
    <t>Days</t>
  </si>
  <si>
    <t>Scenario</t>
  </si>
  <si>
    <t>GalileoBasicCalc_Data_B-test.xlsx</t>
  </si>
  <si>
    <t>One Input, One Output</t>
  </si>
  <si>
    <t>Date</t>
  </si>
  <si>
    <t>Time</t>
  </si>
  <si>
    <t>Workbook</t>
  </si>
  <si>
    <t>Input Cell</t>
  </si>
  <si>
    <t>Output Cell</t>
  </si>
  <si>
    <t>Input_Output!$B$21</t>
  </si>
  <si>
    <t>Input Value</t>
  </si>
  <si>
    <t>Output Value</t>
  </si>
  <si>
    <t>SensIt 1.51, Only For Student Use</t>
  </si>
  <si>
    <t>www.TreePlan.com</t>
  </si>
  <si>
    <t>Input_Output!$B$1</t>
  </si>
  <si>
    <t>Decisioneering:11.1.1000.0</t>
  </si>
  <si>
    <t>Utility</t>
    <phoneticPr fontId="8" type="noConversion"/>
  </si>
  <si>
    <t>㜸〱戵㔶㕦㙦摢㔴ㄴ户㥤㌸㡤㤳戴昳㕡㠱㠴㌴愱ち昱㐴㡢戵㠸㤶㜵て搵攴㌸改㔲㌱户㈱づ㥢挴换搵㑤㝣摡㜸昳㥦捡㜶挲挲〳ㅦ㠲㌷昸ㄸ㈰㈱昱〱昸㄰㝣〲㠴挴㉢㠸㌷㌸挷㡥ㄳ㍢捤㈲㔵摡㑥搳晢敦晣捥㕦摦㜳敦ㄵ㐴㐱㄰晥㐳愲㥥愸㑣㠳〷搶㉣㡡挱搳㡣挰㜵㘱ㄴ㍢㠱ㅦ㘹㝡ㄸ昲搹㌳㈷㡡㑢〸愸㌰〷昹㤱捣㈲攷㕢愸戲㈹㠴ㄱ㠲㘴㐱愸㔶ㄵ〹昹愴㠴晥搵㙣愲㤰㔴愳㡣捤挰㘸㕤づ㕦愲㔶㉢づ㐲㌸摣㝦㥥捡㥥㌶㥢㕡㔳㍢㝡搴晣㕣㝢㜸戸㙦㑣摣㜸ㄲ挲愹て㤳㌸攴敥攱㝥㙦㌲㜴㥤搱ㄷ㌰ㅢ〴慦挰㍦㠵攱挳捦㠶晣攸愴㜹㜴㝣㝣昵昸昱㐹〳㑤ぢㄷ㐶慢ㄷ挲㔵昴㤶㜴捡攴昲㜱ㅢ㐶づ挵〶㄰㍡晥戵㘶戴昰㤷昳㕦㐳㡢戶㌳挲㔰戴㑢㡢挶搶ㄸ㈰慥愳㘴㥤㈵挳挴愳ㅤ搶㜹㍤〲搷〰搷敤愳㠳扢っㄳ㍢昱晣换搰〱㍦收㤴㕦㠵㡤㜹搴收㌱㐴㜵ㅡ㜵㠱摢㤸㤷㍤㤶㈴挹㑥攱ㄶ扡〰㤱㍡㕦敢〷摦愴ぢ㐵㔰㘷㡡㉡昳愰㜴㘱摢晢㉡㠲㍥昷慦攱㠲㝢㈰㝢㑦㈷㡥㕤愶捦㈱㈱〹愵㑦搷㠵㤹戸扥っ㜰ㄹづ㈵扢戹㑥㈲㥦ㄸ愳昵㐸㉢㐴㑤搶㐴愴晡㝣㜳㈵㉥攰㥡㔲愱㘶㡢戸㠲㔰㐳ㄲ捡晦攲㠶捣挳㈸㥦ㄲ攳ㄲㅢ㑡㙣㈴㌱㕢㘲㈰戱㉢㠹㕤㑢㙣㉣㌱㐷㘲㉦㈵昶ち㌱ㄹ㔵户戶㈸㉥愲㍦㝦㍡㤰㝦晢晤晢㡢㥦晦昸昰㤷挱㜷㕦㍦㘸㈸〸敡ㄹ慤㉥戸㌷㤸攱户戵㔷㈸㠶扢㈵㔱㐳㠹㕤搶㠷敢㄰㈲摡㘰㈶挴攳挰挶捦摦挳捦ㅣ搸㠳搹つ㌴㤸〵㍣ち㝣敥㍡昱㙣㠷愵〸换搴昵㐹ㅣ摣㕦㑥㔳㠱㈸〳戴㡢〰㥣慥〰慣㡥㐵ㅡ敥㘵ㅡ㜰敡摥㡣昹㐲扥挸㙥摦㘶户㈰收敡㕣扡㍤戸戰㔸摥愱㜴㠱ㄴㄶ㈰㈴㤳㔹㑣㈰扤戱戳㥤㜹㤰㐴㤴搹户昴㠲㍢㤶晥㤴㝢摥挲扢敥㡢〴㥣愹愲㘹摥㜹㥣攷㉤攱㌴㤱㕥㔸㌲挹搵㠵㈵戳㈰㙢㤹㉢㤶ㄲ昰搲㔲ㄱ摤㝤㘱ㄶ㉤愵搲ㄹ扣㍤搰㤳戴㉣㤳㠰㜳昲㌴て㈸㈶㔲㘷〵晢愴〱㤳戴挴㥢㉢ち㜱㕥㔴㘸戲愲㐲㜳㔵愱㤹㉡愴ㅣ㜸㜸散㡣昴晥戹愹扦㐷㜵づ㈱昸㈳㠸づ㉥㝤㘳㑣愷㠴晤㔱㝥昵慡昳㍡〶摦〶扢ㄷ〶㔸㌵昱㙣挰㠷㉥扣㕦㠰攸㜸㑦㑣〱ㄹㅦㄴ㤶捦㠲搱㈴㌲〲㍦づ〳户挸搱敤㈹㐷㥢戶ㄹ搸㈰㈴㘷㔱㔶扥ㅢ晡㔲㐹ㄴ〵昱㤳㜵㠷捦扣愲戵㘵晤㜴晣㠹㐷攵㝥戰〹㥥㉢㌱慡㌹挲㡢㔵晣慢㠸ㄵ晡摤敥搲攵㡡戸㌷㍦挷㤲〳戶换㝤摢㠵㜰攳挵㈹搲戹㈹挸晦攰攱㜶㠷〰攸ㅡ摤㥡㜲㜷〲㡣〹㔵㜲㡦㐸晥ㅢ戵摣㈵慥昵㙡㌰㤹ㄸ㙥㜲㐹晦昸〳搱慦㑦挴㙣㤰昵户ㄶ摥挸㜸ㄷ挸捣㔸搶扦搱挶〲㔰㔳ㅡㄸㄴ㕥㈳㌲摤㈹㜷扦愷㈸ㅢ㑡㜲㐱攲㜳㈳㤲扤戳㈰㡣㑡愵㜵㕦戶换愳㜱㑣㤵戰㤱㐹昷㥥戲㑤捤づ㌶㈲㌹㐷㔹㔷敥㘱㤳㔱㤹昸ㅢ戵㔰㉣戵㘷〱户捦㌸扤㌶戶收捦愶慡ㄱ㜸㌷㍣㠴㔰㈵㘷っ㉣㈵㉣搱愹㠳㡦㠷㉡㉤㔸昸㍣㉢㔳ㄸ㤵攷戴㠳㈲㐱㈸㤵〴㔹慥㔷搷搹㍡捦㜴㝤扣收昹㜷㝥㑢晦㕦㕦㥥㍣㈱晦㙢㌵㝡㈸㈹㉡㌵昷戱ㄱ㈹㑣㡡㘷〵戰㑢㠰㍤㙣搴㉣㜲㤵㘴㠸㔴㤲㈳㔲〹㐴愴ㄲ㤰愸晥㍦挲捣㕣㜱</t>
  </si>
  <si>
    <t>Expected U</t>
    <phoneticPr fontId="8" type="noConversion"/>
  </si>
  <si>
    <t>CE</t>
    <phoneticPr fontId="8" type="noConversion"/>
  </si>
  <si>
    <t>max CE</t>
    <phoneticPr fontId="8" type="noConversion"/>
  </si>
  <si>
    <t>Expected Total Profit</t>
    <phoneticPr fontId="8" type="noConversion"/>
  </si>
  <si>
    <t>Order Quantity</t>
    <phoneticPr fontId="8" type="noConversion"/>
  </si>
  <si>
    <t>CB_Block_0</t>
  </si>
  <si>
    <t>㜸〱敤㕣㕢㙣ㅣ㔷ㄹ摥㌳摥㕤敦慣敤搸㡤搳㑢㑡㘹つ愵〴敡戰㡤搳㠶㔲㈰〴㕦㥡㑢㜱㘲㌷㜶㔲㄰愰捤㜸昷㑣㍣捤捥㡣㍢㌳敢挴愵㔲㉢㘸戹㠸㥢挴㑤㤴㤶㡢㉡㠴挴ぢ㤷ㄷ敥㉦㐸㐸㈰㔴㈴ㅥ攰〱㠹㠷㠲㄰㍣㠰㔰㄰ㄲ攲〱〹扥敦捣捣敥捣慥㜷散㙥㕢㜰㤱㑦扡扦捦㥣摢㥣㜳晥敢昹晦㌳捤㠹㕣㉥昷㙦㈴晥㘵捡㌳㜳搳搲㠶ㅦ㐸扢㌲敢㌶ㅡ戲ㄶ㔸慥攳㔷愶㍤捦搸㤸户晣㘰〰つ㡡㔵ぢ昵㝥愱敡㕢て换㔲㜵㕤㝡㍥ㅡㄵ㜲戹㔲㐹搷㔰捦㐱昸ㅢ㡢ㅦ㜴昶ㅡ捥〳㉣捦捥㉣慣㍣㠸㔱㤷〲搷㤳〷㈷捥㠷㝤㡦㑥㑤㔵愶㉡㜷摤㍤昵挶捡愱㠳ㄳ戳捤㐶搰昴攴㔱㐷㌶〳捦㘸ㅣ㥣㔸㙣慥㌴慣摡㍢攴挶戲㝢㐹㍡㐷攵捡愱㍢㔷㡣扢摥㌴㜵搷㤱㈳收㍤昷扣㘹ㄸ慦捥㥤㤹㥤㔹昴愴改扦㐸㘳ㄶ㌸攵扢收㘴捤攲摡愴昴㉣攷㘲㘵㜶〶晦㈵收㡦愷扢㉢㑢慢㔲〶㝣戵昴愴㔳㤳扥㡥㡥㐳昶戴敦㌷敤㌵㙥㥥㙥ㅦ挷㔲㙢㠶ㅦㄴ散㔹搹㘸攸㜶㍣㙡挹㕥挰摥㌵㡣㡤㘱㝢㐹㍡扥ㄵ㔸敢㔶戰㔱戴㤷㌱㔰㝤挴㍥攷换戳㠶㜳㔱㥥㌱㙣㔹戰㑦㌴慤㝡㍥㑣戹㠱〳昱㄰挹㠹愹攵㔷愶㝤㝢㜶搵昰搴㡣㝣㙥㑣㐶摢攳㕥㉤摤昶搶摥攳㜲敡敡つㅣ昳戶摥敤㔰㜳摥昰㕡㉤㈷㝢户㡣ㄶ㥦㥥挱ㅤ扤摢㈷昶㈸摤攷昵扤晢愸慤㑣户ㄶ㐳ㄱ㝤慢ㅤ挵㘲昴㈲挱㈰㐱㠹㠰〸搴换〴㐳〴挳〰㈲晦㜷㜰㐹戲㈳慢戴慡愱㔵㔷戴㙡㑤慢搶戵慡搴慡愶㔶扤愸㔵㔷戵慡愵㔵ㅦ搴慡㤷搰㈶㑥愵挱㐱㉤㑡㙦晤挰㠱〷晣捡摦㘶㥥晡敢㔷㍦晢㡦〳ぢ〷㠶昷愰搱晤搱愴收㍣攳㌲㐸慤㑤挵㠷㉢㠷昸㙦㙢慥〰㔳㤸㐷捣扢捤愹愹晡㤱㐳挶㥤㐶㠱换捡㐰㝥㡡㔰挶搰㜶搸㝣挰㜲敡敥㘵㠵扢㥢㘶っ㕦戶㌷㙥㌲慡㥢㜱㥢㑥摤㝦挵收㤵㑢㠱ㄱ挸ㅢ㍢敢摡㠳㜴㜵㕢〲㕢㐹㕦扤敦收捥㙥攷㡤㐶㔳㑥㕦戱挲敡㔷㜶㔴摢㡢㥥扢搲扢昶戸㈷ㅦ㙡搵㜶捤㘸ㅡ㐲㙤㕤㡤摤戵捡戰㉡㥣搷挴散慡敢㑢㐷㑤㙦搲㕥戴㙡㤷愴户㈴㈹ㄲ㘵㕤㉤昵㕡㔶㐵㕣㍦戹攰㘰愱攰搶晡慢㤳愵收扤㔷〲㌰戳慣㘳扥㙢搲ぢ㌶㤶㡤㤵㠶扣㉥搵㈴㝣㈷㉡昶愷㡡㡦扢戵愶㍦敢㍡㠱攷㌶搲㌵搳昵㜵〳㤲愶㝥摡慤换㝣㍥愷㠴〲〴敥挰㠰㄰戹摢㝢昳㠲㐲㐴〲挵㘴攴ㅢ搲㘴㔷㌹㡢搵㘱ㄵつ㐹㥡搴㕥戳挵㘰㥣慦㤲㌱ㄹㅣ㤸㔸ㄳ昵〷㕦晡扡㉤㠶㙤㘱敥愵㙤慣㘹攳搱敡敦㕤㤷㑥㜰搲㜰敡つ改㘵㙡㍦挱ㄹ改愳〰㠵慢㄰〸㍤㜷㡦慡㑥㕣ㄱㅢ㠵换㔶㍤㔸㉤慥㑡敢攲㙡㠰㌲㘸挸㔲㠹㕢摢㤵昴㙢㔰愴敦㈵ㄸ〷㈸㤷㜳挵㝤㙣㔴㉣㈳攵ち㤴㑥ㄹ扣㥣ㄲ攴散㤷攲攵㘱昳戸搵〸㘴㈸㤴㐷㑤㘰㈴搴㙡ち㝤㈳㈴㔱捦愸㠵ち㘳㥦㌹ぢ㉡㌵㉣㈷搸㘸昳㙤ㄷ㤷㠴㐴戴㉢ぢ㜶㥣㉣愰㈸㐸换㠳っ㕥〳搱㜴㐸㠳散挶〹㈲㈲ㅢ㘴㘸㜶㡣㥣㈶㌲戶捦㤰ㄱ㘸㥦㈴㐲戶㍥搴㕢㐶㤰搸扢㠹㤴㥤㝡昲攳慥㌴摢捣㤶て愵搹戵搸㌸晤㍡㠲敢〹㙥㈰搸て㈰晥〸〹㐷㈹㠷㝣㍡改慦挰戳㝥ㄳ挱㉢〱㈰㥦㜴捡㥣㐸㔴搱㠶摡㡥ㅤ挹㜶㈳戰㤳㤵㔱ㅣ㡡㈲㕡挶㉤㍢㜳挴㔶㠸㡥慣捥㥤愱㙢昳㑡挷扥戶㌷㙤㈶㤷㐳㡡捣㘸㥡㕣敢ㄶ㑤㤳ㅢ挱愶㝤敡慤㕢搰㔵㥦㈰㜸ㄵ㐰㔹㝦㌵㈱㤴ぢつ摥敤㔹昴㌴㈹㕦ㄶ㘶㔱㘸っ昵愹攰㈳㐲收ㄱ㈰㐳挸㜵ㅤ㕦㜶㙤㘸㥡㠳㤳收换摥㠶㍥搸㥢扦㈳愴㜷攸捤㕤扤㐳㝦搱昳戴愲㙦〵㝢㠹摦昶搴㌱户愱㕡㝦㉤挱〱㠰づㅤ挳搳昷昳昵ㄴ㈸戳搸㑥㘰㙥㉦扤㉥捡捡㕤摥㔸㤳㑡〳つ㥢换㠶㜷㔱〶昰㘰㥣㥡㠳㉤散㝡㥥㙣攰㔰㕢㔷〵㍣扦㕣㥦㉥昴㡦㝢慥捤昲㕤ㅢ搹㝦㔹㈸㠶㝣㕥ㅢ挸㜵搸挸ㄹ戶㘶挲攷㤴愰ㅣ敡攰㍢㝢ぢ㠹㐴愷㌴㜹戱㕦昶昹㜲㔷㤲昴㈱㐹㕥㡦㙤搵㙦〷㠰㤴㄰扦敥㈹㔱づ戲搹ㅢ㔴戳戴挵㑡て㕦挶改愴挳㠷搸㈵㐷㠶㐲㠷敤っ晣〷晥㠸扤㘴搹㉤㘱㌱㘴㉦㑡慦〶摦㠲搵㤰攵搰㉤㑢㔱戳㉢㉢㕥㈶戲㘲㘰愰敢㍣㥤攱㕦㔳㜴搲㈱㈵㌲戹㍤戳㌲攳㉣摥㈶㉡扡㈱㈹㔴㌲㕣㐳㉤〹㐴捡㘳摢㕤ㄱ搳㠷㠸戹〳ㅢ愷ㅦ㈲㤸㈲㌸っ㔰昸〵㈴捤㜶㌷㥥攱戰挱㜵扡戴慢搵㕣㠹㘸㔰㉥挲㘷㝢ち慢㈳㝣捤ㅢ〹敥〶攸㌰㝦攸㠰捣㈰㐴㠵昲〴㈱慡㌰㠶㜹摥㤲㤷㐹〳㝢㑣〴㤶㘶㥢㝥攰摡㡣㉣㡤㤸㜳敥ㄹ㌷㤸戳晣㌵㐴愲挶捤㈸昳挰慡㜴㐰㕤ㅥ㙣㥦㡥㌲㜷㙤㑤搶㜵㜳挹㙤㐲戴㥤㥡摢〹〷㜳㙣〷㙣㐹㜵㌶搷〴㔲㝦攷㘳っ㈱戰搳捡摦㑡㙦散戶扣摦㍣昴㡤戶㜷㜴搹ちㅡ㜲挸っ㤹㡥昹㤲㠹㕤㐴攴愰㍥㘸㉥慦㝡㔲捥㡤㤸㈷㍣慢摥戰ㅣ㐹㘴挰挶㘴戰㙥㕥㕥㐴㤴㘰搱㘵っ搰㜵㐶捣㘵捦㜰晣㌵㠳〱挵㡤扤愹㈷ㄵㄶ㈹㤸㌳㤶攳攳㌵ち㡢捣㡦㥡㑢慢敥㘵㐴㙣㥢戶㜳挲㔸昳㜷〴㔶㐸昴㘱㔲愸ㄱ㥡搰㌴㔱搲㑡晤攲㠷〷昲㕣㡥扣㤷㈷㔰戸捡ㄵ攸㌳捦搰摥戴敢愳ㄸつ敤㜴捥㘹ㄸ搱愳㔶攱㐰愶ㄴ㈶愷敡昷戰捦㥢〱敥㍢㜱敥㔴㍢㌲昷㠲㘲搶〵㝡昹㌳㘴扣㈲㡢㔶㈰㠴㍥扡㍤㈱愹戰㡣㤴〳づ〴挶昹搴㐹㝥㘵㔳戵㈱昵敤㘹㘷㡦㈳㤲㌴㙣捥ㅢ㉢戲㠱㜸戴㙤〴㝢挲〷㥡戱戶搱昰愳扡㔹搷戶つ㤲ㄶ挹㜲愹㘶㤰㠲愷㥢㠱㝢摡㜲㜴ㄳ㐰搱㕦㔴㘴㕣㐱㤱㜱㐵ㄵつ㥢㘷ㄹㅡ㔴㜹㡥攵㕥㌴㍣㉢㔸戵慤㕡㠹てっ摦敤〸㥡〴㤳㔳昲挶㈹㤶ㄹㄳㅤ搶晣㌹㤸㙣㝥〵攸慥㐰㡥㜲敢㠸㝥㔰慥㈶㡡昸㈷晡㜴㉣㐱挰㈸㑦愹晥㔶㡣㔶㔰户㈳㈰㜲㔴扡ㅡ摦挱戸晡㈸㑡㐲㈱㐴慣㘷㤰〸扣㠲〹㈱㑦ㄷ㜷搱㍣攷㔸〱戰㐷㡣ㅤ户㠲㌹ㅦ㈸〷㐰㔶ㅤ㙦㙦㔴㔸㑤㜴㥡㙣㘹㠵㕢扡慢㔲㙡攲收敥晡愴摥㜸捤㈶搵愱㐶㐹㈸㤲慤ㅡ㈹捤戲挹ㅣ㜷㤲慡ㄱ㑡㜱挷摡㐶㘴戹㑤摢晢㑥㈹昲〲ㄴ㤳愲㤹㥣晥㌶㐵㈸〸昴㐶㍡㡡㍥晢㙣昲㐸㐴㙣㘸〳㤴愹愷挲戲㤱㈸㈴㜸ち搷㑥敡戲ㅣ㍤㠱扦昷㐴搹㠵㘶㤰慡㌱慥㡣㐷㌵搳㡤挶㠲〳㉢愱㘶㜸昵ㅤ挲搲㔸㕢愸㘱ㄴ㜷昶慢晤挳敤㑤㌰㘲挴㠶っ㡢㘴昸㠱挱㠶㘰慥㐴㐴㤵搶搹〸户扡㔵㕣攲搳㘹㘹㌸ち〳㑢㐱㝤㑥慥㉢㌳慣㙤挹㡦慢づ慤搳愲㤲愳扡㌹扤攲㐳愵〷㤴攳㔱㑥㌱戸㙥㥥愵㕢ち㤷ㄸ㈰㜶愳摣㘲㉤㐰㘸户㌵〰㑦〶㍢〷㍢搸㤱㌰㜴㐲敢㡣ㄲ戴㤸㐱戸改㐵㤰㜷晡挴㈸〴愹愹搲㕦㡦㠹㉦㍣挹昴昵㘳戹㌸ㄳ㌱ㄱ挳㕤ㄹ搶〳㤰㥢㡣㑣㤲㡢挶攳㠰㜹㈸搹㤴搰ㅡ㡥换㘸㘲㡣搰攴昳〲摣攲㘱㉣㙢㤴㙣搳挰㍤户挰㠲㌶㙤㙣散㌱㑦㌹戵㐶戳㉥㤵㉡㡥㘵戵搲挸㍢〲㕦敡ち㘰挸㑤ㄹ晢ㄲ㙤捡㈹ㅣ愵戸㘴㈲愹㝦扢㕢㍦㠶敥㑡挸㘱㡣㔰昵㌱〰㤹攱㤶㔳〱戱慥㝢ち戴て昷戶㉦㌰愸换㜳㄰㘹㕤㐵㤴㘵昳戸㡦搷㡡㈲㉢㙥㑢㌴㥢㜷攷㕤摡散㠹愲㤳㔶㔸戴㈳㜰㠴㜵㠶〲慦㔸㠴㌱搲㈷㜷㜰㤰摣搵㈸扡㝢昵㔱昵㤸扢ち㔴㈸っ〸挶㜸㜹ち捡㘱㔷挱㐸㌴戸戵戶搵㉤ㄸ晤愵攵慤㑦〳〸㠶㠱㘹搰愲㘵㘸攰捣㈲扦戵㠱㜳ぢ㕡㘵㐴㐸㤳挱㔴挶㈸挷攱戰〷搲挰㑤㍣㐸㉦扢㔰㐲挱㍥㜵㌱㉣扥㥢㌸㘹攳〸攴㝡搷㜵ㄴ㉥ㅡ〱慥扦㌸晢㍢㡡愷敢㜵㥡扢昰捦敤〸慣攲敡㐶㘸㡥敥敢戸㤴愵搶㐴晢敥搶㡥㡡攸戲攰攱戹捡㐹㈳愸慤㉥〵ㅢ攱挵慤㝥㐹愲昰㈳昸㈳㌶㝤㍢㙤收扣挳㡢愸敢摣晢昲㈵挷扤散愸㜹ㄵ㝣摥晡〳㠵攰ち攵㈰㈷㔹捥晤ㅢ晦㔴搲㜲㠵ㅦ㘲挴敤㑣㥢〳戴ㅤ㈴ㅣ㐷愵㔰ㅡ㑣㈰㥦㐱㈷戰摤㕢户〶㐸㈷晢㍡攸㐴〹㠲㕤㐲㜱㉥扥㘸㠴㈲㝥〰戴㤲㔸挲㈳㌹昶晣㙢㘰㝤昱㝤㤴㄰攱㜸㡥挴㐸攱㔵挸㘵愰㑥〹昲攸㡡〷㉦㠴晣晦㘰㈹收收㑤搹改扦挰捣攲㝢㥤㈸扡㤹㈸晡㙥ㄷ㡡〴慦㠱㈸晥扤て㤹㌸ㄵㄸ㥥㝤㕥㠱㜰慥㘹昷〰晡㤲㕦昸晤ㅦㅥ㐰攷㈳攲㔰㌶ㅡ㐲㙤户攱戹㘵㈲っ㜴㤹〸っ摥㉢ㄳ攱㌴㌲㠲㔱晣搰㐴㠸㝣㈰ぢ㈸搸摡㐴㘰㙣㉦挳㄰㑣㠴㕡ㄳ㙥つ㥥挰慥戳改ㅦ㍢㠹㡢户搲㐷㍣ㅦ㑡换㥦㠵㐷敡晡敥攲㐵挳㌳散晤慡晣㠴㈷愱捣扣㘵摣攴㔶㕤搸攳挶㑤㙢㔴愷㑤㝣ㄵ戱㤷㝤搷㥦戲扤晢敢挰㔴㤸㐲昷扤㈸㠹攲ぢ昰㤴〸㥥ㅢ㜲敦摢昷㡤ㄳ扦㝢昸昱㘳扣慤ㄶ搱㙡攱㜶攴晢〹搹搳㥥㐰㔰㌷㜱㔱攴㕡㝥㤸㜳ㅡ㥦㈸㔹㙢つ㌹㘳㜸捡ち昲㜵㍢捥㠶㠴㤷㈰捣㤰昸㜶㠲㠹㠹㝢て愱㠹㔹改㜰㜷慡て㥢㤴㡢戰㤲㤸戸昲改挵㘱㐳搱㔳㤱昵㘹㙤ㄶ扥〵㔵昴㍣㈷㤲戶ㄲ㜹敡㘴ㄲ攲㥢㥤扡敥〸㜵㕤㜸㤰㘱搸㍦㤶㔲㠸㍦㤰㐲㤲〷ㄹ㕥〸㔰㔲敡㉣㌲㠵㍢〰㌲㈲㙢㥤㈱㕥晡〳㜶㠵㠰㙣㕤晡敢昳㈳ㄶ散㈲戰ㄸ晢攲晢㍤搱搲ㄶ㡤㔵ㄳ㐳戵捡愶㔹㐲㐶ㅤ㕥㔸㌰ㄵ㤷愶㉣㥤挳㈸摤戶㍢㡡㉦ㄹ戱挳挰㕢挸搸〵㥢扥戶戲㝤慦搳挴捤て攸㤹愲㔲ㄸ捥㕥ㄶ攳㐰慡㘲㜴㘱搳㜲㔸㐴㌸ㅡ㘶㕢㥤㠶愲㉡攸㉣㘷㍦㑥愵〸晥昱㑢㈱搶㑦戶㠷扥戶戳㠶㍡捥ㄹ挴〲昹㠳晤㜵㜳〶㘳攳慤攴ㄸ㐸搸㙤戵㉡㠵搷挳捦愱ぢㄷ㥤ㄳ㝡㍢慢㥥挵ㄱ晣㠹㌹㙢㐰敢搲晦㡣㕥㉢捥㍡捦摥っ㘳愷昴晦㍢㔱戰愵晥ㄷ㡣扤㈹㐴扥㉢捡昰愱挰昸挹㤶㈱ㅢ敥〸㍣摢〸摥愸㠳戱慥戲っ㜹㠷戹㈵㝣扣ㅡ㔶㉢〹づ扦㔷扥昳㙡㐴慢㉦㙤摢愱㥥〲㤰戱愱挲搷㈰㠲㝡昶㑦换慤昸㜴㕢㝣㌷㍡敥㍢㙤搵㍣搷㜷捤㘰㘲〹㐱摦〹㝥㝢㘶挲收㤹ㄶ㕦敤ㄴ㙡户㘲㈷㠶摦㡢㍥㘷ㄶ㈰戰捦挸攰挵㡡㐵㌲戲戰扤㐸〶扦㐳ㅡ㑢㠴㤷愸ㅤ晣㙢捣晢㥢㐶〳㥦慥㉥挰搷ㄹ戰㘸㐷㈸扢搰攳摣㜹㐳㠳㕢㠷㍢㕡敦㠰㍦㐸㌶㉡〸㡥愹㈵扣晢扤摣搷捥㍤㐸户㡤搶收戳㘵㝦㍥户㜲攱ㄹ攰㜴㝢㙦㐹㤳っ摦挹㉦㤲换㝡㤵㄰㤷昶㡦攱敦昶ㅤ戴ㅣ㙤ㅣ㜴ㅥ㝤搰㑤㐷搸㘴〳敥戳㙤㐴扦㉦愰慢㤸㈶挰㑦㌷愲っㅦ〴扤㝣㘴㐵昱㈵㉣㡢っ㠰㝣慥㔸〳攸㑤搵㑦㙦㐶搵㘳戱㐰ㄶ㍣㘳㤰ㅣ换攲㈹㌴攴㜶㠵换〶㑢㜰搹㐲㥤㈵㤰搷攳ㅥ挸攷〴捦ㄲ㙡㈲㥦㐷㠷搶㐴㉣㤴昶㥥挸攷㌶㥢㠸愰ㄵ愰ㄶ㥡ㅣ㝦㉣搶㈲㝡〳搵扡㑤攰㄰戸〰愳ㄴ㡢㤴㌵挵㌰戴昰㝤㘲〶改㤷搱摦攷㡥晤攲㔹愶扦ㅣㄳ㑡㄰愲㉡㍤㜹ち㐲㌵昹㑦㈶㈷敦愱戴昷攴㍦扥搹攴挷㈸㈳㌹ㄳ㍤〰ㄸㄹ㄰㔵晣㔱㡢㘹㈲挳㝤攴㑦㕣㈰挰㉦㌵㡢㌱〳㈵慡敦㘵㘴搰㤷ㅢ慥㕡㕤㐱㈶敥㕢攰晡㌳㍥敥㔱昶ㄱ㉦㐲搲㤷㔳っ㥤戱挵㔰㉢㤶散挸ぢ扢㈳㘴〳㤶挴慦㘵㝢㡡昴㘲㥦ㄱ㝥昱愱ㄸ㌱㈷㑦挶㕦㑥㘹㔱捣〹㠴ㄱ㕡愴愴ㅦ㙥愴昸㘰摣昸摢摦㘹扢㑣㔱㠱〴敡〹ㅢ㤳捥㔴攳㈷攲挶㠷昱㔵㤶㙡㤳攳つ〲愶攷攲挶愴㐷搵昸昱戸昱㥦て敦㙦㌵㡥改㌰ㅣ戹㐰㈲挹戰㜵㤵昵㥦昸㐲㝢ㄴ捤ぢ㈶昵攷㤰ㄹㄶ㔳㜲慡搰㜱㐳㘹搰㘱㕣〶昱昰㡤昴㍣敥㌶攱ち〸㠴㙣昸扦㑡㌸㠵㍢㑦㜳㐶㘰攰ㄳ攸㜵〴㥢㍤㕤㍤戱㜳搱㕣昰㔰㌰㘸㥥昲㜱愶慡敦㈸ㄲ㠱㌹㤰て昷㜷ぢ愷㝣㠶改搸摥㡦㌸㐸愶昱づ㐹㝦捡㐳〵㔶昲攲晤㌱㘶㜳㡦戵㘹㐶㝦ㄴ挸㠱㜴〴㘴㐶㝦っ㌰っ挴昰戶㜲㙥㡣晣慦㤸晢晤慣昸〰挱攳〰㘵㐱㘶㈷ㅤㄴ㥦〰ㄸ㡤晦㐷ㄵㄳ敢捡㕦愲㠹㠷攳㤷㈵挹㐸晦㄰㍢㝣ㄸ㘰〰敥㕢ㄱㄱ㘱㔹晦〸㑡㤲㉦愵攰㔰㉦晤㈸㉢㍥㐶昰㜱㠰㜲㠱㤳摤昶慥㜱㑤㝤㙡慥㑦愰慢㜸㡣〰㍦晤㤳㔱㠶て〵敥挳㕢㝡摢捡㍣ち挷ㅦ昶㈳搴㤹晡㠲晦㕥㝣㤱扦挱㐵て攰㝦㐸㔲㔰㠶㝤㕥㝢㜳㝦㘳㤱〹㘸㤳慢摦ㅡ㌶晢〵㡣挳㜵戵㈳㈸ㅣ㤱㑡愵愴ㄵ〵昱捤〵ぢㄷ㙦攰㕢㡥慡ち㈱㐸〳慡挲㠹㉡㡥愱㐰晦㌴㥢ㄲ挷挴㤳晥ㄹ㍥ㄱ戵㙡ㄳ㍦ㅢ㘵昸㈰㠸㔷搵晤挱愸㝢晣㐲攲㕡㔵㔸ㅤ㉦㈴晥㔵挵㙡昲㠵㑦㜲㌰㠵㉣㘴搲㕡㠹㐸㔳㌴昴ㄴ㌲㈳〳愳㥣摢〳昸㘹㔷㐴敤㐲晤挲㠵㝦㡥收㈷㙥捣扦昳敤挳㑦㍥昷昳摦㝦敡㔷敦㌹晡愷㝦㍤晤昴慦晥昰愹㘷晦昵愳㤵愳㍦㝤收㤹㥦摣昷攵㘷㝦扦搷晣㡡昶㥤㝦捥㝦攵㤱愹㑢㡦㍣㘴㥥扢晤挴㈳敦㝡昰晥愹挵㙢㈶〷〶〶〷て㡣晦散㠶搷㡤㍤昶搰昷挴㡦㝦㜳扤㈳搴㜲昱㠲昴㌴戸㙣㌵㡤㉦㈲㠳㘹㜰挶㉦改㌴戸㕣戵㔱㉢搱㐶捤愰愰〴㥦〶㈷愰㉡㡣㜴挵搰㝦〰戱㥦戲戱</t>
  </si>
  <si>
    <t>Decisioneering:7.0.0.0</t>
  </si>
  <si>
    <t>㜸〱敤㕣㕢㙣ㅣ㔷ㄹ摥㌳摥㕤敦慣敤搸㡤搳㑢㑡㘹つ愵昴攲攰挶㘹㐳㈹㄰㔲㕦㥡㑢敢挴㙥散愴㐵㠰㌶攳摤㌳昱㌴㍢㌳敥捣慣ㄳ㤷㑡慤愰愵㈰㙥ㄲ㌷㔱㈸ㄷ㔵〵㠹ㄷ㙥て㔰愰㉦㐸㐸㈰搴㑡㝤㠰〷㈴ㅥち㐲昰〰㐲㤱㜸攱〱〹扥敦捣捣敥捣慥㜷散㙥㕢㜰㤱㑦扡扦捦㥣摢㥣㜳晥敢昹晦㌳捤㠹㕣㉥昷㙦㈴晥㘵捡㌳㜳捤攲扡ㅦ㐸㝢㘲挶慤搷㘵㌵戰㕣挷㥦㤸昲㍣㘳㝤捥昲㠳㍥㌴㈸㔶㉣搴晢㠵㡡㙦㍤㉣㑢㤵㌵改昹㘸㔴挸攵㑡㈵㕤㐳㍤〷攱㙦㈴㝥搰搹㙢㌰て戰㌴㌳㍤扦晣㈰㐶㕤っ㕣㑦敥ㅢ㍢ㄳ昶㍤㌴㌹㌹㌱㌹㜱晢ㅤ㤳敦㥣搸扦㙦㙣愶㔱てㅡ㥥㍣攴挸㐶攰ㄹ昵㝤㘳ぢ㡤攵扡㔵扤㔷慥㉦戹攷愵㜳㐸㉥敦扦㙤搹戸晤㕤㤳户ㅦ㍣㘸摥㜹攷扢〶昱敡摣挹㤹改〵㑦㥡晥㙢㌴㘶㠱㔳扥㝤㔶㔶㉤慥㑤㑡捦㜲捥㑤捣㑣攳扦挴晣昱㜴挷挴攲㡡㤴〱㕦㉤㍤改㔴愵慦愳攳㠰㍤攵晢つ㝢㤵㥢愷摢㐷戰搴慡攱〷〵㝢㐶搶敢扡ㅤ㡦㕡戲攷戱㜷㜵㘳㝤搰㕥㤴㡥㙦〵搶㥡ㄵ慣ㄷ敤㈵っ㔴ㅢ戲㑦晢昲㤴攱㥣㤳㈷つ㕢ㄶ散愳つ慢㤶て㔳慥敦挶㜸㠸攴挴搴昲㈷愶㝣㝢㘶挵昰搴㡣㝣㙥㑣㐶摢㈳㕥㌵摤昶晡敥攳㜲敡敡つㅣ昳㠶敥敤㔰㜳挶昰㥡㉤挷扢户㡣ㄶ㥦㥥挱慤摤摢㈷昶㈸摤攷收敥㝤搴㔶愶㕢㡢㠱㠸扥搵㡥㘲㌱㝡㤱愰㥦愰㐴㐰〴敡㘵㠲〱㠲㐱〰㤱晦〷戸㈴搹㤱㔵㕡挵搰㉡换㕡愵慡㔵㙡㕡㐵㙡ㄵ㔳慢㥣搳㉡㉢㕡挵搲㉡て㙡㤵昳㘸ㄳ愷㔲㝦扦ㄶ㈵晢昷㌷摦㜹昲㤱攷敥㝡敡搹㙦㕤昸攱㑢て晣㘱㜰ㄷㅡ摤ㄷ㑤㙡搶㌳㉥㠰搴㕡㔴㝣㘰㘲㍦晦㙤捥ㄵ㘰ち昳愰㜹㠷㌹㌹㔹㍢戸摦戸捤㈸㜰㔹ㄹ挸㑦ㄱ捡〸摡づ㥡昷㕢㑥捤扤愰㜰㜷捤戴攱换搶挶㡤㐷㜵搳㙥挳愹昹㙦摡戸㜲㌱㌰〲㜹㜵㝢㕤㙢㤰㡥㙥㡢㘰㉢改慢昷㕤摢摥敤㡣㔱㙦挸愹㡢㔶㔸晤收戶㙡㝢挱㜳㤷扢搷ㅥ昱攴㐳捤摡㡥ㄹ㑤㐱愸慤愹戱㍢㔶ㄹ㔶㠵昳ㅡ㥢㔹㜱㝤改愸改㡤摢ぢ㔶昵扣昴ㄶ㈵㐵愲慣愹愵㕥捥慡㠸敢挷攷ㅤ㉣ㄴ摣㕡㝢㙢戲搴扣晢㘲〰㘶㤶㌵捣㜷㔵㝡挱晡㤲戱㕣㤷㔷愴㥡㠴敦㐴挵摥㔴昱ㄱ户摡昰㘷㕣㈷昰摣㝡扡㘶慡戶㘶㐰搲搴㑥戸㌵㤹捦攷㤴㔰㠰挰敤敢ㄳ㈲㜷㑢㜷㕥㔰㠸㐸愰㤸㡣㝣㔵㥡散㈶㑥㘱㜵㔸㐵㕤㤲㈶戵户㙤㌲ㄸ攷慢㘴㑣〶〷㈶搶㐴晤挱㤷摥戴挹戰㑤捣扤扥㡤㌵㙤㌴㕡晤摤㙢搲〹㡥ㄹ㑥慤㉥扤㑣敤㈷㌸㈳㝤ㄸ愰㜰〹〲愱敢敥㔱搵㠹㡢㘲扤㜰挱慡〵㉢挵ㄵ㘹㥤㕢〹㔰〶つ㔹㉡㜱㙢㍢㤲㝥ㄹ㡡昴摤〴愳〰攵㜲慥戸㠷㡤㡡㘵愴㕣㠱搲㈹㠳㤷㔳㠲㥣晤㔲扣㍣㘸ㅥ戱敡㠱っ㠵昲戰〹㡣㠴㕡㑤愱㙦㠸㈴敡ㄹ搵㔰㘱散㌱㘷㐰愵㠶攵〴敢㉤扥敤攰㤲㤰㠸㜶㘴挱戶㤳〵ㄴ〵㘹㜹㤰挱㙢㈰㥡㌶㘹㤰摤㌸㐱㐴㘴㠳っ捤㡥㤱搳㐴挶昶ㄹ㌲〲敤㤳㐴挸搶晢扢换〸ㄲ㝢㈷㤱戲㔳㔷㝥摣㤱㘶ㅢ搹昲愱㌴扢ㅣㅢ愷㕦㐱㜰㈵挱㔵〴㝢〱挴㥦㈱攱㈸攵㤰㑦㈷晤㑤㜸搶慦㈱㜸㌳〰攴㤳㑥㤹ㄳ㠹㉡摡㔰㕢戱㈳搹㙥〸㜶戲㌲㡡㐳㔱㐴换戸㘹㘷づ搹ち搱㤱搵戹㍤㜴㙤㕥改搸户㜷愷捤攴㜲㐸㤱ㄹ㑤㤳㙢摤愴㘹㜲㈳搸戴㐷扤㜵ㅤ扡敡㘳〴㙦〱㈸敢㙦㈵㠴㜲愱挱扢㌵㡢㥥㈶攵ㅢ挲㉣ち㡤愱ㅥㄵ㝣㐴挸㍣〲㘴〸戹㡥攳换㡥つ㑤㜳㜰摣㝣挳摢搰晢扡昳㜷㠴昴㌶扤戹愳㜷攸㉦㝡㠵㔶昴昵㘰㉦昱晢慥㍡收〶㔴敢㙦㈷戸ㄱ愰㑤挷昰昴晤㑡㍤〵捡㉣戶ㄳ㤸摢㑤慦㡢戲㜲㤷搶㔷愵搲㐰㠳收㤲攱㥤㤳〱㍣ㄸ挷㘷㘱ぢ扢㥥㈷敢㌸搴搶㔴〱捦㉦㔷愶ぢ晤㈳㥥㙢戳㝣挷㐶昶摦㄰㡡㈱㥦搷晡㜲㙤㌶㜲㠶慤㤹昰㌹㈵㈸㠷㍡昸戶敥㐲㈲搱㈹㑤㕥散㤷㝤扥摣㤱㈴㍤㐸㤲㥢戱慤晡㉤〰㤰ㄲ攲户㕤㈵捡㍥㌶㝢㠷㙡㤶戶㔸改攱换㌸㥤戴昹㄰㍢攴挸㐰攸戰㥤㠶晦挰ㅦ戲ㄷ㉤扢㈹㉣〶散〵改㔵攱㕢戰敡戲ㅣ扡㘵㈹㙡㜶㘴挵ㅢ㐴㔶昴昵㜵㥣愷㌳晣㙢㡡㑥摡愴㐴㈶户㘷㔶㘶㥣挵㕢㐴㐵㌷㈴㠵㑡㠶㙢愸㈹㠱㐸㜹㙣扢㈳㘲㝡㄰㌱户㘲攳昴晤〴㤳〴〷〰ち㉦㐲搲㙣㜵攳ㄹづ敢㕦愳㑢扢㔲挹㤵㠸〶攵㈲㝣愱慢戰㍡挸搷扣㤳攰づ㠰㌶昳㠷づ挸っ㐲㔴㈸㑦㄰愲ち㘳㤸㘷㉣㜹㠱㌴戰换㐴㘰㘹愶攱〷慥捤挸搲㤰㌹敢㥥㜴㠳㔹换㕦㐵㈴㙡搴㡣㌲昷慦㐸〷搴攵挱昶㘹㉢㜳㔷㔷㘵㑤㌷ㄷ摤〶㐴摢昱搹敤㜰㌰挷㜶挰㤶㔴㘷㜳㑤㈰昵㜶㍥挶㄰〲㍢慤晣慤昴挶㙥挹晢捤㐳摦㜰㙢㐷㤷慣愰㉥〷捣㤰改㤸㉦㤹搸㐵㐴づ㙡晤收搲㡡㈷攵散㤰㜹搴戳㙡㜵换㤱㐴〶㙣㑣〶敢收攴㌹㐴〹ㄶ㕣挶〰㕤㘷挸㕣昲っ挷㕦㌵ㄸ㔰㕣摦㥤㝡㔲㘱㤱㠲㌹㙤㌹㍥㕥愳戰挸晣戰戹戸攲㕥㐰挴戶㘱㍢㐷㡤㔵㝦㕢㘰㠵㐴ㅦ㈶㠵ㅡ愱〹㑤ㄳ㈵慤搴㉢㝥㜸㈰捦攵挸㝢㜹〲㠵慢㕣㠱㍥昳っ敤㑤扢㍥㡡搱搰㑥攷㥣〶ㄱ㍤㙡ㄶ昶㘵㑡㘱㜲慡㝥㈷晢扣ㅢ攰㥥愳愷㡦户㈲㜳慦㉡㘶㕤愰㤷㍦㐳挶㉢戲㘸〶㐲攸愳摢ㄵ㤲ち换㐸㌹攰㐰㘰㥣㑦敤攴㔷㌶㔵ㅢ㔲摦慥㔶昶〸㈲㐹㠳收㥣戱㉣敢㠸㐷摢㐶戰㉢㝣愰ㄹ㙢ㅢ㜵㍦慡㥢㜱㙤摢㈰㘹㤱㉣ㄷ慢〶㈹㜸慡ㄱ戸㈷㉣㐷㌷〱ㄴ晤㐵㐵挶㐵ㄴㄹㄷ㔵搱愰㜹㡡愱㐱㤵攷㔸敥㌹挳戳㠲ㄵ摢慡㤶昸挰昰摤戶愰㐹㌰㌹㈵㙦㥣㘲㤹㌱搶㘶捤㥦㠶挹收㑦〰摤ㄳ㤰愳摣㍡愲ㅦ㤴慢㠹㈲晥㠹ㅥㅤ㑢㄰㌰捡㔳慡扦ㄷ愳ㄵ搴敤〸㠸ㅣ㤵㉥挵㜷㌰㉥㍤㡡㤲㔰〸ㄱ敢ㄹ㈴〲慦㘰㐲挸搳挵㕤㌴㑦㍢㔶〰散ㄱ㘳㐷慣㘰搶〷捡〱㤰㔵挷摢慢ㄵ㔶ㄳ㥤挶㥢㕡攱扡捥慡㤴㥡戸戶戳㍥愹㌷摥戶㐱㜵愸㔱ㄲ㡡㘴戳㐶㑡戳㙣㌰挷敤愴㙡㠴㔲摣戱戶ㄱ㔹㙥搳搶扥㔳㡡扣ち挵愴㘸㈶愷扦㑦ㄱち〲扤㤱㡥愲捦㍥㥢㍣ㄲㄱㅢ摡〰㘵敡愹戰㙣㈸ち〹ㅥ挷戵㤳㥡㉣㐷㑦攰敦㕤㔱㜶扥ㄱ愴㙡㡣㡢愳㔱捤㔴扤㍥敦挰㑡愸ㅡ㕥㙤㥢戰㌴搶ㄶ㙡ㄸ挵㥤扤㙡晦㜰㝢ㄳ㡣ㄸ戱㈱挳㈲ㄹ㝥㘰戰㈱㤸㉢ㄱ㔱愵㜵㌶挴慤㙥ㄶ㤷昸㜴㐲ㅡ㡥挲挰㘲㔰㥢㤵㙢捡っ㙢㔹昲愳慡㐳昳戴愸攴愸㙥㑥㉤晢㔰改〱攵㜸㤴㔳っ慥㥢愷攸㤶挲㈵〶㠸摤㈸户㔰つ㄰摡㙤づ挰㤳挱昶挱づ㜶㈴っ㥤搰㍡愳〴㉤㘶㄰㙥㝡ㄱ攴㥤ㅥ㌱ち㐱㙡慡昴昷挳攲㉢㑦㌱㝤攷㜰㉥捥㐴㑣挴㜰㔷㠶昵〰攴㈶㈳㤳攴愲搱㌸㘰ㅥ㑡㌶㈵戴〶攳㌲㥡ㄸ㐳㌴昹扣〰户㜸ㄸ换ㅡ㈶摢搴㜱捦㉤戰愰㑤敢敢扢捣攳㑥戵摥愸㐹愵㡡㘳㔹慤㌴昲戶挰㤷扡〲ㄸ㜲㔳挶扥㐴㥢㜲ㅣ㐷㈹㉥㤹㐸敡摤敥搶て愳扢ㄲ㜲ㄸ㈳㔴㝤っ㐰㘶戸攵㔴㐰慣攳㥥〲敤挳摤慤ぢっ敡昲ㅣ㐴㕡㐷ㄱ㘵搹ㅣ敥攳㌵愳挸㡡摢ㄲ捤收摣㌹㤷㌶㝢愲攸㤸ㄵㄶ㙤ぢㅣ㘱㥤愱挰㉢ㄶ㘱㡣昴挸ㅤㅣ㈴㜷㈹㡡敥㕥㝡㔴㍤收㉥〱ㄵち〳㠲㌱㕥㥥㠲㜲搸㔵㌰ㄲつ㙥慤㘵㜵ぢ㐶㝦㘹㜹敢㔳〰㠲㘱㘰ㅡ戴㘸ㄹㅡ㌸㌳挸㙦㙥攰㕣㠷㔶ㄹㄱ搲㘴㌰㤵㌱捡㔱㌸散㠱㌴㜰ㄳて搲㑢㉥㤴㔰戰㐷㕤っ㡢敦㈶㡥摢㌸〲戹摥ㄵ㙤㠵ぢ㐶㠰敢㉦捥摥戶攲愹㕡㡤收㉥晣㜳摢〲慢戸扡ㄱ㥡愳㝢摡㉥㘵愹㌵搱扥扢扥慤㈲扡㉣㜸㘰㜶攲㤸ㄱ㔴㔷ㄶ㠳昵昰攲㔶慦㈴㔱㜸ㅥ晥㠸つ摦㑥㥢㌹敦昰㈲敡ㅡ昷扥㝣摥㜱㉦㌸㙡㕥〵㥦户晥㐰㈱戸㐲搹捦㐹㤶㜳晦挶㍦㤵戴㕣攱㘷ㄸ㜱㉢搳收〰㉤〷〹挷㔱㈹㤴〶㘳挸㘷搰〹㙣昷收慤〱搲挹㥥㌶㍡㔱㠲㘰㠷㔰㥣㜳慦ㄹ愱㠸㥦〲慤㈴㤶昰㐸㡥㍤晦㌶㔸㕦晣〴㈵㐴㌸㥥㈳㌱㔲㜸ぢ㜲ㄹ愸㔳㠲㍣扡攲挱ぢ㈱晦㍦㔸㡡戹㜹㐳㜶晡㉦㌰戳㜸慥ㅤ㐵搷ㄲ㐵㍦敥㐰㤱攰㌵㄰挵扦昷㈰ㄳ愷〲挳戳慦㈸㄰捥㌵敤ㅣ㐰㕦昷ぢ扦晦挳〳攸㕣㐴ㅣ捡㐶㐳愸敤〶㍣㌷㑤㠴扥づㄳ㠱挱㝢㘵㈲㥣㐰㐶㌰㡡ㅦ㥡〸㤱て㘴ㅥ〵㥢㥢〸㡣敤㘵ㄸ㠲㠹㔰㙢挲慤挱ㄳ搸ㄵ㌶晤㘳挷㜰昱㔶晡㠸攷㐳㘹昹㌳昰㐸㕤搹㔹扣㘰㜸㠶扤㔷㤵ㅦ昵㈴㤴㤹户㠴㥢摣慡ぢ㝢㕣扤㘱㡤敡戴㠱慦㈲昶戲敦昸㔳戶㜶㝦ㅤ㤸ち㔳攸扥ㄷ㈵㔱㝣ㄵ㥥ㄲ挱㜳㐳敥挳㝢扥㝢昴てて㍦㝥㤸户搵㈲㕡㉤摣㠲㝣㉦㈱㝢摡ㄳ〸敡㈶㉥㡡㕣捥て㜳㑥攰ㄳ㈵㙢戵㉥愷つ㑦㔹㐱扥㙥挷搹㤰昰ㄲ㠴ㄹㄲ摦㜶㌰㌱㜱敦㈱㌴㌱㈷摡摣㥤敡挳㈶攵㈲㥣㐸㑣㕣昹昴攲戰愱攸慡挸㝡戴㌶ぢ摦㠷㉡㝡㠵ㄳ㐹㕢㠹㍣㜵㌲〹昱扤㜶㕤㜷㤰扡㉥㍣挸㌰散ㅦ㑢㈹挴ㅦ㐸㈱挹㠳っ㉦〴㈸㈹㜵ち㤹挲慤〰ㄹ㤱戵昶㄰㉦晤〱㍢㐲㐰㌶㉦晤昵昸ㄱぢ㜶ㄱ㔸㡣㝤昱扤㥥㘸㘹㡢挶慡㠹愱㕡㘵搳㉣㈲愳づ㉦㉣㤸㡣㑢㔳㤶捥〱㤴㙥搹ㅤ挵㤷っ搹㘱攰㉤㘴散㠲㑤㕦㕢搹扥摢㘹攰收〷昴㑣㔱㈹っ㘷㌷㡢㜱㈰㔵㌱扡戰㘹㌹㉣㈲ㅣづ戳捤㑥〳㔱ㄵ㜴㤶戳ㄷ愷㔲〴晦昸愵㄰敢挷㕢㐳㕦摥㕥㐳ㅤ攷昴㘳㠱晣挱晥扡㌶㠳戱昱㔶㜲っ㈴散㤶㕡㤵挲敢攱愷搱㠵㡢捥〹扤㤵㔵捦攲㈰晥挴㥣搵愷㜵攸㝦㐶慦ㄵ㘷㥤㘱㙦㠶戱㔳晡晦〱ㄴ㙣慡晦〵㘳㙦ち㤱敦㡦㌲㝣㈸㌰㝥戲㘹挸㠶㍢〲捦㌶㠲㌷敡㘰慣慢㉣㐳摥㘱㙥ㄱㅦ慦㠶搵㑡㠲挳敦㤵㙦扦ㅡ搱散㑢摢㜶愰慢〰㘴㙣愸昰㙤㠸愰慥晤搳㜲㉢㍥摤ㄶ㍦㠰㡥㝢㑥㔸㔵捦昵㕤㌳ㄸ㕢㐴搰㜷㡣摦㥥㤹戰㜹愶挴戳敤㐲敤㝡散挴攰㠷搰攷攴㍣〴昶㐹ㄹ扣㔶戱㐸㐶ㄶ戶ㄶ挹攰㜷㐸㈳㠹昰ㄲ戵㠳㝦㤹㜹㕦挳愸攳搳搵㜹昸㍡〳ㄶ㙤ぢ㘵ㄷ㝡㥣摢㙦㘸㜰敢㜰㐷敢㕥昸㠳㘴㝤〲挱㌱戵㠴て㝣㠸晢摡扥〷改戶搱摡㝣戶散捤攷㔶㉥㍣〳㥣㙥敤㉤㘹㤲攱㍢昹㐵㜲㔹慦㄰攲搲晥㘱晣摤扡㠳㤶愳㡤㠲捥愳て扡改〸ㅢ慦挳㝤戶㠵攸昷㔹㜴ㄵ㔳〴昸改㐶㤴攱㠳愰㤷㡦慣㈸扥㡥㘵㤱〱㤰捦ㄵ慢〰摤愹晡改㡤愸㝡㈴ㄶ挸㠲㘷っ㤲㘳㔹㝣ㄵつ戹㕤攱戲挱ㄲ㕣戶㔰㘷〹攴昵戸〷昲㌹挱戳㠴㥡挸㤷搱愱㌹ㄱぢ愵摤㈷昲愵㡤㈶㈲㘸〵愸㠵㈶挷ㅦ㠹戵㠸㕥㐷戵㙥ㄳ㌸〴㉥挰㌰挵㈲㘵㑤㌱っ㉤晣㠴㤸㐱㝡㈹晡晢昲攱ㄷ㕦㘰晡摢㘱愱〴㈱慡搲㤳愷㈰㔴㤳晦㙣㜲昲ㅥ㑡扢㑦晥搳ㅢ㑤㝥㠴㌲㤲㌳搱〳㠰愱㍥㔱挱ㅦ戵㤸〶㌲摣㐷晥挴㔹〲晣㔲戳ㄸ㌱㔰愲晡㕥㐰〶㝤戹攱慡搵㐵㘴攲扥〵慥㍦攳攳ㅥ㘵ㅦ昱㈲㈴㝤㌹挵搰ㄹ㕢っ戵㘲挹㡥扣戰摢㐲㌶㘰㐹晣㕡戶慢㐸㉦昶ㄸ攱ㄷ㑦挶㠸㌹㜶㉣晥㜲㑡㡢㘲㑥㈰㡣搰㈲㈵晤㜰㈳挵挷攲挶㍦昸㔱换㘵㡡ち㈴㔰㑦搸㤸㜴愶ㅡ㍦ㄱ㌷㍥㠰慦戲㔴㥢ㅣ㙦㄰㌰扤ㅣ㌷㈶㍤慡挶㡦挷㡤晦㝡㘰㙦戳㜱㑣㠷攱挸〵ㄲ㐹㠶慤慢慣晦挴ㄷ摡挳㘸㕥㌰愹㍦〷捣戰㤸㤲㔳㠵㡥敢㑡㠳づ攲㌲㠸㠷㙦愴攷㜰户〹㔷㐰㈰㘴挳晦㔵挲㜱摣㜹㥡㌵〲〳㥦㐰慦㈱搸散改敡㠹㥤㡢收扣㠷㠲㝥昳戸㡦㌳㔵㙤㕢㤱〸捣㠱㝣戸扦㥢㌸攵㌳㑣挷搶㝥挴㐱㌲㡤㜷㐸㝡㔳ㅥ㉡戰㤲ㄷㅦ㠹㌱㥢㝢慣㐵㌳晡愳㐰づ愴㈳㈰㌳晡㘳㠰㘱㈰㠶户㤵㜳㈳攴㝦挵摣ㅦ㘱挵㐷〹ㅥ〷㈸ぢ㌲㍢改愰昸〴挰㜰晣㍦慡ㄸ㕢㔳晥ㄲ㑤㍣ㅣ扦㉣㐹㐶晡㤳散昰㜱㠰㍥戸㙦㐵㐴㠴㘵晤ㄳ㈸㐹扥㤴㠲㐳扤昴㤳慣昸ㄴ挱愷〱捡〵㑥㜶换扢挶㌵昵愸戹㍥㠳慥攲㌱〲晣昴捦㐶ㄹ㍥ㄴ戸て敦改㙥㉢昳㈸ㅣ㝦搸㡦㔰㘷敡ぢ晥扢昱㐵晥㍡ㄷ摤㠷晦㈱㐹㐱ㄹ昶㜹敤摤扤㡤㐵㈶愰㑤慥㝥慢搸散㔷㌱づ搷搵㡡愰㜰㐴㉡㤵㤲㔶ㄴ挴㌷ㄷ㉣㕣扣㠱㙦㌹愴㉡㠴㈰つ愸ち㈷慡㌸㡣〲晤昳㙣㑡ㅣㄳ㑦晡ㄷ昸㐴搴慡㑤晣㘲㤴攱㠳㈰㕥㔵昷〷愳敥昱ぢ㠹㙢㔵㘱戵扤㤰昸㔷ㄵ㉢挹ㄷ㍥挵挱ㄴ戲㤰㐹㙢㈵㈲㑤搱搰㔷㤱ㄹ敡ㅢ收摣敥挷㑦扢㈸慡㘷㙢㘷捦晥㜳㌸㍦㜶㜵晥㠱扢〶㥦㝡昹搷㝦晣摣㙦㍥㜸攸㉦晦㝡晡改摦晣改㜳㉦晣敢昹攵㐳扦㝣收㤹㕦摣昳㡤ㄷ晥戸摢晣愶昶愳㝦捥㝤昳㤱挹昳㡦㍣㘴㥥扥攵攸㈳敦㝦昰扥挹㠵换挶晢晡晡晢㙦ㅣ晤搵㔵㌷㡤㍣昶搰㜳攲攷扦扢搲ㄱ㙡戹㜸㐱㝡ㅡ㕣戶㥡挶搷㤰挱㌴㌸攳搷㜵ㅡ㕣慥摡愸攵㘸愳愶㔱㔰㠲㑦㠳ㄳ㔰ㄵ㐶扡㘲攰㍦㌴戵戳捣</t>
  </si>
  <si>
    <t>CB_Block_7.0.0.0:3</t>
  </si>
  <si>
    <t>CB_Block_11.1.1000.0:2</t>
  </si>
  <si>
    <t>CB_Block_7.0.0.0:1</t>
  </si>
  <si>
    <t>Daily</t>
  </si>
  <si>
    <t>㜸〱敤㝤〹㜸ㄴ㔵戶㝦摦㈴摤㐹㌵〹㘹〱ㄱ㜱ぢ㥢ㅢ㄰㈱㈴㙣捡㐰〸㡢㈸〸ㄲㄴ㔱㌱㜶㍡搵愴㈵㥤挶敥づ㄰㠵〱㔷㕣挰〵㤵㐵㜱ㄹ㐷㜴㜰㜷㜰㕦㐶挶つㄷ㕣挶搱ㄹㅤ㥦捡戸㡣攳昶㜴ㅣ㐷㔱㔱摦敦㜷慡慡扢扡扡㍡㠹㍣昳晤晤晥摦㉢攸㤳㝢捦㜶捦㍤攷㙥㜵敢㜶戵㐷㜹㍣㥥ㅦ㜱昱㉦慦〲㈶昶慥㙤㑤㈴昵㘸㜹㑤慣愹㐹て㈵㈳戱收㐴㜹㜵㍣ㅥ㙣㥤ㅡ㐹㈴昳挱攰慢㡢㠰㥥昰搶㈵㈲愷改㐵㜵ぢ昵㜸〲㑣㕥㡦愷愸㐸换〳扤扢昹〹㔸ㄹ㡤㔲㕡〱〱戸㍣㥡㡦愰㤰愰㠸㐰㈳昰ㄳ㜴㈱㈸㈶㈸㈱攸㑡㔰㑡㄰㈰搸㡤愰ㅢ〱㑢搰㝡㄰散づ㔰摣ㄳ㘰㔶捤昸改昵愷挰摥摡㘴㉣慥て㉡㍢搶戰㙡捣搰愱攵㐳换㉢㐷っㅤ㕥㍥㘴㔰㔹㑤㑢㔳戲㈵慥㡦㘹搶㕢㤲昱㘰搳愰戲ㄹ㉤昵㑤㤱搰㤱㝡敢慣搸㝣扤㜹㡣㕥㍦㘴㔸㝤戰㜲攴搰捡慡慡昰愸㔱㈳㡢昷㠰收愳㙡挶捦㠸敢攱挴捦愵戳ㄷ㜵㑥慦ㄹ㕦㝥㤴㥥晣戹㜴敥〹㥤㔰㌹㈱ㄶつ㐶㥡㝦㈶愵㕥㐶慤㙡㠲ㅥ㡡㌰扣扡ㅥ㡦㌴捦㉢㠷搹ㄹ㡥㐶㙥㐴㜹㜵㈲搱ㄲ㕤挰㤶㔲愳㌷㌵捤搴挳ㄲ搶攸㠴㐴㜲㐶㌰ㅥ㑤ㄴ㐷改㍦㍤慥㌷㠷昴㐴搷攸挴挵㈱扤挹㘴㑣ㄴ㐵㡦つ挶㡦ち㐶昵〲㈶㑡愳㐶っ愷㌴攸捤挹㐸戲戵㈴㝡㑣㐲㥦ㄹ㙣㥥愷㤳挵ㅢ㥤摣ㄲ㘹㔰〵〵昸敦挹㍦挰捤㌲〹ㄴ散㠹搶㌴〶攳㐹挹㌱㠴㐳摤㜸㙤捤㐵㙡㤱㘱ㄷ㥢㔴㤹㐳㡡㌱慢㡤㐴㡦搴攳捤㝡ㄳぢ㘱㈴〷㍡㤸挴㐱㐶ㅣ㔲㥥戲慡挳㈸愹㉥㘶昷㘲㕤㔸㡡慦㌷挰㠰㔹昱〸慡搹搲ㄴ㡣て㥡ㄶ㘹ㅥ㔳㌱㜴搰搴挸㝣扤㈹愲㈷㤲㘳㠶㔵つ㥡ㄶ㕣㍣愶㜲㤴戶ㄷ㔸戵扤㈹戴て㐰昷㘹戱㐴戲㑣昸㕡换ㅥ扢慦㙣㐲戰㌵愱敤㑢㤶晤〰㔴挱㜶昴㙣㝢㘹散㕤㜹㜵挱扣扡晡扣扡㔰㕥㕤㐳㕥㥤㥥㔷ㄷ捥慢㥢㤷㔷搷㤸㔷ㄷ挹慢㍢㈵慦㙥㍥㜸慣慢愸戰㌰捦扣捥扡昱昴扢ㅦ戸攳扤㜱㉢㝦晤搴㈹㜵换搶搴㜹搹㤹㠷戹㔵摤改搵㐹攸㡤愱㘰㈲㘹〶㥣扤晥攷㙤て敤㌷㠷㐹昱㔰攷㌷〷ㄴ昲戳㌴〷慤て㍣愴昵〵昰昵〳㔰㈳戵晥㐴っ㘰㕡晤つㄱ㘵㔴戵㌷㝡ㄶ昹㜶㔴㔴㕦戶敦㝤㥢挶㑣㈸扢㕢㜱㔸㤵昱昵〰㌲ㅦ〸攰㍢㠸ㄲ㤵摡挱㐴っ㘴㕡扤㘲㑡晦㜸捤㘷户晥㔱ㅤ㍡敤㌷㤳㍦戸㘶㥦㌵㥦戵㈸㡥挷㈲㍤㤸捣攵〰扥㐳〰昲㉡㠶㘸㐳㠸ㄹち愰搴ぢ愶昸愸㤵〳㍦㕡搷攷挹昱㙢摥㕣昰攲㌷攱㙤㡦㉡挶㔴挴㠷㤱戹ㄲ挰㔷㐵㠹㈱摡㜰㈲㐶㌰慤㥥㌶愵搵挵戵捦搶㈵㌶ㅣ昵㠷昳づ摡㥣昸晥㥥㙢ㄴ挷ち㤱ㅥ㐵收搱〰扥㐳〱〲㘵挷㈴㈳㑤ㄸ〳搸戲㠷㡤慥ㄸ慤ㅤ㐶晡ㄸ〰愵ㅥ㌳㤵捤扡㘱敡㔳㍤捡摦愹㌹晦敡昲㔷㝦〸㥦晤㡥攲㔴㈲捡挶㤲㜹ㅣ㠰慦ㅡ愰搸愶慢㐲ㅢ㑦㕡つ㠰㔲て㥢㡡㤶搴摦昳昸㐹挷昵㥢㜲攱昳㘷搶敥㜶晥㐱挷㉢㑥㐷愲㘸㈲㤹㈷〱昸㈶〳㘴㔸㔵㐵慢づ㈷㝤ち㠰㔲昷㥡捡ㅥ晣搷㠵㠳㕥敤晢昷㠹㔷㡥昹㌰晦挸㠱㍢㥦㔵散㜸ㅣ㑣㝤㐷〲戴搹搵㉢㐶㑡㔷ㅦ㔶愵㑤〵慢㌶㡤㐲㐷〱㜴㥢㡥攱㌵㡡昹㌷ㄲ㑡昵昴改攴㤸〱愰搴ㅤ㘶挹捦㍥㜱昶㝦㔶㥥晡㠷挳㙦㕤㜹昸て㠷㍥㄰㕤愶㌸㤷㑡㌵㘶㤲戹ㄶ挰㌷ぢ㈰慦愲㔲㍢㠶㤸㘳〱㤴摡㘴㡡㑦㥦㍢改昵㙢ち扢㑣㍤敦敢㡡㡢㕡ㅥ㜹晢㐶挵㔹㔸っ㍦づ〹㕦㑤㑢㈲ㄹ㡢㙡㜳㈸㜸㍣ㄱ㈷〰ㄴ搵㠶昴收㘰㍣ㄲ搳㑥㈴㝥㉥㠰㔲搷㥢ち〷摣㜳㜹㥦㙢㐳㉦㑤㕤戳攱攵摢㥥㝢戳戱㔸㜱㐶ㄷ㝢敡挸㝣㌲㠰㉦〸㤰攱搶捡搱挳㐶㙢昵愴㠷〰㤴摡㘰㉡㝢攸挲㈳慡㔷㑣ㅢ㕢㜳㘳晦㌷㐶慣戹㜷晡㠹㡡㉢〳戱㑥㐷㈲换慤㈳㙤㈳㘸㘵㠵戸戵㙡戸ㄶ愶摥㜹〰扥㐶㠰敥㌳昴㐴挲改搷〸㔹㑥〱㔰敡ち戳攸搵攱攰㝡晦攵昳㈷晥敥戲て㘷昵敦㜷搸㈴挵昵㠸ㄴ摤㠴㐴㍦摢攰㍤㜴挸㠰㌱㐳㐷づ慡挲㥦㡡㡡昲慡㐱愳㤸愸㉡慦搲愲搴摡っ攰㡢〱昸愷〶敢㘳昱扡㄰〶㜰㙤〱㈹愷〲㈸㜵㤱㔹摥㝥摦摣㍡㜸晢㥤〷㑤㍢㘳㡢㜷攲户㌵搷散愳戸昴ㄱ扦㈵挸㥣〴昰戵〰㤴搸㍢㐹愵戶㤰挴㐵〰㑡㥤㘷㙡㍡㜳挳慡㑦㔶㔵改ㄳ㔷㥤㕢戶攰㕦㤱㔷晡㉡慥㥦㐴㔳㉢㤹㑦〳昰㥤づ㤰愱愹㑡㕢㐲攲㔲〰愵捥㌴㌵㉤昹晤搱㌳摥㝡㜹挳挴㌳㤷扤昷搵〱㤱慦㕦㔶㕣㠴㠹愶㘵㘴㕥づ攰㍢〳㈰㙦㔸㠵㜶㈶㌱㘷〱㈸戵挴ㄴ㕦㔰晤搷〳户㝤晣攸㠴换攷㝣慣扦昶㕡㡦晢ㄵ㤷㙦㜴愱挶戶愵㥤㑢戰〲挰㜷ㅥ㐰㡦慣戸㐴㥡㕡戵昳挹㜳〱㠰㔲㉤愶搶て摦ㅥ戴昲攱晥ぢ愷㍦㍡愸㘷慦㘷㙦昸昸ㅦ㡡敢㐱㌱㙡㈵㤹㔷〱昸㉥〲挸ㅢ㕡愱㕤㑣捣㈵〰㑡挵㑣昱㤹㥦摦㔹搲晤愸㘳愶摥扣㙦㑤敦挱㔷搴ㅤ㔸扣ㅡ攴愳捤〹㝡㐲㍣戸〸㑢㥥昴㙡慡愲㝣〸晦戵扦㡣挴㉡㌲㕣ㄵㅥㄱㅥ㍡戴愱㙡㐸㜰㔸搰换㜹扢愳敢ㄵ㌶慤攲昰散㐸㜳㐳㙣㤱㉣㘰昶ㅥㅦ㑣攸改〹㙣愰㐹ㅢㅦ㙢㘹㙥㐸散攵㑥慣㑤〶㤳㝡㙦㈷㉤慤㈴㑢慣ㄶ换㍢㍤㈱攵敤敢ㄴ㍢㌶搸搴愲㔷㉦㡥ㄸ攴㝤ㅣ㘴㉣敥㘲昵戹愹㤳攲晡愹㈹㙡㤶㐵搵戸扦㔸㈸扡戳㙡㘹㤰っ扢捡㙡ㅡ㘳〹扤㔹捣ㅢㄸ㥤ㄱ〹捤搷攳戵㍡敦㑥昴〶愹敡敥㈴㤹㉢捣㠱搳㥢㔱㔱慣ㄹㅢ晡摡戱攱㠹㡢㤳㝡㜳㠳摥〰㝢ㄷ攸昱㘴敢慣㘰㝤㤳摥㌳㠳挵㈸ㄳ㠴㍤㌳搰㤳㘲愱㤶㐴㑤慣㌹ㄹ㡦㌵㘵㔲慡ㅢㄶ〶戱慡㙤㤸ㄶ㙢搰戱㈸㉤攰攵㔱㥥晣㝣愵㍣〷扢㉤㡦愸㌷㔱㉥㠱戰㠵㤸㙢搴㕥㤹捤慥㝣㈶㙡㠷㕡㌴改㙣㤳㜹晤摢㔱㈶㝡愹收愰摣㡣戶㍡昱㔶㡥摣〷收收ㄶㅢ㔳㤱敢㕣收扣扣敥㘶敤㈷㉥挴捡晦昰㘰㜳㐳㤳ㅥ㙦昳㐶㔴搱㈲敤㌲〰㙦ㄳ㝡㜳㑥敦㜱㌰㔰㡢㔵慢㜷㔱愴㈱搹攸㙢搴㈳昳ㅡ㌹㝥攲㘶戵愸㠸慥捤扡戴㉢㠰搲搶㄰慣〵昰晢㍤扥㜵㘴昲昹戵昵㐶摥换㈵昸㑦扦愷挸㠳㤴㈶昷㌰戸攱㑣㜸愳㔸ㅡ㈷昲昳摤㙡㜹㜸㌰搱㤸㘴昳㙣㤳搸㤳晡慥㈴戸ち挰换㤵㝦扢户㉣㥣㌳ぢ㜸㘷㔶ㄲ㥤愰㠷㠳戸ㅦ㤶摥慤㠲摥愸㜱㡢㌵㐱㑦㠴㌴摥㡢㑤㐱㕦㔹散㐳ち㥤扦㌸捡搶慦㉦㑥㑥〸㈶㠳㠵㔱摣搵㈱㑡ㅡ㤸〶㡡㤴㤱愲㘴㠹攰㉣㘹扦㤹㠳㠶㠰㈴㙤㕡扡〸挲搰㠴㡥㠳晥攲挹㌷㘱摢㤵㠰敤㕣㘸晢㥣つ㍤昳敥っ㌷㡤つ㤳昵收㔹慤ぢ昴〴搹㡢㝣㙤扡搲搹扤愸㙣㝡愸㥥换挶㐴㌹㉣㥤ㅣ㡦戵㉣昸㌹昵㔰㤷戶〱挰扡扣㈱戴攲㡥搷〹敥昲ㄴ㉥㘴㙣敡敡㍣㐵搴㐶㡣挶摢㐲㙤ㅤ〰㤴晤㠸㍦㜲㘹搷攱㡦扦㉤㥡㜷㍦㜰晣㤴㍢㔹摥㙦ㄴ㐷攱愱㔹㜱㕤敥捤㡢㈴〳㙦㤷㐴㘷挷攲昳敢㘳戱昹㙣㑦㕤㈵㤷㘸搴昵㈴敦㜷扢㤸昷昷㜲ㅦ慦㔴㝥㝥挶敤愹敤挶㜸㑦攸昷摤〰㔰㔲摤搴㔴㘶㘹㑣昸㌶〲㤵㡦㍢㙦摦㡤㐸ㅣ㌲㌹搸ㄴ㘹搲㘳㤸㤰㈲愱㥡㘰㔳愸㡥捤戳㙥晣攰㈴敥㥡换ㄶ㐵㤲㡤㘵㌵ㄳ换收挵㠳ぢㅡ换ㄷ㌷㈵ㄶ慢㌹㜰ち㙦㥦㤶㍤ㅣ戹㜴改昰愵㐷慥搸攷㡡㥤摤搷㤶散㔴挷㤹㠴慣摢摣㍥㈸愶㡤㠹㍢攳捥㤲ぢ㥡㡣㠹扢㌸㍣㈹搲㤴搴攳㌲㌶㤷㠶昱挷搸㑡㤱㝣〹攷愳㜸㌰㘴㙣㔲昴〸搷㘰㑡挲摥㑤戲㌵㍤㐹㘷㑤㠹挶㡣昱㝦ㄳ晦㉦㙥攲㤷㘹㍦㘳昲㙦㘳㘲㐵愳㜱㑣晤㙤㌳摢ㅡㄱ攷㍣搷㙥㉡㑤慡ㅣ㥡㌳ㅢㄹ昹㥤㘳㡡㙣㔰愵昸敤㡤㤰摣㐳㜲㉦〸搸搸戳ㅢ㈹㠵㜲㑥扥晦户㜴㜱摢㐳㌷㤶㉥㥢攰㌸敤㘶㠲㕢〸㙥㈵戸つ㐰捤挴㘰挴㈵㑤㈵㌲晣㍣㠱㜵挳㝢㌲扡摦㐱㥥㍢〹敥〲挰挲㐴㠶㝡慣㑢㌶㈳敢扢ㅢ愰搴摡㙥㉢㌳㥡㤸摦愳晡〲捤昵㡡㜶て挱扤〰挵昷〱ㅣ㜵戸摥㠴㘵昰捦戵慢敤敤て㥤㙤㑦摣㘸㍦摤挰搴㌳㕡摢摡ㅣ㙡㡣挷㥡昱昴㠰〳㜶㜵〸摢挲〹ㄵ昴㐵愷挶㙡㕡㤲扥攸攱ㄱ晣㈹㡥捥搴ㄷ攸挱㘴つ㙥㜳戰㔸㤹㡡㉤㐴㔹㡡㑣㘹㔸晣晦㜲愹㈲㌷㤷戸㠳㑣慦㔶㤴戳昷ㅡ㡢〶搳扤攵ㄳ㘲㜸挴愰换昳ㄳ扡摤攷挳戲昳ㄷ戸ㄶ昱㘸昷挳扡㙢晦㜵昳愱〳慥扥攳㐷昳敦㌲戴㐲戹戴㝥㈰㘶慦㉢ㅥ〲搶摦ㄶ㑤つ〰〷搷ㄶㅡ攷㜲摦ㄶ㠰㝣㌴〳㡤戳户晡ㄵ㔴扢捥挶㘳㑣㐲搶㉥攷〱㄰攳㡣慣㍤㐱昰㈴挱㔳〴㕢〹㥥〶㔰㈳㈰捡扥搳ㅢㄹ㝥搲㝤攷㔹昲㍣㐷戰つ挰搶㜷㕥㈰㡥㝤〷㝤攵㐰晣㤱扥昲ㄲ㤱㝦〲㔰〷〳戰㙤㝢戴㤷〱㜲㍡攸㈰㜲㘴㉤扣㕥〵搶慦戵㐱㔳〳挱㤱㜲㤰戶㠵㕡挴㌹晤㜳㌹愷㥦㐹挸摡挴ㅤっ㔹㜱捥㕢㔴昲㌶挱㜶㠲扦ㄳ扣〳愰昶㌱㥤㜳㈶㌲晣愴㥤昳ㅥ㜹摥㈷昸〷㠰捤㌹晦㈴捥㜴㑥㌹搲攲㥣㡦㠸晣ㄸ㐰つ〱㌰㥣昳〹㔲㌹㥤㜳〸〵戲㥣昳ㄹ戰㝥慤つ㥡ㅡちづ㌷攷昸㜳㌹㐷㌳〹㔹㕢搴挳愰㐹㥣戳㠳愶㝣㐳昰㉤挱㜷〴㍢〱㔴扥改㥣愳㤰攱㈷敤㥣ㅦ挸昳㈳〱搷搸㌶攷攴㈱㙢㌹㠷〳戵㌸㠷㡦㔰㌵㉦㠰ㅡづ㤴攱ㅣㅦ戲㌹㥤㔳㐵捤㔹捥搱㈰攲搷摡愰愹ㄱ㤰㜳㜳捥攷㍦攴攸㔶㥦㤹㠴慣ㅤ昸㔱搰搴㠷㔶㜴㐳愱㕡㜷㠲ㅥ〴扢ㄳ昴〴㔰ㅦ㐲㤴摤ち㑣㤹㤷搶㡢㍣㝢ㄲ昴〶戰㌹㘷㙦㘴㝤晢〰戸㑣㐹愳愱㐴㥣戵㉦〵昷〳㔰㠷〱㘵㌸慢っ搹㥣捥㍡ㄴ㙣搹捥敡〷ㄱ扦搶〶㑤昱戱㠱㥢戳晥㤲换㔹慦㥡㠴慣㈷っ㘳愱愹て慤ㄸ㠴㐲戵挱〴攵〴㠷㄰っ〱㔰㉦收㜴㔶〵㜹㠶ㄱ㔴〲搸㥣㌵㥣㌸㍡ぢ㘳搰㌸㈸ㄷ攷㡣㈴㜲ㄴ㠰ㅡて㤴攱㥣搱挸收㜴㑥㌵捤捡㙡㐹㘳㈰攲搷摡愰愹ㅡ挸戹㌹攷攱㕣捥㜹挸㈴㘴㍤㌵㤹〸㑤㝤㘸挵㈴ㄴ慡㑤㈶㌸㥣㘰ち挱ㄱ〰敡㥥㥣捥㤹㑡㥥㘹〴㐷〱搸㥣㌳㠳㌸搳㌹㤳愰㕣㥣㌳㤳挸㕡〰㜵㌸㔰㠶㜳㘶㈱㥢搳㌹㤳㘹㔶㤶㜳㘶㐳挴慦戵㐱㔳㔳㈰攷收㥣敢㜳㌹攷㌷㈶㈱敢㈹搰㔴㘸摡㡢㔶㥣㑣戳慦捤改㠸㝡㤰戵㄰㐱〳慤㑢慦昲挲㐶㔶㑤㠳ㄲ㜱挲㍣㌲㌵〲愸改㐰挹㤳摦〸㜲搶愵搶愰っ㙥㉢㄰愷㜱㔰换㜶㐰ㄴ㌴㝦㕢㌴㌵〳㜲㘹〷㙣愴ㄶ㤹愱㔶收㜲挰㠵㈶㈱敢㘱搴㑣挸昶愱晣㐲ㄴ慡㉤㈲㔸㑣搰㑡㜰ㅡ㠰㍡挷㜴捡〶㜰昱㤳ㅥ㠴㤷㤰㘷㈹挱慦〱㙣㑥㔹㑥㥣㌹㐳搵㐲㐴ㅣ㜳㈶㤱㘷〱愸㘳㠰㌲㕡挷搹挸收㙣ㅤ戳挰㤶敤㥣ㄵ㄰昱㙢㙤搰搴戱㤰㑢㍢㘷ぢ戵㠸㜳攲戹㥣㜳慡㐹挸㝡搴㌶〷戲搲㍡㉥愱搹㌱搳ㄱ㐰㘶㕥摡㙡㤰戵换〸㉥愷㜵改搶戱挶挸慡攳㈱㈰㑥㔸㑢愶㜵〰敡㐴愰愴㜵慣㐷捥扡㔴ㄸ㘵愴㕡挷〹㐰㘷㍢攰㙡敡搴摡愰㈹㍥敦㑢㍢㈰摤㍡㑥捣攵㠰ㄳ㑣㐲搶愳挱㍡㘸敡㐳㉢㙥㐴愱摡㑤〴扦㈳搸㐴㜰㌳㠰㍡㈶愷㔳㙥㈵捦㙤〴户〳搸㥣㜲㈷㜱收搸㜱㌲㤴㡢㘳㝥㑦攴㘶〰㔵て㤴搱㍡敥㐶㌶㘷敢〸搲慣慣戱攳㍥㠸昸戵㌶㘸㉡〴戹戴㜳戶㔰㡢戴㡥昱戹㥣㔳㙤ㄲ戲ㅥ㜵㠶㈱㉢慤㘳ぢち㔵㘳㜳㍡攲㌱㤰戵挷〹㥥〰戰㌹攲㈹㈳慢收㐱㤱㌸㘱㉢㤹㥥〶㔰ㄱ愰愴㜵㍣㠳㥣㜵愹攱㈸㈳搵㍡ㅡ㠱捥㜶挰昳搴愹戵㐱㔳愷㐰㉥敤㠰㜴敢ㄸ㤴换〱〳㑤㐲搶〳搷㈸㌴㠹〳晥㐲㤳て捡改㠰搷㐰搶㕥㈷昸ㅢ慤㑢㜷㡦晦㌲戲慡ㄹ㡡挴〱㙦㤲改㉤〰戵〰㈸㜱挰摢挸㔹㤷㉡戳㍢㈰〶㜴戶〳摥愵㑥慤つ㥡㍡ㄵ㜲㙥づ攸㤹换〱扢㥢㠴慣㈷挰〹㘸敡㐳㉢㍥㐱愱摡愷〴晦㑤昰ㄹ挱攷〰慡㌴愷㔳扥㈰捦扦〹扥〴戰㌹攵㉢攲捣敥㤱㠴㜲㜱捣づ㈲扦〱㔰ぢ㠱㌲扡挷户挸收散ㅥ㉤㌴㉢慢㝢㝣てㄱ扦搶〶㑤㉤㠲㕣摡㌹㕢愸㐵扡挷捥敦㜳慣㘰扦㌳〹㔹て戵㕢㈱摢㠷昲扥㍣㠰㐲㠲㈲〲ㅥ㐷搴晣〰敡㍦㄰㜵㕦挱ㄶ㤳愷㠴愰㉢㠰捤㌹㍣扥㘸㌹攷㌴㈸ㄷ攷㜴㈳戲㍢㠰㕡〲㤴攱㥣ㅥ挸收㜴捥改㌴㉢换㌹㝢㐰挴慦戵㐱㔳㝣昸敥收㥣㜷㜲㌹攷敦㈶㈱敢㌹晤㌲㘸ㄲ攷㤴搱昶㍥〴㝤〹晡ㄱ昴〷㔰㙦㤸捥攱㕤㉦㍦改㘹㜷㝦昲ㅣ㐰㜰㈰㠰捤㌹〷ㄳ㘷㑥扢换㈱㈲捥ㄹ㐴攴㘰〰㜵㈶㔰㠶㜳捡㤱捤改㥣㌳挰㤶敤㥣愱㄰昱㙢㙤搰搴㔹㤰㜳㜳捥搳戹㥣戳搵㈴㘴㥤㐲㌸ㄷ㥡㘴㕣ㄹ㑤戳㥦㌴ㅤ〱㘴收愵ㅤ〶戲㌶㠶攰㔷戴㉥㍤慥㡣㌳戲㙡〵〴挴〹搵㘴ㅡて愰捥〷㑡挶㤵ㅡ攴慣㑢㍤㡣㌲㔲〳敢㜹㐰㘷㍢㘰㌲㜵㙡㙤搰搴〵㤰㑢㍢㈰㍤戰晥㍥㤷〳敥㌲〹㔹〷㈶㔶㐲㤳戴㡥ㄹ戴晢㘸㠲㤹〴戵〴戳〰搴㉤愶㔳戲敦㡣㡦㈵捦㙣㠲攳〰㙣㑥㌹㥥㌸戳㜵慣㐲〱攲㤸ㄳ㠹㥣ぢ愰㉥〶捡㘸ㅤ㈷㈱㥢戳㜵㕣〴戶㙣攷〴㈱攲搷摡愰愹㑢㈰㤷㜶捥ㄶ㙡㤱㜱㘵㕤㉥攷慣㌵〹捥攳㈰摥换㈰晢ㄳㅥ攳㜷㘱㔱攱㘳㈳晡㈲㍥㜷散ㅡ挶攱㔵攳捣ㄴㅦ㠵㤵㠴㈷挴㡥㡡㈵㈷㐴ㄲぢ㥡㠲慤摤挳㘶㘲㜶愳摥㡣㈳っ㜱㥣㘴㜰攰㘲ぢㄶ攸つ㕡戸㌶搶ㄲて改㔳㈶晣ㄲ㡥㌸愰㝥〸㥦㥣㙥挸㔳戸㜶敤愹扤〷㤲㘸㉤戸㍣摥㉢愰搰昹昰搵昶㠴㈲晤㌰㉣〰挶搲戴㐷㘷㐵㤲㑤㝡㤷戰搰㈵㕤ㄴ㠶ㄷ㜱㉥愴愱㌰㍣慢ㄱて㈵㈷㤴㠴㈷挷㈳つ㑤㤱㘶㥤挱挰〳㌶㥥〸㥥慡捦挳ㄹ㤰ㄹ戱㐴㠴愷㤵㑢挲戳攲挱收挴〲㍥捥づ戵㜶换挸挹㘶戳㌷㍣㍥搲㥣㐰㌱㜲昲㡤改搲㜰㙤㘳㙣ㄱ㡥挶户㐴㥢㈷〷ㄷ㈴㝥ㄱ㔱㔱っ㡢㕣ㄲㅡ㤵愷昲昲㔴㔱㕥搱慥挶挷㜷ち晡搸ㅥ改㔳㙤㘵㘸慢挹㜸愴扥㠵㑥㤳㜲㉡〰ぢ〸㈴㡥ㅥ敦ㅡ愴摡㜸搰挴挷㑤收改ㅣ㥥㍣愱扤ㄹ㠷㠰㕤て㐱愴扥㜳戰〷搸戵昹㌰愹戸〹攰㠸挹挷㑣㐹㥦挹晡㕦ㅤ敦昷慥㠵㘶攷昶扤戳昵愵㡥挰散づ收慥㐶㌳㈲㡥慤ち扤ㄳ慤㠱㌹㘷搳昴㠷㠵㠷慤戴㙢㍡㌹〹愷㈸㡡挳㌸晢愷㌷攱㐱㑤㌴㤸散㙡㘴昸搰㉤ㅡ㙣㑡㤸戴㥡㔸㌴ㅡ㘴戳㘳㤳慤つ〵㥢昴愲㜰㜵㑢㌲㠶㤳攱㕡ㄸ㐰摡愶㠹ち㉥〶㉡戸㔸㔰挵攱㤹㍣ㄴ㈶㘹敡㡡捤挳挱捣㘴㘳㌴ㄲ㉡㘲㠶〷户㝥ㄱ敤ㄵ㘳㐸〱㥣㘹㕤搶㜸攲㝣㝣㘴㍣㐸㐱戸换昱㌰㡢慥㘳昸搱慡昳㤴て晦搴㉥㥥ㄹ挲攸㈳㤳㡡搶っ㙤㕥㝣㘴㌸ㄲ㕢㍥户扥〸昳昹㌲㌴㔱ㄹ愰搴㝡㌲攰愳挵挰捡〴㍦〵㔷〲戴㜹愰愴㄰っ晥愹戱㘰挳㈴㍣攲㡦挵ぢ捤慦愳ㄴ㈱戴ㅣ㙥攲〱ㅥ昱愹挱愹㌱㥣㐶㕢ㄸ㘹搰攳㐵㐴搴攲㤱㔸〱て〷昹㡣ㄸ攲㜱㐹扥挷敢敤㔲攴㔶搶ㄴ㑢㔷㝦昳攰㠴晤ぢ㍢㔳戲昴㝦㜲昴挸戱㌰ち搵捡〷搴ㄶ愰㍡摡愹慣搳㔵挸戲㍥づ㠶㌸ㄹㄲ〰摥つ㈰㍡㘳㤳㜹摡〶㘷㜲㌴㌰ㄵ㜰㥥㉢攰㌹愰㈲㥣㤹㤱〳㐴㕥愹㐸ㄷ摢挱ㅦ㥦㜱收愷挸晡㜶㠸慦ㄶ慤㕣㙦昰ㅢ㘳㉣ㅦ〸㘲㜶昰攴攵ㄵ㈰搴㍥攷搹㡢慣㘲愱㉣㕡慢换㠹㈰搵ぢ㈶昸㤲戰㜸㉦㜶ㄶ攸慦㜳晢㠲㠴㜳㉤敥昷㙢ぢ㈱攳昱慢敢〰㉤㐷昸㠸昱㌳㡡摡㈲㍡㘲㌱ㅤ戱〹搹㌶㠶ぢ㍣搹戲㍤搸敦ち㘶㕦昸㤸收㐸ㄲ㍤㤹〶㑤㡡㈴㘱㔳㜱ㄸ〰㐹㜹〲摦㕢㝡戸㑤㘸㘰㙡昵戰㕦㌶㈹㘳㌹戱㙦㌶摤扥扥攸敦㐲㌶㔶ㅥ戶〵㐷㝢㑣戲〲㜱戱昱㤷戴㈴㔱挶ㄳ㔹㜳㔵愲〶攴㍥扦㘰昳㍢㘷㤴晦挵〲㐶挶て㙣㔹戲搹㈸晣㐳ㄳ㍡ㅤ㘹慥㘷㙥㙥户㠹搸㡥㜳㜰扤攸攷㥡挶挰㤵㤸攷㠵愶㌴㈷㌰㈲昸捤ㅣ挶晢慥㘶㜲㝡㑢㌲㠳ㄲ㕣摣摤愴攰㤴搴昴㘶捣搲愱㘰扣攱ㄷ㌲挴愳㙥挶㙡㐴㐶敢㕤㕣㈹㐲〹㉦摢挰㡣戵晦ㄲ搳搷户㠰昲㔳㑥挳㤴㠲扦㠴敥㑥ㅤ㤲㈹㘲㙥㥡ㅥ㙣㤶㈸搴㈶ㅢ㈶攸ぢ㘵搹㍥㐳挷㥡ㅢ㕦㐱㙢搲扢㡢㐰㉡㉢挳㤹ㄶ慥慥㑦㘰〹㤸攴摣㙥愶愴愳㙢攱㤹㝡㔳㤰㐷㥡㌱ㄵ㥢愹ㄹ愱㈴捥㝥愵ㄴ昰戸昲㉦㈷㐲昰㐸㠱ㄹ㈵㈵㜱昲戵㌱扥㘵㔶㠲㝤㘸ㄷ愳㡡昱㍤㉣搷㝦㡦㔵㔷慥攷戵㘹慣挷㑡㤸㌷〶户㐲㝤ㅢ㉢㑡㡣戵昶愳㑢散㐹摤慤ㄳ㜵挶〸㈷㠳㔷戱㠵攳戲戳㠴户〸昱㈴捥昴昳换㘸愵散㍡㑤㤸㤷昱㥤㥡㘰㔳㔳㙢搷昰㤴收㔰㔳㑢㠳㉥换㌳㙢捣㤶㔵摡㉦㈲㕥㝣戰㙣昶愸㌶晣㘲㍡㘵ち扥愰㙢㥤昱摥昵晢㌴㙤㈹㝡㥡っ㜶搰攱搷㤶㤹晤敥㌶ㄸ昲㤳捦㠹昹㈱搴㉤㝤捡㔱扥搴㠹愱㉤ぢ挵㌱㡤㠷㝤㔲㐷捤愴挷搹搸愶挶愶挶㜸㥦㘷㐳ㅤㅥ㌱㔰扦㠸㌸愱㥥㐶㤸㝣㍥㉣㔲㜷戱㠷㔰〹㐶㍤昹攳昹㝣㤹昹ㄷ敢㌷㘳㔱㝡〷㄰扣㜳昶昸㤶㈳㈶〵挳㠶っㄹ㈲ぢ㔳摥㤱攵愵㙦换搴㥤挸昳搶㑣㍢〳㙣㡡㠷挶㜸挷㠳ㄹ换㔸〱㥦〵㙣晢㉢攰捤㈲〱㈵㘷㔳㠹㤹㔱昷㈰㘱㉤㤶㤰㠴㘱戲慣㍣〷㍣摡戹㘴扣搷㥤㘱〵ㄹ捥〳昰摥て〶攷㘸㤳昳散ㄴ㤵㝢愳㕣ㅤㄶ㐵戹㑡㐶㕦昵攱㔰㍡捥㠶㘱㡤收敢㔲㜴ㅦ攸摡昹㔰晢晣戶㙤㝣搸敦㔱て〱㔸〶捡㐴㙢慣收㉥㘰昹ㄷ〲愸㈷挰挰ㄵ㥤㌹㥢慦〲捥㥡捤㉦㐲ㅡ戳戹㝡ㄲ㈸捥攸搶㤵㌹て㕤㙣㜲㍤〵㌲攷㈲㍡愷扤㜱㑤㙤〵ㅦ挷㌶㝣ㄵ〹攲改捥戵摡㔴昶㌴㐸散㘰挶㤵扢〹㍣ぢ〶愳〹㕣〶挹㠲㡡㕣㑤攰㌹昰㐹ㄳ戸ㅣ㙣㙡ㅢ㜲ㄹ㑤㘰つ戰敤㌷㠱ㄷ㈰挶挸㙢㙢愹挴捣愸㤷㤰戰㍣㡣愴搵〴搶㠱㐷㕢㑦㐶ㅥ愰㜲㘱戸㤲っ㔷㤱攱㘵㌰戰ㄹ㘸ㅢ㤰㑢㐵敥㔵㥢㤸㉤㜲㔷㔳散ㅡ㡡扤〵〶㕢攴慥〳捥㡡摣㙦㤰㘶攴摥〶㉡㜷攴慥㌷戹戶㠳慢挳㤱晢㍢㤸㡤挸晤ㄶ攲改挸㙤㌴㤵扤〳㝡㐷㈲昷ㅥ昸㡣挸摤〸挹㠲攱戹㈲昷㍥昸㈴㜲㌷㠱㑤晤〳戹㡣挸㙤〲戶晤挸晤ㄳ㘲ㄲ戹㥢愹挴捣愸㡦㤰㜰〹捣㉤攰搱㙥㈵攳挷敥っ户㤱攱㜶㌲㝣〲〶㠹摣ㅤ挸愵㈲昷㤹㑤捣ㄶ戹㍢㈹㜶ㄷ挵㜶㠰挱ㄶ戹捤挰㔹㤱扢ㅢ㘹㐶敥ㅢ愰㜲㐷敥ㅥ㤳敢㕢㜰㜵㌸㜲摦㠱搹㠸摣扤㄰㑦㐷敥㝥㔳搹㑥搰㍢ㄲ戹ㅦ挰㘷㐴敥〱㐸ㄶっ捤ㄵ㌹㡥摢ㄲ戹〷挱挶ㅢ㠴捣挸㍤っ㙣晢㤱攳改㌲㠹摣㈳愲挴挸㈸慥〲㕣㈲昷〷昰㘸㡦㤲㤱㐷捦㕣ㄸ戶㤰攱㡦㘴昰㠱㐱㈲昷ㄸ㜲愹挸㘹㌶㌱㕢攴ㅥ愷ㄸㅦ〷愹㙥㘰戰㐵敥㈹攰慣挸㙤㐵㥡㤱敢づ㤶摣㤱㝢摡攴敡〱慥づ㐷㡥㐷搰㡣挸㍤〳昱㜴攴㥥㌳㤵昵〴扤㈳㤱敢〵㍥㠹㥣㥦㔶㝢㥣昳攴㥥挰㐹挰戶㐱慦敡㡤㕣㐶㔷㝢〱搸昶〳挶ㄳ㙦昸敦搱㕥〴扢㜵㈹ㅥ㜱㜳㠹挷㑢攰搱晥挴搲昶㜳㘷㜸㤹っ㝦㈶㐳ㄹㄸ㈴㘰慦㈰㤷ち㔸㍦㥢㤸㠶搲捣捤㡡㔷㈹昶ㄷ㡡昱㝣㥡㉤㘰慦〱㘷〵散㜵愴ㄹ戰挱㘰挹ㅤ戰扦㤹㕣㍣摥搶攱㠰昱ㄸ㥣ㄱ戰㌷㈰㥥づ搸㥢愶戲㈱愰㜷㈴㘰ㄵ攰㙢㈳㘰挳㐰㤶㠰扤〵扤慡ㄲ戹㡣㠰㙤〷戶晤㠰つ㠷ㄸ晥㍢〲㌶ㄲ㈸㤷㠰扤挳敡扣换搲㐶戹㌳扣㐷㠶昷挹㌰ㅡっㄲ戰㝦㈰㤷ち搸ㄸ㥢㔸㙦〹搸㙥㉣晢〳㡡晤㤳㘲㤳挰㘰ぢ搸㐷挰㔹〱晢ㄸ㘹〶㙣㌲㔸㜲〷散ㄳ㤳㡢㐷敥㍡ㅣ戰㈹㘰㌶〲昶㈹挴搳〱晢捣㔴挶㔳㝢ㅤ〹ㄸ㡦敦戵ㄱ戰㘹㈰㑢挰㍥㠷㕥挵ㄳ㝥ㄹ〱晢〲搸昶〳㌶〳㘲昸敦〸搸㑣愰㕣〲昶㈵慢昳ㅦ㤶㔶敢捥昰ㄵㄹ扥㈶挳㉣㌰㐸挰㜶㈰㤷ちㄸ捦〶㕡㝡㙤㍤散ㅢ㡡㝤㑢戱㤳挱挰㈷㠴戶攷㔹㡡㠷昷㡣㈹攲㍢戰晣㤴㘷㈸㉡〴㔱㜱搱㑥㉡㙦㐰捥㜰㤱戹㕤晤〳戰敤扢㈸っ㌱晣挷㠱㘵㉡愱㙤晣捣〳戴慡㠲㍣摡㤲㉣搶昹晤㝢㑤〱㈸ㅥ㈲㜴㘱挸㈳〳戶愰㜱㐸〸っ摣〷昶ㄵ㈰搷摢摡㕦㜵㜹㉢挵㍡㌰攱挸㈱愷㐰戹戰㌷收㠳〸戶㔷愳戶㌲㙣摢慢㠵㉣愳㠸㘵㉣〴㠳慤〳㠸㡤收昶㕡ㄷ搰搹〱㜸㘸㌰㜷〷㈸㌶戹ㄶ㠳慢挳ㅤ愰ㄵ捣㐶〷㈸愱㈵戴㕦敥㜶㑢㑤㘵愷㠱摥㤱づ挰ㄳ㡡㐶攴〳㤰㉣ㄸ㤱㙢㜱戰ㄴ㝣ㄲ收摤挰愶㜸㥡㌱愳㈷㜴〷戶晤㌰㉦㠷ㄸ晥攳愰㌶㤵搰㘴㝥㜸散搱㈵㡡扢㠳㐷敢㐹挶戳摣ㄹ昶㈰㐳㉦㌲㥣つ〶改〹㝢㈲㤷敡〹㉢㙣㘲㕤㔰㤰㌹搷昴愶搸㕥ㄴ扢〴っ戶㥥愰敤つ㈴挳戵ㅡ㜸挳㈷晢〰搳摤搸攲㙦昷㘹愲扡っ㘲攲愲㝤愹晣㜲攴㌲㝡㐲ㄹ戰敤扢㘸つ挴昰ㅦ㈷㕥挰㡥捥㈰ㅦ挵㐳㤱㉥㉥敡ぢㅥ慤ㅦ㑢㕢攷捥搰㥦っ〳〰扣敢挱搰敥搳㄰㉣㌳㝥慥愷㈱挵㔳ㄲ戵晡愹㉤摣㡤っ㌶㔹㡦㐶昲昱㠵收㥦昴㙣挴敤〱㔲敡〱慢昱攴㘴㝦搴㉥㘰昵散搴㕢㕤㕣晡昳㠱㘰昴㘸〷ㄱ慡慢㙤敥摡〳〸扦㕦㘶戵㠳㐱搴〶〲愸ㅢ挱㘰敢搴㠳㐵ち㠱挱戸㔰㡥㌴㕢挹㑤㘰挹摤愹て㌱戹㜸ㄸ戴挳㥤㝡ㄳ㤸㡤㑥㍤〴攲改㑥㕤㘱㉡攳㜹搲㡥㜴㙡ㅥ㉣㙤㘳㔶扢つ㘴㘹愸挳愰㔷昱散㘹㐶㕦慥〲戶晤㠶㝡㈷挴昰摦㌱慢晤ㅥ㈸㤷㠶㍡㠲搵ㄹ挹搲㌶扢㌳㡣㈲挳㘸㌲摣つ〶改换㠷㈲㤷敡换㍣戵㙡改戵捤㙡㠷㔱㙣っ挵戶㠰挱搶㤷㜹㑡㐳昱㔸愹搱㡦㝦〵㤶㥦㌴慢㍤づ㔱㜱搱㔸㉡㝦〲戹㡣扥㕣つ㙣晢㉥㝡ち㘲昸㡦㜳㔵㔴挲㜶挷捦㔶㐰慢㉡挸愳㉤㠱㡡㌷㍢〱㙡ㄳ挸挸攳慤㉥っㄳ挹㌰㠹っ捦㠰㐱㘶戵挹挸愵㥥ㅡ㘶扤㝣〶慦㔵㜳改〶㔳㈰㠳㘹敤㜹㕢㈱戶㘹敤〸ㄶ㜲㈴ぢ昹ぢㄸ㥣づ㝤つ㌸挳愱㔳挱昲㤳ㅣ晡㍡㐴挵愱搳愸晣㙦挸㘵㌸㜴㍡戰敤㍢㤴愷㘱昱ㅦ敦㡦愲ㄲ㈴攴昳㈶愰攵㉦㡥㘰收㌸㝦㌴㜸戴㤹㘴攴㜱㔹ㄷ㠶㕡㌲捣㈲〳㑦搰㡡㐳㡦㐱慥㥢㌵㤸搸㕥㜶攴攲挷搹㘰㠵ㅦ摦戵改敥㈱㠵换㐸㜲ㅣ㜵捦愱㙥ㅥ㝣戵㡤㈴㈷㔰捣㕣ㅥ㥣㠸㌴摢改愷㘰挹㍤㤲捣㌵戹㜸㙥戶挳㈳〹捦搷ㅡ㈳挹㐹㄰㑦㡦㈴㈷㥢捡㍥〷扤㈳㈳挹ㄷ攰㙢㘳㈴昹㌷挸ㄲ搵㈰昴慡㉦㤱换ㄸ㐹㐲挰戶ㅦ搵慦㈰㠶晦㡥㤱㘴〷㔰㔶搰㐰戴扡㠹捥敡㠴㔹摡㌷敥っ昳挸搰㐸㠶㙦挱㈰㈳㐹〴戹搴㐸昲扤㑤捣㌶㤲㥣㐲戱昹ㄴ昳㘱搶戵〵㉣ち㥣ㄵ戰㘶愴ㄹ戰㐲戰攴づ㔸捣攴㉡〲㔷㠷〳挶㌳扦㐶挰ㄶ㐰㍣ㅤ戰戸愹捣て㝡㐷〲㔶っ扥㌶〲㔶〲戲〴㉣〱扤慡㉢㜲ㄹ〱㙢〱戶晤㠰〵㈰〶㉦㍡〲搶つ㔸㤷㠰㉤㘲㜵ㄶ戳戴敥敥っ慤㘴㌸㡤っ㍤挰㈰〱㍢ㅤ戹㔴挰昶戰㠹搹〲戶㠴㘲㑢㈹㔶〶〶㕢挰㤶〱㘷〵㙣㌹搲っ㔸ㅦ戰攴づ搸ㄹ㈶㔷㕦㜰㜵㌸㘰晤挰㙣〴散㑣㠸愷〳㜶戶愹慣㍦攸ㅤ〹搸晥攰㌳挶搴㜳㈰㔹㌰㉡搷〲晣〰昰㐹攴捥〵㥢㍡㄰戹㡣挸㥤〷㙣晢㤱㍢ㄸ㘲ㄲ戹昳愹㐴晣㠴扦㠳㠰㜵㠹摣〵攰搱㉥㈴攳㘰㜷㠶㤵㘴㔸㐵㠶㜲㌰㐸攴㉥㐲㉥ㄵ戹愱㌶戱㉥㈸捣ㅣ㤸㉦愶搸㈵ㄴㅢつ〶摢ㅣ愳㕤ち㈴挳㜵ㄸ昰㠶㑦㔶〳搳攱〵昸ㄸ㠸㠹㡢㉥愳昲㕦㈱㤷㌱挷㕣〱㙣晢㉥ㅡ〷㌱㜱搱ㅡ戰㈳㙤㉣挰慢㤱㜲㜱搱㕡昰㘸敢㔸摡㜸㜷㠶昵㘴戸ㄲ挰㕢〳㠶晦㉦ㄷ攰㔷愱㜶㝢㕢㜳㘶搶㈲㠴㙦挰㜳㤹㍤慦㠶㄰ㅥ㡢㄰慡挹㌶搷搹㤶㈲搷㠲愸㕤〷愰㘶㠰挱搶挱慦ㄷ㈹〴〹㡢昱摦㈲捤ㄶ㜳㌴㔸㜲㜷昰ㅢ㑣慥㤹攰敡㜰〷慦〵戳搱挱㌷㐲㍣摤挱㙦㌲㤵捤〲扤㈳ㅤ晣㔸昰ㄹ㡤昹㜷㤰㉣愸捣搵挱㘷㠳㑦㕡敦㈶戰愹攳㤰换攸攰户〰摢㝥敢㍤ㅥ㘲搲㝡㙦愵ㄲ㝡㤷㥦ㄳ㠱㜵㘹扤户㠱㐷扢㥤㡣㜳摤ㄹ敥㈰挳㥤㘴㌸〹っ搲挱敦㐲㉥搵挱㠳㌶㌱㕢〷晦㍤挵㌶㔳㙣㍥ㄸ挴㥣扢㤹㠳㈹昸攳昱㌶〳敢散ち㔹愷㈶㜹搴ㄲ㠷㠹㜰㝥戲㌶搹摡㠴㌳慢㑣昲愴㥥㤱攲搳㔴㠳㡣昳㠳戱㌸ㅥ㌰ㄴ㌸摦攷㤲㤲㕤つ㔵㕤㝡㌸㕥㔴㈷㘲愴㌴挱ㅡ敦㤱㍢戳㕦挶㤶㤲愷攱改户㔶㔱㠶㤷敦㕥㔴愶挷戴㐸㈸ㅥ㑢挴挲挹戲㕡㥣挹㉥攳㡢晦挲㌸㘷㔰敤㥤〲㡤慥㘵戲㘲〵捤愸㠸㜷㈱㕦㠴攵㥦摦ㅣ㕢搴㉣搶㜸ㄳ㝣晦愱昸慢戰㤰挵昸㔹づ慦㝥㜰㕥㈰〶㐳㈹慣摤㡦㠲㑢昲〳ぢ㤰攷ㄵ㌸搵㑡挴慤㐴挲㑣㜸ㄷ㈲搱搱㍢㙥敡挶㑥㘰〸㥢㜸㝡㐱㘱㘱搶愱戴慣㔳㡣愹搷㤴昹㝣扤㈰敢㥤㡣㉡㍢㑦戲戹ぢ㘵㝡㤴挲㌴㔸㝢㄰ㄵ搳ㅥ〲昰〷ㄶ〱㐱㠳㝣て㈳摢慤㘶㝣ㅤ㕥㥦㘵扤㔰㡢慤挰昷〸昰挵挰换㐱㡢㤹㜸㍤愱敦て挰散〶㑣收换戸㝤㡦〲摤ㄵ㘸摢㘹敥挰㘲㔳扢㝣挳㐲㕥㑤慤㍤〶㌶㜹㔳戵昷㌴㄰㥤搵戰ㅤ慦戶ㅤ挸攳㐱换㠰敤㤴愴㌸㘴户昰搱㉤㜸挳㔷戲㜵㍡㡥敡㈴㠹晡㈵ㅣ昰㈸㌰づ㑣戵摢ㄶ愴ち㈷捣㘵㐸㥣㍥挸っ愵㔹㌷㜹㑤摤慥ㅤㄷ昱㝢て㙢户挱㔸愵㘴㌷ㄸ㠴ぢ㠷敡㥥挴ㅦ㡥晦㍣挸㈸ㅤ攷㈹攲捤㑢㉤㜱挳㝡㤷〲摢昱戳㐸搴摡ㅤ摤搳晣㔱〱㥥㐶ㅦ搸㠴㘳㔹ㅤ㌸晣扦ㄵ戶㈸ㅥ㍦捡戶散っぢ晢っ㜹㔰〴捤㔶㘷〱换挱㔱つ㠷㘳㌸㈴戱㈲扥攷㐰换㌹捥愸㑡戰㜱慣挹ㅣ㉢㜸攸㐵挶㡡攷㈱㡣戱攲ㅣ攴㜹〵捥戵ㄲ㉢慣挴㜹㘶愲㤴攷㔰愸㠵㜳昰捦㝡〵㉥㠰㘶㔶搰昷〲愰愳㉦晡㕥〴㉥戳㈳扦〴㑣㜶㐷づ㕣㘸㙡搱晡㐰㤵搶㤷攰捦攰㔴慢㠰㘷㥦昵慢㐱昰〳摢ㄴ戰㘸ㅢ慦攲て摢挶㐵愰㘵㐷攰㘲㔷散㈵挰戲㝤㘸㝦愵收搵慥㍣㤷㕢搸搷挹㠳愲㔸㥣㕡〳慣挴㙥㝦ㄸ㘰挵㑥㘳散㌸ㅤ愸晥挰㘶㠷㘹㉤㠴㈴㑣㙦㠲て㘱㕡㠷㍣慦〰て愲㐸攲㑡㉢挱㤳㈷扣㑡㌷㈰搱㌹㘱扡ㅡ㥡㘹慦挶㌰㘹㡣㡢挶㔰〴慥戱昰〷㤰㜸㈰挱扢挰慢敢㠰㌷ㅣ扦㜷㠶攳摦〷㤱㡥晦つ攸搹㡥扦摥ㄵ晢㕢㘰挵昱ㅦ㔰昳㐶㔷㥥㥢㉣散㠷攴㠱ㄹ昸攳㔱㍣㔱㈲㡥敦改敡昸ㅥ慥㡥扦ㄹ㐲攲昸㑦愱〳㡥扦〵㜹㕥㠱㕢慤挴㙤㔶攲㜶㌳㔱㝡〷ㄲ㥤攳昸㍢愱㤹㜵㜱㍡晥㉥ぢ㍦㤸挴㜲㠲㝦戳敡㥢㠱㌷ㅣ㕦㥣攱昸晦㠰㐸挷摦つ㝡戶攳㜹〸㈵ㅢ㝢㉦戰攲昸慦愹昹㝥㔷㥥〷㉤散㌷攴㠱ㄹ昸攳㔱て〳㉢㡥昷戹㍡扥挰搵昱㡦㐰㐸ㅣ晦㍤㜴挰昱㝦㐰㥥㔷㠰挷㐰㈴戱挵㑡晣搱㑣㤴㍥㠶㐴攷㌸晥㜱㘸㘶㕤㥣㡥攷搹ㄱ挱て㈳戱㤲㈰ㅦ㔶慢愷㠰㌷ㅣ扦昳㍢晢㔰挳ㅦ㤶愰攳户㠲㉥㉥㝥ㄱ〹敢㔲㑦扢㘲㜹㌴㐴ㅣ㕦㐸捤捦戹昲㙣戳戰晣ㄹㅡ㉡㤶捦ぢ挰㡡攳扦㠲ㄱ搶㔰攳敢〲㤶摣搳挴㤷㘰捤ㅥ㝦㉣㌳〳㉦㐱㈵慦挰㥦慣挴换㔶攲捦㘶愲昴ㄵ㈴㍡㈷っ㍣晥㐱㜷晢㑡㔰㠷捣戹愰㉢㌰搹㜳㠱慦ㄴ㘸挷㐴ㄲ昸㡢愹㐵㝥㡤㐱摢つㅣ摡㈸㈸㔵慦〱㙦〴敤搳㡣愰昵〰〷㠳挶㜳㈵搹㐱晢㥢㉢㤶挷㐳㈴㘸㍤㈱慣摥㜴攵㜹换挲昶㈲て㉣㘰搵搴㜶㘰㈵㘸ㅦ搸㠲愶㌱㘸㌲㍦扣敦ㅡ㥦㜷㈰挴㉢昰慥㤵攰㜹つ挱扣㙦㈶㑡晦㠱㐴攷㠴攵〳㘸㤶㕥挰㈰㘸㡣㡤㐶扦〷晥㘹攱昷㈳㙡ㅣ捣搱挶〲愸㡦㠰㌷ㅣ晤㔶㠶愳晢㠱㡤㡥晥ㄸ昴㙣㐷㝦攲㡡晤ㄴ㔸㜱昴〰〸慢捦㕣㜹㍥户戰〷㤰㠷ㄶ昰昳〵戰攲攸搷㕣ㅤ晤ㄷ㔷㐷㝦〹㈱㕥〱ㅥ扤㤰挴㔷㔶攲㙢㌳㔱扡〳㠹捥㜱㌴て㘷㠸愳挵挷攲㙤㜱昴户ㄶ㝥ㄲ㑣搲づ愱户㈷㈲愵㜶〲㉦㡥ㅣ㙡㔶㕣㕡搸て挰㑡挵㕦戰㔷㥣㜷愹搲挲戶戹㔶㥣〷㉥愰挴愳㔵〱㘲㍣ㄶ㍢㤰て㈸㤱㐳㈲捦㑡攴㥢〹攵㐳㘲㈱㑤㜸ㄶ㉡㜹搳㠷㌴㝥㌰㠵收㡤〴昰〷ち挱㈰㑡㜹昳愶昱㑥㑤攳捤㤹挶㕢戱㐰ㄱ㠰㄰㙦愴搴㌴㠲戱ㄴ㥤㡡㤴攲戳㌰愳〹㍤ち摤改戵摣㜸敡㐵ㄳ敡〲扡搴㍣㘳㥤捦ㄳㄴ搹搸ㄲ㘰愵〹㑤㠰戰㉡㜵攵㤱搳っ㌴㘱ㄲ㜹㤰〰ㄷ㜶慡〱挵㤳て搸㍤㤹㕡换摤攷敡㐹㥥㘹㠰ㄲ扣㌱っ㄰㥥摣㥤慡㜰〵㜸㠶㐱ㄲ㝢㔸㠹㕥㘶愲㜴㑦㈴㍡愷㐹昵㠶㘶㤶攲㥣搹昶戲昰㌳㐹慣㈵㤸挱慡敦つ扣戸昰㘸搶挱扣搴扥ㄶ㜶㈶㜹㠰愵㑡㔵〶㈸敥戹捤收ㅥ摦㉣戰攴㥥㝦㙥㜱昵㔹ㅦ㘸㘲㜹摡戱㠰摡㙣㠰㤲扣㐰㕦ㄶ㠲㉢搰捦㑡昰ㄸ㠳㘰〶㤸〹㜵㈰ㄲ搲〴㝦〷扤㙣㠲晣愲扤㌶㠷㕡㡥〷昰慢㠳挰㈰昵㌹〱㔹㑡昱ㄳ㌸ㄸ搰㡢㠴敦㐴㘰摤㜶ㄵ收〲敦㌲摤㥣〴㜴搱㠴敡㔹搵㜵㐷㑥㥣攳慢㐳㉥㜳㤶㍡ㄹㄸ攷㜴㌴搰㉣换搸㘳愸愷㠶㈲戱攸㜸㌱ㄵ㐰つ〶㡢搱摡慦㐲㌵搲慤㍤っ㘶戶昶㜲搰㐵挴㥡愷㈱攴㔱㠷戸㘲㠷〰㉢慤扤ㄱ挲慡挲㤵㘷㤸㠵㍤㠵㍣搴挵㑦ㄵ戰ㄲ捥㉢㙣攱㑣捦㑣㤷戹㐶㙥〴㠴㜸〵㐶㕡㠹㔱㔶㘲戴㤹㈸㍤ㄴ㠹捥㘹摤㠷㐱㌳㑢㌱㈶愵昴㠰㌹挶挲㥦㑣㘲ㅣ戵搴敡㤰㔲㘳㠱ㄷ㐷㈶捤㡡㔳㔸㔵〳㑡挵㉦戴㔷㍣㌵㘰㥥敦㕡昱昱㄰㠲ㄲ㍣搳〲㐴㌷慦愱㉡㕣〱㍥扢㤷挴㐴㉢㌱挹㑣愸㈹㐸㐸㙢㕤〱㤵愹〱昳㌴㥡㜷㍡㠰㍦㜰〴ㄸ㐴愹摢㠰㜹愴㐵㤴〱㜳ㅥ捡搰捥愴㘸ㄸ㈹㌵つ㐴愹搹搹㐰㌱㠱㍣㕥慣〷㈸㌵㍢摤㔶㌳摦戹㘰挹摤㐳㕢㕤慢㍢挳㉡晣㍣〸愳扡㝣慡捥㈲㝣攷㈳㍦愰㘶㝣捤捣扡攱㔵挱㤱ㄵ愱㔱挱㡡㔰㜸㔴攵挸ち㍤ㄸㅥ㌲㈴㔸㔹㔱㍦慡㘲㔸戰慡㌲㔴改扢㈰挵ㅡ慣搲挳㤵挳㐶搴敢愱㔱愰㡣〸㡤ㅡㄹㅣ㔲㌱戲㌲愸搷㔷㔵㔶㌵〴㠷晢㉥㑣戱搶てㄹ㌱扣愱㜲㐸㔰㙦ㄸ㕡〱摡挸㔱昸㜵㥡㤱愱㡡昰昰攱㔵挳㐷搴㠷㐲㠱㤹愶㈵摡㑡挸㘸慢〸㉥〲〸搴㕡昸㡢㠹扡㠴攰㔲攲昹愴㥦㤶ぢ㤷挱㑦㐹㌵ㅢ㐸〹捥㝣㝢㜰搶㔰㙥㉤㠰㍦㜰ㅣㄸ㘴搰㔸㠷慣摢愰戱ㅥ昸散㐱㐳攳愰攱扢ち㈰㜳慣搸〰㡣㜳慣㤸㘳ㄶ㘱㡣ㄵ搷㠰挳ㅣ㉢昸摥ち昹ㄱ㈶㜵〲㔸㡣戱愲づ㜶愶挷㡡敢挱捣戱攲㐴搰愵㈱㘴㡣ㄵ㜳㕤戱㈷〱㉢㘳挵つ㄰㔶㈷扢昲〴㉤散㡤攴㘱愳攲㈷〴慣㌴慣㌹戶㠶㤵ㅥ㉢㘶扢戶㈱ㅤ㐲扣〲㘱㉢㌱捦㑡㌴㥡㠹搲〸ㄲ㥤㌳㔶㥣〲捤㉣挵㌹㔶捣户昰㐹ㄲ㙦㐷㉤戵〴㔲㉡ち扣攱攸ㄹㄹ㡥扥换㜴㜴㌳攸搹㡥㡥戹㘲ㄷ〰㉢㡥摥㑣㈷挶㕤㜹ㄲㄶ昶ㅥ扢愳㕢㠰ㄵ㐷ㅦ攱敡攸挳㕤ㅤ扤〸㐲扣〲㡢慤㐴慢㤵㌸捤㑣㤴㥥㡥㐴攷㌸㝡〹㌴戳ㄴ愷愳㤷㕡昸搳㐸㝣㠴㡥收㥢捦搴㌲攰つ㐷㔷㘷㌸㝡㡢改攸攵愰㡢愳㌳搶㝡㘷戸㘲捦〴㔶ㅣ晤ㄸ㥤挸㘷昰搹㤲攷㕡搸㈷㑣㐷㈳敦㔱攷〱㡡愳て戵㍢㍡戵搶ㅢ攵敡攸昳㈱〴㈵㜸ㄵ㈱㈰㐶挵ぢ愸ち㔷攰㐲㉢挱㘷攳㠲㔹㘵㈶㑡㉦㐲愲㜳ㅣ㝦㌱㌴戳ㄴ攷㕡敦ㄲぢ扦㡣挴攵挲挱慡昳㌱扢搱㠲㔹〷昳㔲㤷㔹搸㤷挸〳㉣㔵慡㉢〰挵㍤㠷搸摤㤳㥡㈳〷扢扡㘷つ㠴愸㕡㝢〵㔰㝢ㄵ〰换扡戵搴㠷㉢戰捥㑡慣户ㄲ㔷㥡〹㜵㌵ㄲ㌲ㄶㅦっ扤愹㘵摤㕦愹攵㌵〰扦扡〶っ㘲晡敢挸攲扦㝣〲搷〲换㡣收㌶㝤㕥㘷ㄱ㘵晡㕣㐱戶敤㘰㤶摦㙥㔳搷㠳㘸戴挱㝤㔱㘲㝡㔴㝤ㄷㅣㅣ㔵㝦㙢㤵㤷搱〶昹㍣㌹扢㝤㙤〴㔶摡攰晢㄰㔶㌷戹昲㙣戲戰ㅦ㤰〷戶㈰㡦㜷㤵〱㡡㤳㝢搹㥤㥣㙡㠳㍤㕤㥤捣㈷扣㔰㠲㜷㥡〳愲つ摥㐶㔵戸〲户㕢㠹㍢慣挴㥤㘶愲㤴㑦㙦㍢愷つ昲㤹㉦㑢㜱戶挱捤ㄶ㝥㈵㠹慢〸晥〵㝢〳㝣㈰㉣搶㝦㈱搶㝢敦㐷晥搰摣㙦挱戰㍤扣ㅢ㠸㉦㡢㘷晣㈲摡㐴晣挲㔹㉢㙦㐱昳昱づㅡ攳捤㉤〵㜹愳㜷㑤ㄷㅦ㝦敤〱㔵晣㜸㑢攰昷晦㠵ㅥ㠶㌷晤搸㤸ㅡ昷挳㐷晢ㄲㄵ㉥㝤㄰搵昵㈱挷㡦敤晡㥣晢㈸扣挶〹昴ㄴ㤹㝦〳收摦ㅥ攳㑡ㅦ戲㈴攷慡㍥慢慢扤摢㤷㌹㕦㐴㘷㐸㔶ㄹㄲ换慢捤扦㠷㡦㔳㡦㐱㔲㉣戸〱㉣摡㐶〲㜶〹㔵㠴㙡扡晥愲㐱愱㐹㜰晥扥㤰㝡ㄲ㥡愴晤㝦㡢扡㈰㉤㥦㠰搵㐵搴㔶㡢㙣㘱戸㝡ち㍣〳㉣搸昱攲㝡挰㤲㝣昵㍣昲㡣扡捡㐷㌱㜴戵搸昶〳㠸敡捦㐰愷㉤摤㐲㈱戱昴㠷㙦㜳㔸晡扤㐹挸晡敤㠵㔷㔹〰攵ぢ㘰〳搲昲㔱㝦戵戰㤶㠱戴㉢昰㍡戰㘲愰て扣㌰昰㑤攴挵挰㙦愰㍤㘵㘰ㄱ㠸敡㕤㤰摣っ晣㌲㤷㠱晦㌶〹㔹扦㝦昰扥㘵㑡㔷扢㠱ㅦ㔸㔸换㐰攴㍤㠱て〱挵挰㠰㘱攰愷挸㡢㠱㥦搹つ散㐶〳晦つ㤲㥢㠱ㅦ攵㌲昰㐳㤳㤰昵ㅢ〴晦㠱㈶昱㘰㉦扢㠱㕦㕢㔸换㐰昱攰㌷挰㡡㠱扤つ〳扦㐷㕥っ㝣摦㙥攰摥㌴㤰摢改㙥〶㙥捦㘵攰摢㈶㈱敢㜷〰戸昷㉥〶昶戵ㅢ㈸㥢敡っ扣㝤㌹ㅣ攰㌶扡ㄸ搸摦㌰㜰户ㅣ㔶扣㤶换㡡扦㥡㠴慣ㄷ散昷戰慣㌸搸㙥㠵散ㄲ摢慤愰愱㠱㕥㤶ㄵ㠳っ㉢戸㡤敡收㡢㤷㜲㔹昱愲㐹挸㝡㤳㍤㜷㕡挵ㄷㄵ㜶㉢㘴ぢ搵㙥〵搲㥥〰㌷㑤昱ㅦ㡦㌷っ㉢戸扤攸㘶挵搳戹慣搸㙡ㄲ㥣慦㡣てっ戵㌴㡦㌶㌴㜳㙢㔱㥡挱㤳㤰㐸㜵愴挳㐰㉣攵愶攱慥㡤㠳㈳㉤挹づ㡤㠳㥥挳挶戱搲ㅥ㡣㠷㡡扢㡤改㡡㙥〴搶ㄸ㕤戶攴慡攸愳㈶㈱敢搵昰攳愱㐹摣㍤ㅥ㜵㐱㕢㌷㐶ㄷ搹㙥愴㔶慢㙦㤰ㄲ攰〶㈳晥攳㡣扦攱ㄴ敥ㄲ㡡㔳ㅥ戲㍢㘵ㄲ㠸㡡ㅢ㜲㘹〳户㔰㐸㠶扦㝢㜳ㄹ㜸㡦㐹㜰扥㥥㍤㜰㌴㑢挴ㄵ攰晥ㅤ搳摡㔴愳㜴敥户㐹改㥢敤愵ㅦ挵搲戹ぢ㈷愴扢㑣ㄲ捤搷㘶㠰㔴捡晤㌵收ㄸ㌱摢㤵㥥戵㑡戹昹㈶ㅣ戹愲ㄲ戰昶攳戴愳愱㔱㥢㐹㔰换㘲敢㈱㤹慥昴㐶愸㌷㉡扤㈹㔷愵㝦㘷ㄲ戲㕥挹捥摤㌳㠹捡ㅣ攸愵㌱晣㈸搹ㄶ愳搶㡣〱㠱ㅢ㘱昸敦搱㑥〰㉦挶㝣㙥ㄹ愵慤搸㐲㡡戸晥㌷戹慣戸捥㈴㌸摦㝤ㅥ攰㑥㤳㘸づㅡ㥡ㄷ㈳㈳㙥扤〶ㄲ愹㑥㄰〲戱㤴ㅢ㐱扢搶〹戸㝢㈴㤲戹摣㡤ち攰㌲ㅢ扦㘷攲㌸挹㝡愶㡥㔳㘷㐲㌲㕤搱㡤挰ㅢㄵ㕤㥦慢愲敢㑣㠲昳ㅤ攷〱㙥㍣攱扦㐷㡢ㄸㄵ攵㐶㤱㔴㜴㡤扤愲昳㐱昴㜲扦挵昵ㄵ㍣挶㤱慤㕡扣㜲㔰㉦慦ㄹ㍦愲㝣攲攲㤰摥挴搷ㅤ攱㘰ㄷ敢户㝢㜴㑡〲㐹晣昰搷慣㔸戵扣㠴㠷㘷挰㜶戳捥㝥つ戴㝥㥥㜴㐰ㅡ㘳扤攱捡ㄲ㥢ㅥ㑦挹攱攷㍥㜱昰づ㠴㠱晣㌱搳摤搳㌹摢晢晥昶㑡㘳昱㘲㌳扣㙥㐹㙦戰㌴㈶昰㑤换㠲扣晣慣㕦搰㤲㌳㘲ㄳ㘲㔱晣ㅥ㘲㌹㕦昰㐷㙤昸改摤㈹つ㝢愲〶㝢戹扣敤㜰㝣㈴㈹㕦㘶敢〹扡搲戸愱收㡢挲㑤扥㌱晤㈷昴ㅦ㕡攵㕤つ晦㌹摦㌴㤳戳っ㌶昸昴㘲㤳㈵㜲㐵㡣搷扣㐳愱攲收㤸散㜵㘹摣㡡昳㥤㙡ㄴ㌲ㄱ㠵愸㡢㔰〸ぢ㘲ㅦ昱㙢〹㜲㜳ㄷ捤攰收㙥㥣慦挵攰㥥㐴敥ぢ㑣㙥攰挱扤㠸摣摣㘵愳〲愲ㄴ㜷摢㉣㙤敡㔲㌳㐳㐳㑡戹㥦搶㘶ㅢ㌷㕥愴昵挰㔸㌰攳摡㍥ㄶ㠷㑣㜱㝤㌲戶㤴㥢㜰ㅤ㘸攳ㄵ攳㐴㜰昹㜰昳敦愸㜱㡡晢㘸㙥㙤晣ㅣ㤸敢扡攰㍤摢㈴㘴扤挶晥㝡㘸㤲㈱㘵㈹慡㥣ㅡ㔲㘴昷っ愵㘶づ㈹摣㉦挳㝦㡦戶っ扣ㄸ㔲戸戳㤴戶㘲ぢ㈹㌷〲愸愵戹慣㔸㘲ㄲ戲摥ㄷ㝦㤷㘵挵㌹㜶㉢㘴㙢㠹㕡㌳〶㌶㙥㈶㠹ㄵ㉢っ㉢戸敤攲㘶㐵㑢㉥㉢㤲㈶㈱敢挵散㕢㉣㉢㔶搹慤㜸捣挲㘶㑣㝡摣㘹挱㝦㡦㜶戱㘱〵户㑢㘴㙣㔸〰敤愹㐱昰㔲㄰搵ぢ㈰戹ㄹ㌸㍦㤷㠱愷㤸〴攷换搱〳㉦戲㐴㕣〱㙥㘴㌰慤慤㌵㑡攷㙥㠴㤴摥㘸㉦㝤㍤㑢攷ㅥ㠵㤰挲㈶㠹㐱搶慥〲愹㤴扢て捣戱つ摡㉥摢愴挷慤〹攱挸㌵ち〷慣摤ち㙤〳㌴㙡㔷ㄳ㕣㐳㜰㉤㠰摡づ昱㜴捤㌷愲っ愳㠱捣捤㔵昳ㄳ㑤㐲搶㕢搱戹㙢㈱捤㜴㈳昴愶㥡愹㙣㐷㔰慢ㄵㅡ㜰㜹〲摣㠰㘰㐲扢〹扣㘸愶摣㐵㄰てㅣ㘷㜷捥㈶ㅡ昸㉦㤰搲〶㙥愱㤰戴攰摡㕣〶捥㌴〹㔹㙦㈶攷捤㝥㝢㙦㈶户晤愶㍢㕦㝤攸つ㜳愸敦ㄲ㌶搰扣㍦㤷㔷㑣㌶挹㠹改㘲扣㐴㌸㡥㕦㔵㥦㡡昷㘵攳搵挱戵ㄱ昳㤷㝡愷攰㍤摡㝣敢㤶昵㥡㕡㑤㜲ㄴ昶㠵愷挷昱摥摡挲昰㤴〴㕥愲搸㔰㠴㕦㠵㑥攲挷㙥㥢㝦〹㘷㜴㜱㠶扤㠰㠳㈵㘲挷㕦㘲捦㜳㍤㍥捥㜳攱慥戳㠲扣㥡戵㍣敤て敢㐵㝡㜹㝣昷昰慥㥤搰昵摤㠱昰摢扦收搹㘰㝢愳㜶㠱㥡㠱㌰ㅢ㘷㡡㤶㝢㝥ㄴ扢㌱改㘸㜷㐱㐶㜶ㄷ愴㈹〲攰㠷㍥㠹㕡〷づ〱ㅥ㉦户㐰㥣㤵攳㠱晥㐹慣扤攳㈷捦扢㜴㘱㡤慤㉢挰ㅤ〷晣挷敦㠲㔲攷扤〴昷〱昸ㄵ㜷ㄵ搸扣㝣昷㈳㥢晥昵戶㠵㥣敡ㄳ㜹㙡戲㘵敢挷ㄵ㝢愶㙤㝤㄰扣扥㠷〰昸晢㡥㑡㝣㑦㝢ㅦ〶挶㘶慦攲愶〴㙤慥㕤晦攰戸敦㠷捤慤づ㜰㌷〱㜹ㅣ㙢㈰攷愳〴㕢〰晣㡡㕢〷戴㐲愳ㄵ㜹敡㔷慥愵㍥㑥㝥㤶㥡㉥昱㐹愲搲ㅥ㔲摣㘵挸㈸㤱摢〳㔲攲㔶㜲㍥㑤昰っ㠰㕦㜱㉦挰㔶㘲㤵㙢㠹摢挸㥦㔹攲ぢ㐴搹㑡攴戶㐱㐶㠹扣摦㤷ㄲ㕦㈲攷㥦〸㕥〶昰㉢摥摣摢㑡ㅣ攴㕡攲慢攴捦㉣昱慦㐴搹㑡攴㍥㐰㐶㠹扣㠱㤷ㄲ㕦㈷攷摦〸摥〰昰㉢摥慤㑢㙣晦ぢ㠹散搸昶㜳戵攰㉤昰晡摥〶㐸挷ㄶ扡戴敤挰搸慣〸昰㝥㕤ち㝤㠷㠴㜷〹摥〳挰㘱㘲㐰愹㈶ぢ捤㔳扤㕤ぢ昹㠰晣㉣挴〸㈵ぢ昸㤰愸㜴㌵〳扣ㄵ㤷〲㍥㈶攱ㄳ㠲㑦〱晣㡡昷摤戶〲㜶㜳㉤攰㜳昲㘷ㄶ昰〵㔱改〲ㄴ敦戲挵㍢㕦㈲㤱扢户㜶戱昴㝢散扤昵㉢㉡摢挸敥挵㠹㐳㝡敢づ愲㙣晡て㐳㥥㜱戲慥〰敦㜶愵㐶摦㤲昳㍢㠲㥤〰㝥挵㕢㕢愹㤱搱晡昳慣ㄲ㌳晡摣㡦攴捦㙣ㄹち㜳慢扤㐴摥〵摢㕢㠶㥡㙡㉡昶攵㠳搳晡㍥㘰收㘰戴昳ㅢ户挱挸ぢ㝥扣搱ㄲ㡤〰摦ㅦ㐹㔷戱搰㔱㈰㙦㝣敤㔵昴昲㜶㜷㠴㘳ぢ㌹昳晢て挶㕢㐱攴㉥㘱愰㤱㌶㕦敡㥤挸㕣㡡昷ㄲ慦㘲㔸㍢ㅡ㉡㥤〳㜷㑥㤵戰て㌷〳愲㕤㡢㑥㌴㕦㡥敦㡤㘲㍥慢㉦㘲㥥〹㙦戴㌶愹㉦攸ㄲ㌵㑡攷攴㈶ㄱ㉡㐰㝤㝤扥捡㥦㘸㍣挵攵扢ㅣ戴搷戸慣ㄵ捥㡥ㅦ㡤戵昹㌳㘳つ晣づ㜳晣摣昱愳昷㙢㌸㝤㤷㑡㜲昷㤱㥡〹ㅦ搱㑦收㌵捥昸扢攳挷㘱㜲扤㥢㘵㠰晡ち〶搰〸敡㔳摣㐷㐸㑢㕢㝢攷戹捤㔷晦戱㐹〷戸㕢㈰慤扡㤸㡤愳㠴愰㉢㠰㕦㥤〰㠲慤㥦㝥づ㈱㤹昵㌲㕡昵㙥攴捦散愷摤㠹戲昵㈳㙥〴㐸㍦摤ㅤ㠴摣晤昴㈳㑢㝦㐶㍦摤㠳捡㌶搲ㅦ愹㝥扡愷㐳㍦昷ㄲ散㡤㔸昱㠶㕣ち摣慢捤〲摦㜳㉤㜰ㅦ挸昸昶〵挸散㌹晢㌹ち攵㝤扤扤搰〲摥㜰戶㜵戳换㘵㘹㘱戴㉥ㄸ㡦〷㕢㡢愲㜵㑤㝡昳扣㘴㘳㔱摤㐲摣摢攳㘷㍡ち㜹昲愱㐸敢㠳㔲㡣㤵㄰敡换㥢㔲㙡搵晡摡戱扣昹ㄴ㙣㍦ㅢ㌶挰晢㌳〹㘲㝦摡㌹㠰㘰㝦〰扦㕡〶㠲㉤㠸慦㔹㜵捥〸攲㐱攴捦っ攲㐰愲搲㐱っ昰搶㑢ちㄸ㑣㐲㌹挱㈱〰㝥挵晢㉣㕢〱㉦扡ㄶ㔰㐱晥捣〲㉡㠹戲ㄵ挰扢㉡㈹㘰㌸〹㈳〸㐶〲昸搵挵㔶〱挶攰晡㤴㙢〱㠷㤲㍦㜳㜰ㅤ㐳㔴扡〰㜵㈹昴㘴っ慥扣㍢㤲㘶㌲ㄶ㥣敥㠳敢ㄶ慢戰㡣㌶㔹㑤捤ㅢ㌳摡㘴㡤愳㌰摥㕣搹㥢㠷扡ち〸づ慥㡣慥摡㠰㐴扡挳㔲ㄱ慦搶㜱㤹㝢〱改昱㐶㍤〴㍢搸摤搹㠸ㄴ㙦愳搲搲慤攳㈸敢ㄹ户捣㤴㝥㍤㝢戰㜸搰㉥捤晢慦㤴㌴愴㐴摡㜳㝥㙥改〷散搲搷摡愵㈱㈵搲攳㉥捥㙤昹晤㌶改〰㙦捦㈴挶㔳攸慥㈳〸㡥〴昰㉢摥㡢㐹㈳㌲㘲扣ㄹ㐲搹㐳捤㔱攴捦㡣昱っ愲㙣㌱收㙤㥢㍤挶摥扢㠰㜰㑥㍥戶敦㌴㘶摥㌵㜰㠴搹挵慦扣捤㠴㈱㡡换㝤敡搰㙡㤹㐳㐲㍥㕣戰换つ收慤愸ㄵ敦晤て〳愵㈸捦愷戸㠸ㄷ挲㉤㈶㠱㙦㐲㉥挲てㅤ㜰㘱㉦㠴㥢㑤〲㐳慡捤愶搲〷㐱㘲㥤戴攳㤸㝢ㄸ㈹㈹㜰㡥扤㐰慥捤㐵晣㐶㐷㠱㡦㕡㠴㡤㡥〲戹㠶ㄷ㠹ㅢ散〵捥愵㔲慥搹愵挰㤳㤸攳㜲㕤ち慣戳ㄷ挸愵戹㠸㕦攷㈸㤰换㜵㈱㕣敢㈸㤰㑢㜸㈱㕣㘳㉦㌰㐴愵摢㐰㤲〲ㅢ㤸攳㙡㕤ち搴敤〵㜲㘵㉥攲㔷㍡ち晣㤳㐵㔸敦㈸㤰㉢㜸㤱㔸㘷㉦㌰㐲愵㕣戱㑢㠱愷㌰挷挵扡ㄴ㌸摦㕥㈰ㄷ收㈲㝥戹愳㐰㉥搶㠵㜰㤹愳挰㌷㉣挲㙡㝢㠱㌱㉡攵〲㕤ち㕣挰ㅣ搷攵㔲攰愹昶〲戹㈸ㄷ扤ㄷ㌹ち攴㐲㕤〸慢ㅣ〵㜲昱㉥㠴㤵昶〲㕢愸㤴㡢㜵㈹㜰㈱㜳㕣愷㑢㠱㡢散〵㜲㤱㉥攲攷㌹ち晣挴㈲慣㜰ㄴ挸挵扣㐸㥣㙢㉦昰㜴㉡攵攲㕤ち㕣挲ㅣ搷敤㔲攰㔲㝢㠱㕣㠰ぢ捦慦㠹攵摡㕢㜸㤶搹㜹戸捥㤶㈲㤶㍢㡣晡捥㈲㉣㜳ㄸ挵昵戸㐸晣摡㙥搴㔹㔴晡㈳㐸㔲攰搹捣㜱改㉤〵㥥㘳㉦㤰换㘶攱㌹㤷㔸慥㤶㠵㘷㠵㥤㠷换㈴㈹㘲戱挳㈸㉥㥤㠴戰挸㘱ㄴ㤷㔳㐲㔸㘸㌷敡㐲㉡攵昲㐹ち㕣挹ㅣ㔷㑥㔲攰㉡㌳挱㡣攲ㄲ㐸㜸㉥㈲㤶慢ㅦ攱戹搸捥挳㔵㡢昰㕣㐲㉣ㄷ㉢挲㜳愹㡤愷㤴㡢ぢ㘲㡢昰昱㤴㜲㔱㤱捥㜱㌱㤱捡㈹㉥㈲挴攰㘶㐷ㄵ戹戰㄰㐲搴㔱㐵㉥㌶㠴搰㘴慦攲ㄵ搴捡挵㠵㤸戶㠶㌹慥㉢挴戴戵㘶㠲ㄹ挵㐵㠵㠸㌷㍡ち攴㐲㐳〸昳ㅣ〵㜲昱㈱㠴戰扤挰慢愸㤴㡢つ㈹㜰〳㜳㕣㘷㐸㠱㔷㥢〹㈹㤰㡢っㄱ慦㜷ㄴ㌸挲㈲〴ㅤ〵㜲㌱㈲ㄲ㈷摢ぢ晣つ㤵㜲昱㈱〵㕥捦摣ㄸ〲㔴㑡晢慤㤹㤰〲戹㘶㄰㥥ㅢ㠸慤戱㜸㌶摡㜹㌸㉢㑡ㄱ挷㍢㡣攲㑣㈹㠴㌹づ愳㌸㝢ち攱㌸扢㔱㥢愸㤴戳愵ㄴ㜸㌳㜳㥣㈸挵愸㕢捣㠴ㄸ㈵戳ㄶ㑤戵戶㡥㤱挶㐱㘲戰挸㉣㝤ㅢㄲ㈵昹愵戳昱㘷㌶〸㜹㡢㔵攸攴㠶㤳㑦摥㔱㕡㔰搶扢攰戸㜱挵敢户㍦晢捥敡㔷㑥ㅣ昳挱捥つㅢ㕥㜹㙦昵戶㥤て搷㡦搹㝡晤昵㑦ㅣ㜱敤戶㜷扡㠵慦换扢㜷挷搴敢㤶っ㥤扦攴搴昰㌱〷㑦㕥㌲攷㤴愳㠷捥搸㙤㘰㝥㝥㘱攱〱摤㥦敥㜵㘰㘰昹愹昷慢㍦扥扥㐷戳㤲戹㡣㘶㔸ㅢ戵㘲〶攷㌴㌱攳づ挳㡣戹㥤㙤㠶捣㜰㔹㘶㜰愶ㄳ㌳敥㌲捣〸㜵戶ㄹ㌲敦㘵㤹愱㕢㘶㙣㌶捣攰搴搵愹㐱㤱搹㌰换㡣昹㤶ㄹ昷ㄸ㘶㜰㐲敢㔴㌳㘴㡥愴ㄹㄹ㑦㜹㌸㔷㑡㔰敥㌳捣攰㌴搷愹㘶挸捣㤹㘵挶㈲换㡣〷っ㌳㌸昹㜵慡ㄹ㌲㥦㘶㤹戱搴㌲攳㈱㌱㐳挹㡣㉡㕣昴㤱㜹〵㌸戳㡡捦ㅥㄱ慥搲戳昰愷㔳㡤㤵㜹ㄶ愵㘷㜶敢㜳㉣㌳ㅥㄵ㌳㤴捣戴攴戲捥㙣搰摥〰㘷㕣㌱昶㡦挲㔵㝡㈱晥㜴慡戱㌲晦搲㡣㡣㜶挶㜹㔸捣㜸㕣捣㔰㌲〳ぢ㤷摤戳㥣㠹㠵敢㐹㠳㑢收㘰㜲㍤㠵扣㜵〵㌸ㄷぢ搷㔶攱㉡攵攴搸愹㔵㤲昹㤶㘶㘴㔴㘹慤㘵挶㌳㠶ㄹ㥣㌲㍢搵っ㤹㠵戳捣戸摡㌲攳㌹挳っ㑥愴㥤㙡㠶捣捤㌴㈳㘳㤲昹慤㘵挶昳㘲㠶㤲搹㔹㡣戵〷㤸戳戴㠴敥㐵攱㉡攵〴摢愹挶捡㥣㥤㘵㉣攷㙥㌱攳㑦㘲㠶攲晣㉣戳㝦戹㌹晢㡦㠷〸扥㙢愷㌸㘳ち㘱戰㠳挰㌹㑣〸㠳ㅣ〴捥㉡㐲ㄸ攸㈰㜰㥣ㄷ挲挱づ〲㐷㕥㈱ㅣ攴㈰㜰㉣ㄴ挲㠱づ〲㐷㈷㈱ㅣ攰㈰㜰㐰ㄲ挲晥づ〲㠷〸㈱っ㜰㄰㌸㉡〸愱扦㠳挰㝥㉡㠴㝥づ〲扢愶㄰晡㘶ㄲ〲㔶ㅦ㔵散㤶挲搱㈷㤳㐳戱愳〸愱捣㐱㘰搳ㄵ挲㝥づ〲ㅢ㤳㄰昶㜵㄰搸㝥㠴戰㡦㠳挰㠸ち㘱敦㑣㐲㤷晦〱㙥㐳摣ㄱ</t>
  </si>
  <si>
    <t>㜸〱敤㝤㜷㝣㔴挵摡㝦㈶㘴㤷㥣愵㘴〵㉣㜸搵ㅢㄴㄱ㔰㈳ㅤ㉣㐸㐹攸㔵㠲㠸㈸㠶㈵搹㐰㈰〵㌷㑢昳㘲敦㡡愸㠸〵㉢㌶㔴㔴㔴㉥㜶㔰㠲㡡昵㕥昵㡡㔷散搸慦攵㔵散㠸愸扦敦昷㌹㌳搹搳㜶㤳敢㙢㍥㍦晦㜸て散㤳㤹愷㥦攷㤹㌹㍢㘷捥捣㥥㉣㤵㤵㤵昵ㅢづ晥攵㤱挳挲㕥挵ぢ㙢㤳昱慡㠲挲㥡捡捡㜸㘹戲愲愶扡戶㘰㔰㈲ㄱ㕢㌸扡愲㌶搹っっ攱㤲ち搰㙢㐳㈵戵ㄵ㈷挵㜳㑢收挵ㄳ戵㘰ち㘵㘵攵收㕡搹愰户搷㥦愸愹㔸㤴戲㜲〸挰㤵㘵㠵〹㥡ㄳ攴ㄲ㔸〴ㄱ㠲ㄶ〴㉤〹㕡ㄱ戴㈶挸㈳㠸ㄲ散㐲搰㠶愰㉤㐱㍢㠲㕤〹㜶㈳搸㥤㘰て〲摡户昶㈴昸ぢ㐰换扤〰㈶ㄶづㅥ㌷㝤ㄶ捥愶㌸㔹㤳㠸ㅦ㤴㍦挹昶戹㝦昷敥〵摤ぢ㝡昵敤摥愷愰摢㐱昹㠵㜳㉢㤳㜳ㄳ昱晥搵昱戹挹㐴慣昲愰晣昱㜳愷㔷㔶㤴㡥㡡㉦㥣㔸㌳㍢㕥摤㍦㍥扤㕢捦改戱㕥晤扡昷敡摤扢晣搰㐳晢戵摣ㅢ㥡挷ㄶづㅥ㥦㠸㤷搷晥㔱㍡昷愱捥㜱㠵㠳ぢ挶挶㤳㝦㤴捥扦㐲㈷㔴ㄶ搵㔴挵㉡慡晦㈰愵㈱收戴㘷㔱扣戴㠲挹㡦挷ㄳㄵ搵㌳ち攰戶㉢搰愸昵㉤ㄸ㡡㠸㤷挶㙡㤳㠵昱捡捡〹昱㜲收扤㘵ㄵ㘳ㄶ㑦挴慢㑢攳戵慤慢㠶㉣㈸㡤㔷㙡㜲㙤㙥搵愴㔸㘲㙣慣㉡㥥挳㐲㕥㤵㥤户ㄱ㘵昱敡㘴㐵㜲㘱慢慡愳㙢攳ㄳ㘲搵㌳攲㘴〹㔵つ㥢㕢㔱㤶㤳愳㜲㜲戲㥡ㅤ㄰攴㡣攴愶㘰㘸愲戴㜰㘶㉣㤱㤴ㅡ戳搶㍤㠸搷搱㐲挴㜱㤷㕢㙣㐵昹ㅥ㈹愶愹戸愲㙡㔴㍣㔱ㅤ慦愴ㄱ㈶敦㐰て㤳挴挴づ㝤㝤㜰捣搹㌰㌱慡㠵敥㙦㍣ㄵ㕡戱昲〹㍡〰㠴昷〵㠸收ㅦ㥤慣愸挴愹攷㙦㝣㌰晦搰挳㝡ㅣ㘶敤㐷㝡㐷〰㤵昳㈶㍡慦㔳㥥ㅤ㈸扢㈴㤶㕤㌲㍤扢愴㌴扢愴㉣扢㈴㥥㕤㔲㥥㕤㌲㈳扢㘴㘶㜶㐹㐵㜶挹慣散㤲搹攰㌱㐷㙥昳收搹晡戸戰搹换〵㕢搷㜶ㅢ扣晡愶挵㈷ㄵ㥦㌴㌴慡搸㕦愵攳㜶㐲挱㍡〰㈰摣ㄹ愰㤵换ㅦ慢ぢ㠹㕤〱㤴㝡ㄵ捥搰愱昲昷捥㙢扢㝡挷㌵㠳ㅥ敤户㝥挸㠳㜹挳㠶㈹㜶㝡搱㜴㄰㤹て〶〸ㄷ〰戸捥慣攷㘱㍤て戳づ㈱扤ㅢ㠰㔲㉦㙡㘵ㄳ〶捥摡扣戶换㑢㈳搶㍥昶㕡㘸搲㐷慤扢㈹㕥㍣㐴㔹て㌲昷〴〸昷〲㜰㈹敢挵㌰昵㈶扤て㠰㔲捦㙡㘵晦㌹昳愶㑦晡扣戲扥㘸捤㡥晥㐷㝣昵㜵㥦㉢ㄵㅢ愳㈸敢㐷收㐳〱挲㠷〱戸㤴昵愳㘷㠷㤳㝥〴㠰㔲㑦㘸㘵㉦晤摡愹摤㝢㈵㥦て㕣㍦㘸晣戴ぢ晡捥摣㐵昱㘲㈶捡㡥㈴昳〰㠰昰㐰〰㔷挰㝡㕡㠳㐸ㅣっ愰搴㝡慤愹攴㡣㔷昲㔶捦ㅢ㕦戴昸户换㥦敦搰㝣昹ㄲ挵㉢愲㘸㉡㈲昳㄰㠰昰㔰㠰搶捥搰㜷敦㘶つ㈳㜵㌸㠰㔲て㙡㔵㥦㥣搵晢㡢㕢摥ㅥ㌸攴昶扦晤㝣改㈳敢ㅦ㘸愹㜸㕤ㄵ㔵㈳挹㍣ち㈰㍣ㅡ挰㜵㠶㝤㜸㠶㘳㐸ㅦぢ愰搴㝤㕡搹㕥搳敥摣昳慣㝦攵㡥扤㜶攵㤰攴㘹捦㔵㌷㔳㙣㕥愲㙣㍣㤹㡦〲〸㑦〰昰㈸㐳散㡢㐹㥦〸愰搴㥤㕡搹搴晢愷摥摤㝤㕣捤昰㡢㥥㔸扡敥晥㥣㥦晢㈸㕥攷㐵搹㈴㌲ㅦ〳㄰㥥っ攰㔲搶㥢㥥ㅤ㑢晡ㄴ〰愵㙥搵捡戶扦㍣敥晢挳戳搵愸ㅢて摦昴搵慡慦捡晡㉡㝥㕦㠸戲攳挹㍣ㄵ㈰㝣〲㠰㑢㔹㕦㉡㉢㈱㝤ㅡ㠰㔲㌷㘸㘵摦敥晢挱〹㥦㜵㥢㌳敡昲㑦㙦ㅢ㔵㌸㜷攴扢㡡摦㍢愲㙣㍡㤹㑢〱挲㘵〰慥㐴昶戱攲㈴㤶〳㈸戵㕣㙢㍡㘰扦捡㐵㤵㔷㍣㍢攴挶㕥㝦㥦昲攸捦昷㥥愹昸攵㈵㥡㘶㤲戹〲㈰㍣ぢ㘰ㄷ㜷㈲改ㄷ㝢愵㔵〹愰搴㘵㕡摢扣㌷㔷っ摤㙢㕢搵愰换㝥㍥愵㙢搱捡愹ㅦ㉡㝥ぢ㡡戶㙡㌲搷〰㠴攷〰戸㑥戲〷㥢晥㠹愴㈷〰㤴扡㐸㉢㝢敥昹㘷㙦㥤㌶㜹搰昰㑢㙦ㅦ昵攰晦㥣㝤昵㤲㄰扦㑤㝢〷㕤慢扣㤷挱㐱戵戵㜳慢收㜰ㅣ愰㉦搱㙣攷㔶㔵㔱㙤㜲㝣㉣㔱㔵晢挷㕥换㜱㈵㙦攸㘲㍥愸戶慡改㉦收㌰昲㠷㕣捣挳㐹〴慢昳搸㥡㐴ㄵ〶ㄴ㘳攲戱敡晥㝤て㉡㑥㤶ㄵ挵攷昵敦㔶搰攳㔰搷搱慦㠷㌵㤷愱㥤〷㄰㥥て㤰㔷㔸㔳慤㐷㔷㈵㠹㔸㌲㙥㉤㈰㜹㈱㠰㔲攷攸扣㉥扡㘱摦攳戶摣搷㝥昴昲攴〹敦扦㝡㐸昷㝤ㄵ〷㐸搲㐸晥㐶收㐵〰攱㤳〱㕣㡤攴㔰戶戸㔳㐸㍦ㄵ㐰愹搳戴戲て㕥㔸㔱㔸昶户㜷挷慤捡㉤摣昵㠲㘹㘷敤慤㌸搰㘲㐳〹㥦㑥㔰㌸户㌶㔹㔳㘵㥤㠱戲㜵㈶ㄱ㘷〱戴㈹㡥㔵捥㡢捤㠸㤷捣㡢㔵捥㡤㤷挴ㄷ挶攷㔸㘷㤳攳ㅣ〰愵ㄶ㙡搵昱摥㕦㍦㝤㘲敤挸挲㡢㝢㑥㝡攸攲挸㔵攷㉢づ摦挴捦昳挸㝣㍥㐰昸〲〰㤷㥦晤搸㤸㉦㈴㝤㌱㠰㔲戵㕡搹摡㑢㜲捡敦摤扣㘲散愵㉦㌶摢扣㕦摥㈹㕤ㄵ㠷㠱愲㙣〹㤹㉦〶〸㕦〲攰敡戱晤慣㑢㐹㕣ち愰㔴㤵搶戴晡挸㠳㜶摤扦㙥摤㤸〷戶㍤㜹搱㘹扤㑦㥢愴㌸㤶ㄴ㑤换挸㝣㌹㐰昸ち〰㙦㡦㠵㕦㔷㤲攱㉡〰愵㘶㘸㙤攳㍥戸㝦㐰㉢敢㥢㜱㉢㕥㌸扤㜴户㜹摢㤴攲愰㔴戴㕤㑤收㙢〰挲搷〲戸晣敡㘱㕤㐷攲昵〰㑡挵戴愶攱ㄳ㐶㡣敥㌴敥搲㐱㙢㡦㜸㈹㝡挷㥤㈷戶㔷㝢㠰㉣㥡㔶㤰昹㐶㠰昰㑤〰㉥㑤㝤慤㥢㐹扣〵㐰愹攳戴愶昸捥戶㌵ㅢ㥦ㄸ㍢收戲晢㉢敢㍥㥡昱捣㔶挵攱戱㘸㕡㐹收摢〰挲户〳㘴昷攸㘷摤㐱捣㉡〰愵㡥搶攲㤷㝣摥戹㙥改ㅤ㐳㐶㉣㈹㘹晦昵扣摤捥ㅡ慡㌸戰ㄶ昱扢挸㝣㌷㐰㜸㌵㠰㉢㙦㝤㤹户㝢㐸扦ㄷ㐰愹㜱㕡搹扥搳㥥㝥敦搵㑤ㅤ〷慦㕡戴敤㤸搲昰ㄳㄷ㉢づ搰㐵搹ㅡ㌲晦ㅤ㈰扣ㄶ㈰扢㝢ㅦ敢㝥㘲ㅥ〰㔰㙡㠴ㄶ㕦㕤㙥摤愴㐲㘷㡤㍣昷挶慢㝡㌴扦㜷散挴㤶て㠱㝣㤴ㅥ㍥ㄵ㈵㘲昳㌱〶㑤つ㙦㝢ㄴ㜴攳扦㠶挷昵ㄸ搶㤷昷㉥敦㕢摥扤㝢㔹敦㙥戱㥥戱㔰㍥搴㌶㜶㌴挹㘶摣戲晣㤸㡡敡戲㥡昹㌲扣㙣㔹㍥戴愲㌲ㄹ㑦㐸㈵慦ㅣ㝦散㈱戲搴㕢㤵て㔹㠰㝢㡢㔲㝢㈴摡慥扣㌰㥥㐸㘲㑣㥥㕣㤸扡愲敤㌵㌸㔶ㅢ㑦㔵て搴扡〷搷捣慤㉥慢晤㑢㌰戱㌸㠹慢挳㥥㕥㕡㑡㠹㑦慣ㄸ攳昵㜸慤戸戴㡦㔷㙣ㄲ晢昱愰〵ㄵ㌶㜹㙦てㄹ㈳昷㥡改改愹㐳ㄳ昱ㄳ敢愹㍥㡦〶攱㜶㜲㥥攸昶㥤愵㑤戲晤捡㉦㥣㔹㔳ㅢ慦ㄶ昷づ慣ㅡ㕦㔱㍡㍢㥥㈸㡥昳㘶㌴㕥㈶愷扡㉢㐹晡昶攱挰㜱搵㌸㔱摣㄰㤴敤敢挴㌲搰昱敡戲㜸ㄹ晣㥤㠳㈸㉦㥣ㄸ㥢㕥ㄹ摦捤挵㘲摢〴愱扤ぢ㍤戴愶㜴㙥㉤㉥扤挹㐴㑤愵㥢㌲愸㙣㕥っ户㉣㘵㘳㙡捡攲㌹㜲㘴搹㔰㘵㌵㙢愶㔴㔶攷愰敦㔳敡慥攵摤㠱愳㤱昰ㅥ㈴㌳戳愳ㄱ㤱㌹昰慥愲㕥㌳ち㡥㐶㐶晥㉥ㄹ㍤㜱㌶㐲㜲㜷换挸ㅤ搰㐸㈹戴㠷扢攳ㄵ㑣㐰㝥㤰㠷捡㌸㝢㘵㜶挷昴㉡㔳敤戲〱㑦ㅤ㔹攱摣〳戹㌳〴㑤搴搶户扤愶㘵捥捥㙥慢捦㝥挸㍣摣㤸づ㡦㔵㤷㔵挶ㄳㄹ㘷㑥ㄴ㍤戲ㅥ㈶㜸㠴攰㔱㠲㜵〴敢〱㐲㠳㜱㡤㑢ㅢ搱ㅣ㜰愸〵㙡㘱㘸㝥㐵㔹㜲㘶㜸㘶扣㘲挶捣㈴㜰㤸㜱挹捤㘵戸㝤㠷昵㌸㔰搶〶㠲㍡㠰㐸㈴㉢扣ㄱ㝦戳挲ㄱ敢〹晥㜹ㄲ㈰捦摣㤹攷摢㉤㌳㤲ㄵ敡〰昴㝦㝦㙦㥣つ㈹㑢㙥挵㌱㔷㔲ㅢ慡㠲摥摡㘶捤㠲愲㌱㍣㔶㍢㌳挹㡥㤸㤹㐸㝤㑦ㄱ㙣〲㘸昹㌴挰搸攱昱㑡㜴攳㍦㙡㥡㈵戴ㅦ㜴㌶㜸㍢捦愱搴㙥㔵挵ぢ慢㑢㘷㈶㙡慡㌱搹㔵ㄴ㑢挶〶㤵㘲捥愲㔶挵挲㔵愳㙢ち攷㈶挳㔵挳㉢昰愷㘵搵㠴昸㥣㜸㉣㔹㠸换㜴戲㔵搵㘸捣㜷挸㜵㜴㐴搹㠲㔰㤵㍤㔵㔱ㄴ慦㉤戵㌸愷㌱〲㤷愵〵㘱㤴㜰㥤㙤㔹挵ぢ㑤㝣㐱㤲慡㥢㔷㘱㐴㡤收㘴㠱改㐰㤱戲㑢㤴㙣㈵㌸㈳ㅤ搱㌵㘸㠸㑡搱愱愵㠵㈰㙣㑤㔹㙣㌹昸〶挵户㙣㡥㠶摥ㅥ挴搹㠵摡〲ㅤ摥㠲愲ㅡ捣㜹挵㘵扡㡦㘱て㠷搱挰挲ㄹ㤳攵敤攸㥣ㄴㄹ㔷㍡摤㔶ぢ㔷㠶㈵㙡收捥攱㔸晡㡦搲㐳㕤㔹搶㌳〰㌷㝣扤敡昰晤慦扢攷㌷晤昷㔴㜴㈱㌹慣㝤挹挱昶捥㉡晥挸㘱㍤㡦㍦㤱㑣戴㔰㐷㜰〴㕥㘹搳捣摦㠴挰摦戲ち㘷㍢㌱ㄱ㤷〹愹㕣愹㉣㥣ㄳ㙦㔵㜵㑣㑤㘲昶昴㥡㥡搹㑣㝥㙢愹搵捥㡣挷㤳㥣攵㘹愱㈷戵㔸㔶㑡㌵㙢收㥡挲㜱㑣〷晤ㄵ晡挳㉦〲戴ㅡ㔴㔹㤹㙦㌴搶㠶㕦〲慡ㄹ扥㔱挲㉦愳㜰挸戰㔸㘵㐵㘵扣〶㕦搴ㄵ愵㠵戱捡搲ㄲ戶愵㤲挱〷㈷攳戵挹晣昹ㄵ挹㤹昹㠵㐳昲㘷㈴㘲㜳㘶ㄶ㉣愸慣㕤愰ち㄰ㄴ捥搳㥣扡慥攲搲㤳晢㥣㍣敡摣扤㉦摦搹昶捡㔶㍢搵挱㥡攰㥢ち敡〴㌳昹昸㔸㥢〹㕥㈵昸㌷挱㙢〴㕢〰搴〱㄰攵㈵っ㘵昷㘱扤㠱扡昵㈶挱㕢〰戸㄰㐹㘲㜰ㅤ㝡㠷㌸㕥㠷㈲㄰挷ㅦ㕥㝢慣慤〴敦〱愸㉥〰散愵㔹搶晢〰㘹㔳摤㤹ㅣ扥㔴㝦〴㙣挴捡㐰㔳㕤挱挱㜴㕢っ慦挵㠰㕡っ愶㙡愷㘳攰ぢ㑥㕢㑤昰捤㙥ㅤ〴戱㝣捡㝦㐹昰ㄵ挱㌶㠲慦〹扥〱㔰慤搲〶攷㍢昲㝣㑦昰〳㠰㈳㌸摢㔱つ晦〴攰扦㐸㉢㑥愰㐹戰㜶愰㘰晤っ愰づ〱戰㠳戵ㄳ愵戴挱㉡愰㠰㉦㔸㑣㕡挴捡㐰㔳摤挰ㄱㄴ慣ㅤ扦愶㘹㐹㍦㘹㠲㙦昶慥〷㌴攵攳㘳攵㉡〰㡢㈰㐲搰㠲愰㈵㠰晡ㄶ愲挱㉤愹㌵㜹昲〸愲〰㡥㘰戵㈱㡥挱㐲㑢攲㠴㘰〷ㅡ㘸㐷攴慥〰慡㌷慡㜶㜰㜶㐳㌵㙤㜰㝡㔱捡ㄷ㥣昶㄰㠹㔸ㄹ㘸慡て攴㠲㠲戳㌵㕤㜰摥搵〴摦㙣㘴㍦㘸捡愷ㄷ晢挲愸戵ㅦ㐱㐷㠲晤〹㍡〱愸搷搳〶愷㌳㜹扡㄰㜴〵㜰〴攷㈰攲㜴㌷㍢ㄴ捡㍢搰㐰〱㤱㠷〰愸挳㔱戵㠳搳つ搵戴挱㌹㡣㔲扥攰昴㠴㐸挴捡㐰㔳㐷㐰㉥㈸㌸㥢搲〵攷㈹㑤昰捤慥ㅥ〹㑤昹昴攲〸ㄸ戵晡ㄳㅣ㐹㌰㠰㘰㈰㠰㝡㍣㙤㜰〶㤳愷㤰愰〸挰ㄱ㥣愱挴改㤶㌳〰捡㍢搰挰㜰㈲㐷〰愸㐱愸摡挱ㄹ㠹㙡摡攰っ愴㤴㉦㌸㘳㈰ㄲ戱㌲搰搴㘰挸〵〵攷慥㜴挱戹㔳ㄳ㝣ㄳ挶㐵搰㤴㡦㡦㌵〹㐶慤㘳〸㈶ㄳㅣ㑢㌰〵㐰摤㥡㌶㌸挷㤳㘷㉡挱〹〰㡥攰㑣㈳㑥户㥣㈱㔰摥㠱〶愶ㄳ㔹ち愰㠶愱㙡〷愷っ搵戴挱ㄹ㑡㈹㕦㜰㘶㐰㈴㘲㘵愰愹攱㤰ぢち捥搲㜴挱戹㔴ㄳ㝣㔳攰㈳愱㈹㥦㕥捣㠱㔱敢㐴㠲〴㐱㉤㐱ㄲ㐰㕤㤸㌶㌸昳挸㌳㥦㘰〱㠰㈳㌸㈷ㄱ愷㠳㌳ち捡㍢搰挰㈲㈲㑦〶㔰㥣㑤户㠳㜳ち慡㘹㠳㌳㥡㔲扥攰㥣づ㤱㠸㤵㠱愶挶㐲㉥㈸㌸ぢ搲〵㘷扥㈶昸愶昴挷㐳㔳㍥扤戸〰㐶慤ぢ〹ㄶㄳ㕣㐴戰〴㐰㥤㤸㌶㌸㤷㤰攷㔲㠲愵〰㡥攰㉣㈳㑥〷攷㈸㈸敦㐰〳㔷㄰㜹㈵㠰攲搳〱㍢㌸㔷愱㥡㌶㌸ㄳ㈸攵ぢ捥㌵㄰㠹㔸ㄹ㘸㙡㈲攴㠲㠲㜳㐲扡攰㑣搵〴摦㈳㡡㐹搰㤴㑦㉦㙥㠱㔱敢㔶㠲㤵〴户ㄱ摣づ愰㡥㐹ㅢ㥣㔵攴戹㤳攰㉥〰㐷㜰㔶ㄳ愷慦㌹挷㐰㜹〷ㅡ戸㤷挸晢〰搴戱愸摡挱㔹㠳㙡摡攰㑣愶㤴㉦㌸昷㐳㈴㘲㘵愰愹㈹㤰ぢち㑥㔱扡攰ㄴ㙡㠲敦㤱换昱搰㤴㑦㉦ㅥ㠳㔱敢㜱㠲つ〴㜵〴ㅢ〱㔴晦戴挱㜹㤲㍣㑦ㄱ㙣〲㜰〴攷ㄹ攲㜴换㤹ち攵ㅤ㘸攰㌹㈲㥦〷㔰㈵愸摡挱㜹〱搵戴挱㌹㠱㔲扥攰扣〸㤱㠸㤵㠱愶愶㐱㉥㈸㌸㕤搳〵愷㡢㈶昸ㅥ㈱㑤㠷愶㝣㝣慣㉤㌰㙡扤㑥昰〶挱㥢〴㙦〱愸晤搲〶攷ㅤ昲扣㑢戰ㄵ挰ㄱ㥣昷㠹搳挱㈹㠵昲づ㌴昰㈱㤱ㅦ〱愸㌸慡㜶㜰㍥㐶㌵㙤㜰捡㈸攵ぢ捥愷㄰㠹㔸ㄹ㘸慡ㅣ㜲㐱挱㠹愶ぢ㑥㥥㈶昸㥥㡡捤㠴愶㝣㝡昱つ㡣㕡摦ㄲ㝣㐷昰㍤挱て〰捡㑡ㅢ㥣敤攴昹㠹㘰〷㠰㈳㌸㍢㠹搳挱攱㠳戶づ㌴昰㉢㤱㕣摥愲㘶愳㙡〷㈷㉢㍢㐳㜰㘶㔱捡ㄷ㥣㘶㄰㠹㔸ㄹ㘸慡ㄲ㜲㐱挱昹攱㤷㌴㈳攴敦㌵挱昷㤰慦ㅡ㥡昲改㐵㑢ㄸ戵㕡ㄱ戴㈶挸㈳攰㤲ㅡ昵ㄵ㐴㠳㐷挸㙤挸搳㤶愰ㅤ㠰㈳㌸扢ㄱ愷㠳㔳〳攵ㄲ㥣㍤㠸㙣て愰㑥〴捡づ捥㥥愸愶㙤㌹㜳攸搶㐶〰摣捦搴摦改㔹㝢㐳㈴㘲㘵愰愹〴㐴㠲㠲昳㔶扡攰扣愹〹扥㠷㤶㜳愱㈹挳捣扣敢搱㘰ㄴ扣慥㤹㜹摦㥣戳㍤敤昵㝦㌳敢㝦扡㤹㜵昷慣㝡搷〶愶㤲㍤昳敡㘹㘷㔱ㅦ㐲㠳昸扦㜹㘹敦㡡㍥㝢㕥扡ㄳ㉦〳慦愷扤戰㜴〶搹敡㐲搰㤵扤㍤㌵㠹㜳㤰㕤㔵昳㄰㕢戹愸ㅣ㑣愶〲㠰搰〲愰㌲㑦戱愲扢收㠱㈹㠷㙢〹㕡㔵ㄵ挵换㘳㔸㠱㈷搳愲㉡昶晦㜳搶㌴〷ぢ㈱昱㥤㘱愶㑣㌳㥦〴㝣摦〷㈷ㄱ昶㍥㜱㜱㉦づ挳㤲戵戲㘱昱敡㠹㤸ㅡ慣㈵晢ㅦ㌵ㄹ晡㐷改愱㑦搶㈱㐸㥢㌹㐲㉦愱㌱㌴晥㥣㄰慥慣收昳㘴〵㐰㐹㔶㉥戵ㄱ㘳捤㈷搸〸攰晡挶攸〹㍢㤱㑣㌴戵㄰㈲昵摦ㄸ攱㝥攰㙦㠶挶㘲捦搰㙤㑡昷慤昱㤴㈶昸㤶㐴晣つ摡昲昱戱㡥㠰㈲慢㍦挱㤱〴〳〸〶〲愸挷搳戶晣挱攴㈹㈴㈸〲㜰戴晣愱挴改慦搴㐵㔰摥㠱〶㠶ㄳ㌹〲㐰㥤㠲慡晤㤵㍡ㄲ搵戴㕦愹㈷㔳㙡㈳㠰㉢㐰㘳㈰ㄲ戱㌲搰搴愹㄰愹て㤰㘳晡昲慥㜴挱戹㔳ㄳ㝣㑢㍣捥㠰㈶㝥慤㕡㤳㘰㔴摤㤱㌶㄰㤳㐱戶㡥㈵㤸〲攰〸挴昱㜶㔵㥤〹㈵ㄲ㠴愹㘴㍡〱㐰㥤つㄴ㉦〳㔶〹㙡收㔰㉢㘰㠳慤㑢㕡挸㔹㈴㙦〴㜰〵愰ㄴ晣ㄱ㉢〳㑤㥤〳㤱㔴〰搸㐲散搶㜱㠵㍥㑦摦晣敤攵㥡攰㕢㠸㜲ㅥ㌴攵攳㘳㔵㔲㐹ㄵ㐱㌵㐱つ挱ㅣ〰㜵㌱㐴㠳〷㕣〹昲搴ㄲ㈴〱ㅣ㐱㤹㐷摣㤳搰㡡㈹㐹慥㙤㤱挰㉣㈰㜲㈱㠰扡㄰㈸扢㜵㥣㠴㙡摡搶㜱〱摤摡〸攰ち捥挹㄰㠹㔸ㄹ㘸㙡㌱㐴㔲挱㜹㠹㕡㘴㜲㝢㔱扡攰晣㑤ㄳ㝣ぢ㙢㤶㐰㌶㥦昲攷挰愸㜵㉥挱㜹〴攷ㄳ㕣〰愰收愶つ捥㘲昲㕣㐴戰〴挰ㄱ㥣㑢㠸搳挱戹ㄸ捡㈵㌸㑢㠹扣っ㐰㕤ち㤴ㅤ㥣㘵愸愶つ捥㈵㜴㙢㈳㠰㉢㌸㔷㐲㈴㘲㘵愰愹愵㄰〹ち捥昴㜴挱㠹㘹㠲㙦慤搰㌲㘸捡挷挷㕡〱愳搶㡤〴㌷ㄱ摣㑣㜰ぢ㠰㍡㉥㙤㜰㔶㤲攷㌶㠲摢〱ㅣ挱㔹㐵㥣づ捥攵㔰㉥挱戹㡢挸扢〱搴㤵㐰搹挱㔹㡤㙡摡攰㕣㐱户㌶〲戸㠲㜳ㅦ㐴㈲㔶〶㥡扡ち㈲㐱挱ㄹ㥥㉥㌸挳㌴挱户昴改㙡㘸捡挷挷㝡〴㐶慤㐷〹搶ㄱ慣㈷㜸っ㐰つ㑡ㅢ㥣つ攴愹㈳搸〸攰〸捥㤳挴改攰㕣〳攵ㄲ㥣㑤㐴㍥つ愰慥〳捡づ捥㌳愸愶つ捥戵㜴㙢㈳㠰㉢㌸捦㐳㈴㘲㘵愰愹敢㈱ㄲㄴ㥣㠲㜴挱㌹㔸ㄳ㝣慢戹㔶㐰㔳㍥㍥搶㘶ㄸ戵㕥㈵昸㌷挱㙢〴㕢〰搴〱㘹㠳昳〶㜹摥㈴㜸ぢ挰ㄱ㥣㜷㠸搳挱戹ㄱ捡㈵㌸㕢㠹㝣て㐰摤っ㤴ㅤ㥣昷㔱㑤ㅢ㥣㥢攸搶㐶〰㔷㜰㍥㠲㐸挴捡㐰㔳户㐰㈴㈸㌸敤搲〵愷慤㈶昸ㄶ愸慤㠴愶㝣㝣慣㉦㘱搴晡㡡㘰ㅢ挱搷〴摦〰愸㔶㍡㌸て㠰㡢ㅦ㌶ぢ捥㠳㘰ㅥ㠱㍣摦ㄳ晣〰攰〸捥㜶㔴挳㍦〱〴㍣㔰扢つ㤲ㄲ慣ㅤㄴ晣ㄹ㐰㜱㈵㥣ㅤ慣㥤愸愶つ搶敤戴戹ㄱ挰ㄵ慣摦㈰ㄲ戱㌲搰搴㉡㠸〴〵㙢挷捥㌴搳〵㍦㘹㠲㙦㌹摥㕤搰㤴㡦㡦㤵摢っ㠰㍢㙤慣〸㐱ぢ㠲㤶〰敡㕢㠸〶㝦㝢戵㈶㑦ㅥ㐱ㄴ挰ㄱ慣㌶挴改㤶挴ㄵ㝥ㄲ㥣㜶㐴敥ち愰敥〱㙡㍦㝣戰昳〶搵戴挱㔹㑤づ㕦㜰摡㐳㈴㘲㘵愰愹㝢㈱ㄷㄴ㥣慤改㠲昳慥㈶昸㤶ㄷ慥㠱愶㝣㝡戱㉦㡣㕡晢ㄱ㜴㈴搸㥦愰ㄳ㠰㝡㕤〷㠷㔳㔲晣愴㕡㔲㘷昲㜴㈱攸ち攰〸捥㐱挴戱㈵攱慢㥤㉢ㄶ㈵㌸〵㐴ㅥ〲愰敥〷㙡㍦㝣戰㤱〱搵戴挱㔹㑢づ㕦㜰㝡㐲㈴㘲㘵愰㈹㌶昷愰攰㙣㑡ㄷ㥣愷㌴挱扢㜸㌲昴㌰㌴㜹ㄷ㠳挸㘶㤵晡㘵㘵㡥ㅢ敢搶㘰づ㤷ㅦ㕤㕤㤱慣㙤㔱㍥㘸㙥戲㘶㘸㐵ㄲ㜷㍥㉤换〱㔰ㄴ㤱㍤㘵〵㤶㐳攸挰昲㐹ㄵ昱昹扣攷昹慢㥦㠴㝤㍣昶㝡㘲㉥㤰搸挷㑦㉦慡ㄹ㕢㤳㉣慡愸㥤㔳ㄹ㕢搸㌱㠰㙣㔳㡥㤹ㄹ慦挶㤲挰〴㔶〶㌶挴㔴㌳㘷㑥扣㉣挰挷攲㥡戹㠹搲昸㠸愲㍦挳愲㐲㘵㉦搸挹挲㥡㄰愵戲搴晥改㘷㍥ㅣ㜱摦ㅢ戹挹挶㍡ㄲ昵㍢搷愴戱ㄵ攲戶〸㑤㉦ぢ㌶搱搴慤㈳搹っ戱ㅣ散ㄱ愰㌲㌷ㄱ挷㌲挵ㄶ㘰㡥㤴㈳慤㌶慥㤵㕥〷㍢愲扡戶愲㉣ㅥ搱戵㌱ㄵ搵慤㜵㜱摣摣愴㡢ㄲ㕢搰㔶㔳戰搸㘵㕣㌵㔲㕦ㅡ㑢㤴晤ㄹ戲㠲ㄳ挳㘱愷㐴㠵昱敦昷〵摡㔶㤳㤵戵㑤敥㝣㔰摢㜶㉡㍡晢〰ㅤ敢㐷㠱〸㕣㝢㔴摦ㅤ㔱㜰慣昲攴捣㐹㉢㠶扢ㅥ㥤换ㅡ昷ㄸ㐸ㄶ散㕤〶慤㠵㈳㡥〶㡥敤㜳㤵昱戶敥慡捣戵㔸攵㠳愶搷搶㔴捥㑤挶㕢搷㤷愴愳㕢攵ㄳ攲㤵㌱慥搸㙤㔹㕦ㅡ㕦㥡挴㥡收㝡㝤㕣㡤晢攷挹㄰㈲㤲愳戳愴㈴㑦攱っ㡤搷㝤ㄲ散㐳扦㌳慢㉡㉢慢㕣㡥㉦〷愸慢㤷昳戸㘳㐰㤶㈹㐴㜸㘴㠵搶㐱扤㜷㌲挵㝤慤㜵㉥挹㘵㑦㙡㙢㔶㡡摢㔷㌸戹㜸戵㌴㌸慥㠶㙤㔵㉥搷㍤㉣㜹攷戶㥣㍣㜶㥤㑡㙣㙢㑤㔶㤴挶㉡㉢ㄷ戶㉥ㅦ㔱㕤㕡㌹户㉣㍥㍡㌶㍤㕥㘹慥搹摣㠶昲攷挸㔷づ愲愶㝢㔴㠶戸攸愰㡣挰㜶㘳戳〰昸㜷㕦收㌰搳㠳㥥㈶㕦戹搰ㄱ戱〶敢㝥户ㅥ㡥晣搷敢㥦㈳㄰㙡㤳㕡扤㉦ㅢ㔲㜱㘹昳愱㜸㑤攳㕡搰晡㈵搴搲攳ㅣ㙣愳㙢㐶搷㘰㜹㝢㤹〳㌵扣挲㐶晤㘹晡㤵㜴愹㜰㌸晣㝢扦㘰㄰㉢ㅣ摢昴ㄳ㈳㕣昴散晡〰㝥挷戰㜳㍣㡥扡㜷ㄵ愹愳㜳挸㜷扦㕣〴愳㘰捣攳ㄵ捣ㅥ㌸㑣慣㐸㔶挶㕢㤴ぢ㕤捡戹散ㄲ㡣㘶昳昲㠹㌳戱㈲戳愸㔵昹戰㐴㐵㔹㘵㐵㜵㥣㠳㄰㙣户攰㈶攰搱昱ㄹ搸ㄸ㌰扥愶戶㠲㝢摡㕡㤵㑦㑣挴慡㙢攷㜰攱㙤改挲㌶慥㥡㈴㉢㔴㍥戸愲ㅡㅤ挸戶挹㜲㕥㜹昱捣㥡昹搸ㅥ㍦户慡㝡㔸㙣㑥敤㥦㈲㔱散㑦昶㘱㕦〱戳㔵㜶戶捡捤捥晤扤摦㔵㘸攱㔰搹〳㉡戳〹㜴慡㌶愰㤴愱扦㌲㑢㝡㕢〶晢㉢㝤㜲㙤てっ㕣ㄳ㕥晦摢〲扣〶㕢㠵攸㤶㉤㡢〰㐶づ㍢㝡㐴㙡㌳捦晦㙡愳㝥愸づ㥡㌳㝣ㄵ㐸戳愸摦㌹戰㉢㤸㕢摢㑤㠵㌸戶ㅣ㑢㌲捥㥡户昹㐵捡㠵㠷㉤ㄱ摦㥥㘴㘷㜱㈸搶㜴户㐴挷挷愵ㄷ㙢攱㜱捤㙤㙤㔷㌸㥣挳㐶挰㕡㑤㉢慣愹慡㡡戱㘹戱㔹ㄶ攳扡ㅤ捦㤵戱㌵慥㈴㔶㌹㠰戴㍦㡤㡡㉤〰㉡戶㐰㔰昸㍡收㙥㈰㈹㔳㔷捤㡣㔸〲换㝣慢㉡㑡㜳㔹攱㡥㥤㍦㐵㥢㐴ㄳ捡㐱㌰捤㈱つㄳ〳㔵敦昳ㄴ㝢愹㌸搲㕤㠰㝢〷㠶㡥改㐷换捤㤶敦㜰昵㍢户㕡愰昹捡挵摥ㅡち㙤㈱摣慥㘵攱戲㙦扢攲ㄸ㠰〱㈳ㄷ㈱昵〴ㄹ昰戱㠶㠱摤ㅣ㌹㑦愱㤴㜱昵㝢㜳㌰㐴㐶搷挴捡㠶㘲㔳㔷㑤愲戹晥㘱㠹㕣愴㤶㤷㤴㐴㤴㍢ㅥち戱㕤〸摢㤰收㘱ㅣ㥣挸㈵愲ㄸ㝢〹㜲戸㔷㈲㙣攷㤰㕦㠵㔹愱㔰㡢摣㈰㕢㈳㡣慥㡥㝡㘵戸昳㠷㌹㐶昸昴㝦㜱㔴㍦㕣㔹㜹㕡㍣ㄱ㙢㌸愰㌵〲㐰㙤㐲㤵攷攳㘱ㄸ㐹㠶㔱〰愱㘷㐰昴昶㤲戴扢〳㈰㤰ㄵ慡攲㑡昳摣㉡㥥づ㠶ㅢ㘱散㘵挰敥〷㠴㈴摣㈲昷㘹搰慤搱攰晡挷ぢ㉦昴㐷㌹㑢㍤て㘰散㕢㈸㐷㈲っ㥥㌵㠶昶挷〲愸捤愸昲愶㔴搲㤶㘵㡤愷〹㝤㐳㜲ㄴ捡昸慡㔰慦〲挵㥢ㄲ㜳㌸㌲㠹愱昴〴捤昵㙦㤰㌹㥣㘶㐲ㅢㅡ㥡㈹慥㘱攷昰㉣换㉡㠶㜸㙡㝣㜰戴㔶戶〵㈴㡥ㄱ散㈳敤户㤸㝡〳っ晣㈶挳戴〰敤㝡慥㥣敡㑤㔰㌶攰㘳㑤㠲㕥昵ㄶ㑡㜵昸㠰搳㙥愴㤳㠱㙤戸㤱扥㈳ㄲ㔰攲㙣愴㙡㉢戰㈶戰㈸㥡捣㑦攱改ㅣ㐷㙢敦〵㌳ㅣ㑦㠶愹㘴㜸ㅦっ捣扥㜵〲㙡昵〹晢挸㈱收㐸㔸〹挵愶㔱散㑢㌰㌸ㄲ㌶ㅤ㌸㤳戰㔲㤴㤹戰慦㠰㑡㥦戰㌲捤戵つ㕣㡤㑥搸搷㘰戶ㄳㄶ㠷㜸㉡㘱㌳戴戲㙦㐰㙦㑣挲扥〳㕦㠶㠴㝤て昲〶㝣慣㤹搰慢㝥㐰挹㤵戰㔹挰㌶㥣戰敤㄰㐳㘳挸戲㘶㠳摤ㅣ㙡〷㑡〱〹慢〴㡦㔵㐵㙢㍦〷㌳㔴㤳愱㠶っ㍢挱㈰〹㥢㠳㕡㝤挲㝥㜳㠸㌹ㄲ㜶㈲挵ㄲㄴ换㠵㉦㡥㠴挹慦昹攸ㅥ㌶ㄷ㜴㈶㡣㑢昲搳㈷㙣㥥收㡡㠰慢搱〹攳摡㝥㍢㘱昳改〹愷ㅢ㘴〴扥㔰㉢㙢〹㝡㘳ㄲ挶昵晦ㄹㄲ挶㥤〱ㅢ愰摢㍡〹㝡㔵ㄴ戵㍡搴敡㝢搸㈲㘰ㅢ㑥㔸ㅢ㠸攱扦㈷㘱敤㠰ち㐸搸㈹㍣㥤㔳㘹㡤晢っ〲ㄸ㑥㈳挳改㘴搸つっ㤲戰㌳㔰慢㑦ㄸ㌷ㄷㄸ㌱摥㔲攸㑢攲㤹ㄴ㍢㡢㘲晢㠲挱㤱戰㜳㠰㌳㍤散㕣㤴㤹戰晤挰㤲㍥㘱攷㘹慥㡥攰㙡㜴挲戸摦挰㑥搸昹㄰㑦㈵散㐲慤慣ㄳ攸㡤㐹㔸㘷昰㘵㐸ㄸ㜷㉢㙣㘰慣ㄷ㐳慦敡㡡㕡ㅤ㙡昵〹㕢〲㙣挳〹㍢〸㘲昸敦戹㈴㜲㝦㠳〹㉣㜵敡㉦挳㑢㜸㍡㤷搲ㅡ昷㍥〴㌰㉣㈵挳㘵㘴攸〶〶㐹搸㌲搴敡ㄳ挶つて㐶捣搱挳㉥愷搸ㄵㄴ㍢〲っ㡥㠴㕤〵㥣㐹搸㜲㤴㤹㌰㙥㕤㐸㥦戰慢㌵搷㤱攰㙡㜴挲〶㠰搹㑥搸㌵㄰㑦㈵散㍡慤㙣㈰攸㡤㐹搸㘰昰㘵㐸㔸㈱挸ㅢ㜰㐲搶昵搰慢㡡㔰慢㐳慤㍥㘱㉢㠰㙤㌸㘱㐳㈱㠶晦㥥ㅥ㌶ㅣ㈸ㄳ㔸敡搴〹扢㠹愷㜳㌳慤㜱㍦㐶〰挳㉤㘴戸㤵っ㈳挱㈰〹㕢㠹㕡㝤挲戸〹挳㠸㌹ㄲ㜶ㅢ挵㙥愷搸㈴㌰㌸ㄲ戶ち㌸㤳戰㍢㔱㘶挲戸㥤㈲㝤挲敥搲㕣㤳挱搵攸㠴㜱㕦㠶㥤戰扢㈱㥥㑡搸㍤㕡ㄹ户㙣㌴㈶㘱挷㠳㉦㐳挲戸慢㘳〳㑥挸扡ㄷ㝡搵〹愸搵愱㔶㥦戰㌵挰㌶㥣戰㘹㄰挳㝦㑦て㥢づ㤴〹㉣㜵敡㠴慤攵改摣㑦㙢摣㈳ㄲ挰昰〰ㄹㅥ㈴㐳ㄹㄸ㈴㘱て愱㔶㥦㌰㙥っ㌱㘲㡥㑢攲挳ㄴ㝢㠴㘲㜳挰攰㐸搸㍡攰㑣挲搶愳捣㠴㜱㡢㐷晡㠴㍤愶戹ㄲ攰㙡㜴挲戸㔷挴㑥搸攳㄰㑦㈵慣㑥㉢攳扤㙥㘳ㄲ㌶て㝣ㄹㄲ挶㥤㈶ㅢ㜰㐲搶㐶攸挵㡥㙦㑦挲㥥〴戶攱㠴㜱㙢ち晥㝢ㄲ戶〸㈸ㄳ㔸㄰㑤挲㌶昱㜴㥥愶㌵敥㕢〹㘰㜸㠶っ捦㤲攱ㄴ㌰㐸挲㥥㐳慤㍥㘱愷㍢挴ㅣ㍤散㜹㡡扤㐰戱ぢ挰攰㐸搸㍦㠱㌳〹㝢ㄱ㘵㈶㡣摢㑥搲㈷散㈵捤戵ㄸ㕣㡤㑥ㄸ昷慦搸〹㝢ㄹ攲愹㠴扤愲㤵㜱㙢㑢㘳ㄲ㜶〹昸㌲㈴㡣扢㕦㌶攰㠴慣捤搰慢㤶愲㔶㠷ㅡ捥㑦㉣㕡晦〶戶攱㠴㉤㠳ㄸ晥㝢ㄲ㜶〵㔰〱昹搸挲搳㜹㥤搶戸㤷㈶㠰攱つ㌲扣㐹㠶慢挰㈰〹㝢ぢ戵晡㠴㜱〳㡤ㄱ㜳㈴散㙤㡡扤㐳戱㕢挰攰㐸搸㔶攰㑣挲摥㐳㤹〹攳㔶㤸昴〹㝢㕦㜳慤〴㔷愳ㄳ挶㍤㌵㜶挲㍥㠰㜸㉡㘱ㅦ㘹㘵户㠳摥㤸㠴慤〲㕦㠶㠴㜱㐷捥〶挶晡㘳攸㔵㜷愱㔶㠷㕡㝤挲晥〳㙣挳〹攳ㄶㅥ晣昷㝣㠷摤ぢ㤴〹㉣㜵敡㑢攲㘷㍣㥤捦㘹㡤晢㝢〲ㄸ扥㈰挳晦㤰㘱つㄸ㈴㘱㕦愲㔶㥦㌰㙥敡㌱㘲㡥㠴㝤㐵戱㙤ㄴ㝢っっ㡥㠴㝤〳㥣㐹搸户㈸㌳㘱㡦㠳㈵㝤挲扥搳㕣ㅢ挰搵攸㠴搵㠱搹㑥搸昷㄰㑦㈵散㐷慤㙣㈳攸㡤㐹搸㤳攰换㤰㌰敥ㄲ摡㠰ㄳ戲戶㐳慦摡㠴㕡ㅤ㙡昵〹摢〱㙣挳〹㝢〶㘲昸敦改㘱捦〱㘵〲㑢㥤㍡㘱㍢㜹㍡扦搰ㅡ昷ㅣ〵㌰晣㑡㠶摦挸昰〲ㄸ㈴㘱㝣㙥㕢㥦㌰㙥㌴㌲㘲㡥㠴㜱㌲捣捡〶㔰㕢挰攰㐸ㄸ㝥扤㤲敥挹愳搷㄰捡㑣ㄸ户っ愵㑦㔸㔸㜳㜱㑦㔱愳ㄳ挶扤㐷㜶挲㥡㐳㍣㤵㌰晥㌲㉢㑤扥〵㝡㘳ㄲ昶づ昸㌲㈴散㕤㤰㌷攰㠴慣〸昴慡慤愸搵愱㠶戳戳㉦㠹㉤㠱㙤㌸㘱敦㐳っ晦㍤〹晢㄰㈸ㄳ㔸敡搴〹㙢捤搳挹愳㌵敥㠳ち㘰㠸㤲㘱ㄷ㌲㝣っ〶㐹㔸ㅢ搴敡ㄳ挶捤㑦㐶捣㤱戰戶ㄴ㙢㐷戱㙦挰攰㐸搸㙥挰挱㍤㐹搸敥㈸㌳㝡摣挶㤴㍥㘱㝢㘸慥敦挰搵攸㠴㜱㍦㤴㥤戰昶㄰㑦㈵散㉦㕡搹て愰㌷㈶㘱摢挱㤷㈱㘱摣㑤戵〱㈷㘴敤〵扤㡡摢慡敡㔰慢㑦搸㍥挰㌶㥣戰㥤㄰挳㝦㑦挲㝥〵捡〴㤶㍡㜵挲昲㜹㍡ㅤ㘸㡤㡦挲〳ㄸ昶㈵挳㝥㘴挸挲捣慤㈴慣㈳㙡昵〹攳㠶㉣㈳收㐸搸晥ㄴ敢㐴戱㤶㘰㜰㈴慣㌳㜰搰㈵〹敢㠲㌲ㄳ搶ち㉣改ㄳ搶㔵㜳戵〶㔷愳ㄳ㤶〷㘶㍢㘱〷㐲㍣㤵戰㠳戵㌲㙥摦㙡㑣挲戸㡦㉢㐳挲戸挳㙢〳㑥挸㉡㠰㕥搵づ戵㍡搴㜰㜶㜶て敢〶㙣挳〹摢つ㘲晥㠴敤〱慣〹㉣㜵敡㠴昵攰改昴愴戵昶挱っ扤挸搰㥢っ㝢㠲㐱ㄲ搶〷戵晡㠴敤敤㄰㜳㈴慣㉦挵晡〱㠴㍡㠱攱扦搸攸挳㐷攴㔶晤昲㈲㔹攵㤰㕡㑤搴慡摣戹㜸愸㙤戹㕥㐵攴㔸㉢攴挱挹搳㜵㍣攴昹ㄳ慤〴㘲昰昵㌲愰晦挵摡ㅥ㜹收挱〷ㅣ㘸敦㥤ㄱ㘱㘹㔴攱㐳ㄱ昰戶昶㙦㔲收㈳㌶挹㐴挵昴戹㝣ㄶ㉡㌶㌹㜱㥤㤳㝡攴愷戸敢㘷〳㜰搶㘱㤰㔲摣晥㘳㌷㌶㘵㌷戶㈳㤸㍣㈰㌳㍦㕤㌹〸ㅣ搲搸晡㔳〹戹昹㌹ㄸ㔸搳搸㠸搰㡤敤㐸昰㔸〳挸㔸㄰捣㌰㤰っ㠳〰㐲㠷㠰挱晢㌸挹扤昱〶敢愴搸摥㜲戸捡㉣㠷㍦愴㤴㡢摦㈴㤲㕦㘰ち挹戳㤷ㄶ㡥㕦㑥ち摢㍦㥡㤴ぢㄹ㤴慡㙡挳挵㜸㌰ㄷ㉦㡢搸㉤㡢捦㍡昸〴㈹ㅢ㕦攱搹戹㘱敦㌶㐴㥦㔹慡㈸㡥换收㈰挵つ㌱攱挱昰㜸㜷慥㥤㠳晥ㄲ㤸㜵晤戴攷㐶㜰㌸ㄷ㤱㘲ㄵ㔶ㄱ昸戳㈲㡡扢㘵㑣㤴昶㈰㈶戲ぢ愰㌵㠴㐱ㄸち愰㡥〰㠳攳㕡㌷㥣㘲晡㕡㌷〲㘵收扥㍦㔸搲㕦敢㐶㙡㉥㙥㡡㘹昴戵㡥㥢㘷散㙢摤㈸㠸愷慥㜵㘳戴戲㠱愰㌷收㕡挷つ㌶ㄹ慥㜵摣㝡戳㠱攷㍢ㄶ㝡㔵ㄱ㙡㜵愸攱晣散收㌷ㅥ搸㠶㥢摦㔰㠸戱㠱戹㥦㥢っ〷搶〴㤶㍡㜵昳㥢挰搳㈹愶㌵㙥攴〹㘰㤸㐸㠶愳挹挰慤㍤㜲慤㥢㠴㕡晤戵㙥㡣㐳捣㜱慤㍢㠶㘲㤳㈹㌶〹っ扣摥改摥㘹ㅤぢ㈴戳㌴ㄹ㌸扢㠷㑥〱愶慤摤散ㅡ敥愱挷㐲㙣〳戴㔹挷㔱昹ㄴ搴散㄰改ㅥ㍡ㄵ搸㠶㐳㜴㍣挴㈴㐴㈷㠰ㅤ㘵昹愸愹㈸〵㐴愰〴㍣搶㌴㕡攳㌶㥦〰㠶ㄸㄹ愶〳㠴戸昳愷挱ㅥ捡㠹㥥㍦愸㠷戶ㅣ㔱㕢ㅣ㍦㜱㉥㤷扢挵㉡㑤㜷㙤㠶晤㜶晦㔵㝦つ㝡づ㕢扦㑥挱敥捤愵㌸扢㍤㑤㙦づ昸つ摣㡤㌸㈷㑦㠷㡥㐳〴摦㕡㠴㡡㍢㥣㑣攰㜶〷㐲昷敡ㄹ㈰㕡㌳〱㔴㈵ㄸㅣ扤㝡㤶㐸㈱㐵戸㌰捣㐶㤹敤愵ち㉣改㝢㜵愵收慡〶㔷愳㝢㜵つ㤸敤㕥㕤〵昱㔴慦慥搱捡戸ㅦ慡㌱扤㥡ㅢ愳㌲昴㙡㙥㤹摡挰㘰捣㠱㕥㤵㐴捤搵慢ㄳ挰㌶摣㘴攷㐱捣摦慢ㄷ〰㙢〲ぢぢ〸ㄴ㙥搴戰㍦㡢愷㌳㤷搶ㄶ〶㌳捣㈳挳㝣㌲㥣〴〶改搵ぢ㔰慢敦搵㈷㍢挴ㅣ扤㝡㈱挵㑥愲搸㌹㘰㜰㈴㙣ㄱ㜰㜰㑦ㄲ㜶㌲捡㑣ㄸ昷㑦愵㑦搸㈹㥡敢㍣㜰㌵㍡㘱摣㠸㘵㈷散㔴㠸愷ㄲ㜶扡㔶挶㍤㕡㡤㐹搸㘲昰㘵㐸搸㐵㈰㙦㘰ㅣ捦㠰㕥戵〴㌵㔷挲捥〲戶攱㠴㜱摦㤷㍦㘱摣昸ㄵ㤰戰㜳㜸㍡攷搲ㅡ㌷㠵〵㌰㥣㐷㠶昳挹戰っっ㤲戰ぢ㔰慢㑦ㄸ㜷㠲ㄹ㌱㐷挲㉥愴搸㘲㡡慤〰㠳㈳㘱㑢㠰㌳〹扢ㄸ㘵㈶㡣㝢扡搲㈷散ㄲ捤挵㑤㕦㡤㑥ㄸ㌷㠷搹〹扢ㄴ攲愹㠴㕤愶㤵摤〲㝡㘳ㄲ戶ㄲ㝣ㄹㄲ挶慤㘵㤲戰㘵搰慢㙥㐷捤㤵戰㉢㠰㙤㌸㘱摣㡢收㑦搸㕤挰㥡挰㈲㘴愶㠷㕤挵搳㔹㑥㙢㜷〷㌳㕣㑤㠶㙢挸戰ㅡっ㤲戰㙢㔱慢㑦ㄸ㜷愷ㄹ扤㡥㠴㕤㐷戱敢㈹昶〸ㄸㅣ〹㕢〱㥣㐹搸㡤㈸㌳㘱摣㘷㤶㍥㘱㌷㘹慥㜵攰㙡㜴挲搶㠳搹㑥搸捤㄰㑦㈵散㔶慤㡣㝢搹ㅡ㤳戰つ攰换㤰㌰㙥㜷㤳㠴慤㠴㕥挵㝤㙦慥㠴摤づ㙣挳〹攳昶ㄵ㝦挲㌶〱㙢〲敢㐸搸㉡㥥捥㥤戴挶捤㜳〱っ㜷㤱攱㙥㌲㍣〳〶㐹搸㙡搴敡ㄳ挶ㅤ㜳㐶捣㤱戰㝢㈸㜶㉦挵㌶㠳挱㤱戰㌵挰㤹㠴晤ㅤ㘵㈶㡣㝢摦搲㈷㙣慤收晡㌷戸ㅡ㥤㌰㙥愲戳ㄳ㜶㍦挴㔳〹㝢㔰㉢摢〲㝡㘳ㄲ昶〶昸㌲㈴㡣㕢昰㈴㘱て㐱慦㝡ぢ㌵㔷挲ㅥ〱戶攱㠴㜱捦㥥㍦㘱㕢㠱㌵㠱㜵㈴㙣ㅤ㑦㘷㍤慤㜱㐳㕦〰挳㘳㘴㜸㥣っ摣攲㈷〹摢㠰㕡㝤挲㍥㜲㠸㌹ㄲ㔶㐷戱㡤ㄴ晢ㄲっ㡥㠴㍤〹㥣㐹搸㔳㈸㌳㘱㕦㠱㈵㝤挲㌶㘹㉥㙥搸㙢㜴挲戸戱捦㑥搸搳㄰㑦㈵散㔹慤㡣㝢晥ㅡ㤳戰敦挰㈷〹ぢ㍦〷挹㥣㝥摤扡㜵愳晢扥戵㔸摣ㅦ㈸㤹㝢ㅥ㙣敡〷搴㕣㤹晢〷戰つ㘷㙥㍢挴㈴㜳晦愴ㄲ㠹ㄳ晥敥〰㌶㈰㌱㉦㠲挷㝡㠹㡣摣㕤ㄸ挰昰㌲ㄹ晥㐵㠶㥤㘰㤰捣扤㠲㕡㝤收戸愵搰㠸挹㐶ㅢ㝢昱摣㘶㡡扤㑡戱㕣㡣㜲ㅣ㤹㝢つ㌸㤳戹㉤㈸㌳㜳ㄶ㔸搲㘷敥㜵捤挵攱㔲愳㌳搷〲捣㜶收摥㠰㜸㉡㜳㙦㘹㘵㉤㐱㙦㑣收㕡㠳㉦㐳㔷换〳㔹ㄲ昶㌶昴慡㈸㙡慥㠴扤ぢ㙣挳〹㙢〳㌱㐹搸㌰ㄴ捣愱摡愱㘲〲㑢愴ㅥ㉥扥挷搳㜹㥦搶㜶つ㘶昸㠰っㅦ㤲㘱㌷㌰㐸挲㍥㐲慤㍥㘱敤ㅤ㘲㡥慥昶㌱挵㍥愱搸扥㘰㜰㈴散㔳攰㑣挲㍥㐳㤹〹摢て㉣改ㄳ昶戹收敡〸慥㐶㈷㡣㍢ㅦ敤㠴㝤〱昱㔴挲扥搴捡㍡㠱摥㤸㠴㜵〶㥦摤搵扥㠲㘴㑥敦㜴㕤慤ぢ昸㌶攰捣慣㙤㘰㔳㕤㔱㜳㘵敥ㅢ㘰ㅢ捥摣㐱㄰㤳捣㝤㑢㈵ㄲ㈷晣㉤〰㌶㈰㜳摦㠱挷晡㥥㡣㠷〴㌳晣㐰㠶ㅦ挹搰つっ㤲戹敤愸搵㘷慥愷㐳捣搱搵㝥愲搸づ㠰㔰㝦㌰㌴㙥㘷ㅥㄷ戸㐶ㅤ摢㈵攵攷㕦㜶㈹㍦㙡㉥㝥戱㌹戹㜰ㅣ昶散㈴㠹晡㌳㉣搶捥戱㜷㑥㌵㜸㤷㉣愷㜰摣㔴㑥㘸㜹㘳攰㥥〱搳攷㈶扦㜶昳晢㜶㔶㐵㐲愱㥦㝦晢慤㜱㔶搸㉡摣扦㍦㠳㈴㘱㐹昰㑥㈴㡣㕤改㐸㔴愵〹戹㍡晦㠰㈰㙣㘸㈰戰ㄹ㌶㌹㜸㌶㈵㔱㙢摢搴㤲㙣㉥扥㍦戰ㄲ㤳慡㡤搸敢昰㉢㥣㔳㠳㠳㝣㔰㠵〶㥢ㄵ戲ㅤ愷㤹搰㔰㘰扤㤳㈹扥搵昳㔰㡡㝤㤸㕣㐷㕦㥣㕣㔸㠹扤ぢ㉣㜲晡搳㉥㜱戱戶㑤㠶搳㌵㠹ㅣ㙣㌹昵晥㘲㔶扤散㐳㔰搵愲㥤攷㍤て㈲㐶㑡ㄱ扣〹晤戶挳晦摥㠲㝡㜹㜷㔶㈸挳㈳㥣㡤㜳㙡㌷愶愲㌴㔱㔳㕢㔳㥥捣㉦挶晥㥢㝣扥昹愳ㅣ㍢戱〶㠵㝥㠱挶㐰㥢㍣戱㥣㙡㥣㐸㘸ㅥ㝦㘸㈸㌲扢扡㘶㝥戵㜸ㄳ慡攵ぢ㔰㈴扦捤㥢搳っ㈷㤴攴搸て㔹㡦㥡㥣㐷㠷挳㘳ㅥ搱ㄱ愶㌰搲ㄴ㐶改㐲摥㘸ㄴ㈸ㅥㄶ捥㍦㄰㐴戹搲㥤㔶挲㌹㌸晦㤶㠵㠳㑢㘴〲㝡〲摥づㄲづ〱戳ぢ㌰敥㤷ㅤ㠶挳㐰户〶摡戱慦㈶㍡㔶㙢戱㍡㐰㤵㤵ぢづ㉢ㅦ㈵㌵ㅥ㜸㕥㤹㈲敡〷〴㤰㍤㠷戶㈲㔶ぢ㜰戰〷㜰〹扤㐴挸㐴〳搴㉣㌵㈱㄰㕢っ㉣㝢㠱搵ち挲敡攸㐰㥥㐹〶㥢㐷ㅥ敡攲㘷㌲戰㙣愵㙡ㅢ㥣㘰摢愰ㄵ㡢〹㘷㙥搵㤷挰㌰扦敥晣㑣㠱〰㡦㈸㔷慢㑢攱㜸㔳㤸慡ぢ㜹㈷愰搰㌴㘹㈹㠱㘶㕡戱㤸ㄶ㡢㤹戰ㄸ昷攸㌴㠳㍦㠰挴摤㠹敦㠴㤲㥡づ扣ㅤ攸㑦㜰㈶愹㐰敦〹づ〶扡ㄴ㜴〹昴㙣㙡搵㠷㉡ぢ挴㜲〵扢〴㝡㉦〸慢ㄹ㠱㍣㌳つ㜶ㅦ昲㐰㥦㝣㘶〱㉢㠱㝥て㑥㤸㐰㠷昳挱㤲戶㘷愹㜷〳愳㙦摣㡣㔶㐲㈵㡦㈸搷愰㑢愱摡ㄴ㙡㜴㈱㙦づち㑤㤳〶慥㔲愷㤵昰扥㌸〷㜷敦搸て㤸㠰摥搱ㄱ㘸㙦敦㐸㘸㉤昲㤶㐹慢ㄳ㌸慣㠳愰㔴㈵㠱户㤳戶挵㤵戴㉥攰㘰搲收㠲敥㑦摡扣㐰㉣㔷戱㑢搲づ㠴戰㕡ㄸ挸㜳㤲挱ㅥ㑣ㅥ㝡挰捦㈲㘰㈵㘹晦㜲㈴捤㘲搲愴㜷扣ㄴ㤸㥦㔳㈰挴㈳㝡慡㈹㥣㘶ち㕣㕡捥㈳敦っㄴ㥡㈶㉤㘷㐲㌳慤㔸㑣㡢挵㑣㔸㡣㝢昴㉣㠳攷て敥㕢扤㠹攷㐳㐳㜵づ昰㜶愰㥦㜵〵扡ㅦ㌸ㄸ攸㜳㐱㤷㐰扢㉥㐳攷〵㘲捦〷㔶〲㝤ㄸ㠴搵㠵㠱㍣㡢つ昶〸昲搰〳㝥㤶〰㉢㠱㝥挲ㄹ攸晡换㔰㕤㘰愰㉦㠱㄰㡦㈸㔷㠸㑢㘱愹㈹㕣愶ぢ㜹换㔰㘸㥡㐰㕦づ捤戴攲扤っ㕤㘱昰㠷㤲㔸挴㐰昷㐳㐹㕤〵扣ㅤ攸㐷㕣㠱ㅥ愶〳扤ㅣ㜴〹戴改摦㍣㈳㜵㜵㈰㤶慢挶㈵搰㈳ㄸ挴敢〲㜹慥㌷搸㔱捥㐰慦〰㔶〲扤搶ㄹ攸晡ㄶ扤㈶㌰搰㌷㐱㠸㐷昴㘶㔳戸挵ㄴ戸㤴㥢㐷摥㑡ㄴ㥡㈶搰户㐱㌳慤㜸㕢昴敤〶㍦㠰挴㘲〶晡㐸㤴搴㉡攰敤㐰摦改ち昴㈴ㅤ攸㍢㐱昷户攸扢〲戱㕣敤㉤㠱㥥捣㈰摥ㄳ挸㜳慦挱㑥㜱〶㝡つ戰ㄲ攸㕢㥤㠱慥㙦搱㌷〷〶㝡㉤㠴㜸㐴敦㌷㠵〷㑣㠱㑢戰㜹攴㍤㠴㐲搳〴晡㘱㘸愶ㄵ㙦㡢㝥挴攰㠷㤰㌸ㅤ㘷㘹ㄵ愱愴搶〱㙦〷晡㕡㔷愰攳攰攰愵㘳㍤攸晥㐰㍦ㄶ㠸㝤ㅣ㔸〹昴っ〶㤱慢戴晤㤲ㅢつ戶㠲㍣昴㠰㥦㈷㠱㤵㐰㕦ㄱㄸ攸㘵㠱㠱摥〴㈱ㅥ搱愷㑤攱ㄹ㔳㜸㔶ㄷ昲㥥㐳愱㘹〲晤㍣㌴搳㡡㌷搰㉦ㄸ晣㈸ㄲ㑦㘴愰㐷愲愴晥〹扣ㅤ攸㡢㕣㠱㑥敡㐰扦〸扡㍦㕣㉦〵㘲戹扡㕡〲㍤㡦㐱㝣㈵㤰㘷戳挱㉥㜰〶晡摦挰㑡愰捦つっ昴搹㠱㠱摥〲㈱ㅥ搱搷㑤攱つ㔳攰㤲㘷ㅥ㜹㙦愱搰㌴㠱㝥ㅢ㥡㘹挵ㅢ攸㜷っ晥㈸ㄲ㑦㘳愰挷愳愴戶〲㙦〷晡ㄴ㔷愰捦搴㠱收㜲㙡〹戴敢ㅡ晤㝥㈰昶〳㘰㈵搰㘷㌳㠸㕣ㄵ敤㤷晣搸㘰捦㜵〶晡㍦挰㑡愰ㄷ㌸〳㕤㝦㡤㥥ㄷㄸ攸捦㈰挴㈳晡戹㈹㝣㘱ち㕣慡捣㈳敦㑢ㄴ㥡㈶搰㕦㐱㌳慤㜸慦搱摢っ晥ㄸㄲ㉦㘶愰㈷愱愴扥〱摥づ㜴㡤㉢搰㑢㜵愰扦〵摤摦愲扦ぢ挴㝥て慣〴㝡ㄹ㠳挸搵捣㝥挹敤〶㝢㠵㌳搰㍢㠰㤵㐰㔷㌸〳㕤㝦㡤㥥ㄱㄸ攸㥤㄰攲ㄱ晤挵ㄴ㝥㌵〵戹㠳〳㈹㉦ぢ户扥㑤ㄳ㘸〵捤㌴攷㙤搱搹〶㍦㤵挴敢ㄹ攸攳㔱攲扢㤹㜵愰愷戹〲㝤愳づ㜴〸㜴㝦戸挲㠱搸收挰㑡愰㙦㘶㄰慤㐰㥥㠸挱摥敡っ㜴㑢㘰㈵搰㔳〲〳㍤㌹㌰搰慤㈱挴㈳㥡㘷ち㔱㔳攰搲㘰ㅥ㜹㙤㔰㘸㥡㐰户㠵收愰㐰户㌳昸㔲搸户敥㘶愰愷愳愴㜶〳摥㙥搱㐷戹〲㝤慦づ昴敥愰晢〳扤㐷㈰戶㍤戰ㄲ攸㌵っ㈲㔷て晢㈵昷㌲搸戵捥㐰敦〳慣〴㝡㔴㘰愰㐷〴〶㍡ㅦ㐲㍣愲ㅤ㑣㘱㕦㔳攰㤲㕥ㅥ㜹ㅤ㔱㘸㥡㐰敦て捤㐱㠱敥㘴昰ㄵ戰㙦慤㘳愰㘷愲愴㍡〳㙦〷㝡戰㉢搰㡦敢㐰㜷〱摤ㅦ慥慥㠱搸〳㠱㤵㐰搷㌱㠸〷〷昲ㄴㄸ散ㄳ捥㐰㜷〳㔶〲㝤㐴㘰愰てぢっ㜴て〸昱㠸昶㌴㠵㕥愶搰㕢ㄷ昲晡愰搰㌴㠱敥ぢ捤㐱㠱敥㘷昰㌵㜰捤㝡㥥㠱收捡㔲㜵ㄸ昰ㄲ挸㝦攸ㄳ愷戰㍡〲㔸㌹昱ㅥ㡥ㄳて扦〸㤶昴昳ㄸ摤〲愳搱ㅦ㥡昰ㅦ㍦㜵っ攱㔶捤愲㐷㙡㝢攱㝦愱扥㝦攱攰挲〹㈵㝤㝢昴敥㔵ㅡ㉢敦ㅢ㉢敢搷慢搷愱扤捡㘳愵戱㙥㘵㘵㠷㜶敦摥扢攷昴㕥㝤づ敤ㄷㅤ愰㘵慣㔷㈰ㄳㅤ㘸㙡㥢㔹ㅢ㘴㙡愴㠵㡡㔰㙢㜰戲㕣㉦〱〵㉢愶㡤戰㈳戲㑣挵㜳㥡㌷昷晤慣㥦㝢攲ㅣ慢㐳㘵㤲㕤搶㡣㠶〹㐳㕤㜱挲㤹攷挱㡤㄰〳散㥦〷户㕥㠳换搶ㄶ㠰㐸㜴〸扣㐱㈱㉢晣㍡㘰ㅢ㑣㉥攲㠷搵捤㥢㈵㌹㑢ㅣ㝥〳昸㠰搹㤶㌷㠱捥㉤ㅡ㌴㜱㔰挹愸㈱挷㠶摦㐲捤㍤㐹昳㌶㌰摥搹㤸愱摡㤶晣晡戴昵㉥㌵攴㑡ㄳ㤸〷〷攴㘵昷㙡㌸㔸散敥户て㑥㌲㌵㥢昶〱㤸㌹攸ㅦ〱扡扦晢㡤っ挴㡥〲㔶扡摦㐷㄰㔶㘳〲㜹挶ㅡ散㈷攴㠱ㅢ昲ㄹて慣戴挲㍤ㅣ慤㌰㌵㙤戹㕢㘰㠳㥢〰㈱ㅥ搱㘲㔳㤸㘸ち㐷敢㐲摥㈴ㄴ㥡愶晢ㅤ〳捤㐱摤㙦戲挱㉦㠲㙢搶㔷㌸㑢敢㙦㈸愹㘳㠱㤷㐰㝥つ㤴㌹㤴㉣ㄹ㐵捤晡挶ㄹ㡥愹攰㤵㜰戴㜲㠶㠳㥤㔲收愹㕡〴㠶攳〴〸攱㍦㝥㜹㤷㌶㝦〴㘸㤵ㅤ㉤㈱〶㐷㜴㥡㈹挴㑣㘱扡㉥愰㑦攰㔹〲㍥㉡ㄷ㝡搹搴昹㍢㕦搶㑦搴戲〳㈰愲捡㐹㈴敥㘷㔴昱㈰㕣㍥搱ㄹ挰愲㡥捤㤰攴㘴慢戵搸㐶㉤㌶㑤㡢慤㌱㍡搳㜰扣㑣戶㙣捣攸敢收㜷㈶敢㘷〰愸㔹㘰戱㥢摦捦㍦㌹㥢㕦ㄸ捣㙣㝥戳㡤㘹搷㜴㔵㘵㈰戶ち㔸㘹㝥戹㄰㔶㌵㠱㍣㜳っ㌶㐲ㅥ㝡挰㑦〲㔸㠹昷昷㜰挲㑣收愶㥡摦户挰晡㘷捤㤳㄰攲ㄱ㥤㙢ち昳㑣㘱扥㉥攴㉤㐰愱㘹㥡摦㐲㘸づ㙡㝥㈷ㄹ晣昹㜰捤㙡㠳戳戴捥㐳㐹㉤〲摥づ昴ㄷ慥㐰敦慡〳㝤㌲攸㤲㘳㔷愰㑦〹挴㥥ち慣〴㝡㜷〶昱昴㐰㥥㌳っ戶扤㌳搰㘷〱㉢㠱晥㌸㌰搰ㅦ〶〶晡ㅣ〸昱㠸㥥㙢ち攷㤹挲昹扡㤰㜷〱ち㑤ㄳ攸ぢ愱㌹㈸搰㡢つ晥㘲戸㘶㜵㘰愰㤷愰愴㤶〰㙦〷晡㙤㔷愰㍢敡㐰㕦っ扡㍦搰㤷〴㘲戹㐲㔱〲摤㠹㐱扣㉣㤰㘷㤹挱㜶㜶〶晡ち㘰㈵搰慦〵〶晡搵挰㐰㕦〵㈱ㅥ搱攵愶㜰戵㈹㜰搹㈰㡦扣㙢㔱㘸㥡㐰㕦〷捤㐱㠱扥摥攰㉦㠷㝤慢ㅢ〳扤っ㈵戵〲㜸㍢搰晦㜴〵扡愷づ昴㡤愰晢〳㝤㔳㈰㤶㉢ぢ㈵搰扤ㄹ挴㕢〳㜹㔶ㅡ㙣㕦㘷愰㙦〷㔶〲晤㑣㘰愰㌷〵〶㝡ㄵ㠴㜸㐴敦㌴㠵扢㑣攱㙥㕤挸㕢㡤㐲搳〴晡ㅥ㘸づち昴扤〶㝦つ㕣戳〶㌰搰㔷愳愴搶〰㙦〷晡㜱㔷愰〷敢㐰晦ㅤ㜴㝦愰搷〶㘲敦〷㔶〲㕤挴㈰㍥ㄸ挸昳㤰挱づ㜵〶晡ㄱ㘰㈵搰て〷〶晡挱挰㐰慦㠳㄰㡦攸㝡㔳㜸捣ㄴㅥ搷㠵扣つ㈸㌴㑤愰敢愰㌹㈸搰ㅢつ晥㐶戸㘶㡤㘵愰㔷愰愴㥥〴摥づ昴扤慥㐰ㅦ愵〳晤ㄴ攸ㄲ攸〹㐰㤸㐳㙤ち挴㍥つ慣〴扡㤸㐱㝣㌶㤰攷㜹㠳㍤㥡㍣㔰㐸㘷搵㍦㠰㤵㐰慦㜲〴㍡㝣っ㔸搲摦ㄱ摣ㅥㄸ晤㝦㐲ㄳ晥攳戵㌵㄰挶ㅤ挱㡢慣攰㠸扥㘴ち㕣㜶㈷㤸㝦改㐲摥㉢㈸㌴㑤㌶㌶㐳㌳㑦㌰㍣〵摥㜸㐶捡攱攳㠰㜳㡦愷㡦〷挶㍦っ㡦扥慡戵㔸㉢愱捡扡㡤愰〴㥣敡㌵攰敤摣慤㜰攵㉥〶㈲〷㌲㕢㐰昷㜷㤲搷〳戱㙦〰㉢戹㉢愵收户〲㜹摥㌶搸㌸㜹攰㠶㝣摥〵㔶㜲㜷戵㈳㜷愹㠱捣㔵㠱㘹㝡て㐲㍣愲敦㥢〲ㄷ搷〹收㐳㕤挸晢〸㠵愶㐹换挷搰ㅣ搴㐹㍥㌱㜸扥〰挱慡挲㔹㕡㝣搷㠲晡ㄴ㜸㍢搰㤷扡〲㍤㐷〷晡㌳搰㈵搰慥㑥昲㜹㈰昶ぢ㘰㈵搰〹〶昱换㐰㥥㙤〶㥢搴㠱㤶㑥昲つ戰ㄲ攸ぢ㥤㠱㘶㈷㤱ㄱ晡昹㠱㠱晥ㄶ㐲昸㡦㜷ㄹ㠳て晤攱㍢㔶㜰㐴扦㌷㠵ㅦ㑣攱㐷㕤挸摢㡥㐲搳〴晥㈷㘸㤶挰戳㍦㔸散〰ㄶ摢㝣㜴㠷挱慦㠱㙢ㄶ摦戰㘰㥤〲扣摡〹扣〴昶㔴搴㈸㈸㠱昸搵㘰㥤攳挶㈸㙦っ㐰挰㡦慦㠱户㔵㌳挵㘵㌲ㅤ㔹㝦㤱攰㈵〲摥ㄳ愸扦㈱㑥㙦㘲挸敤㝢㕢搴㐹㥡㜰㘱戳㤷ぢ戶慥敤㌶㜸昵㑤㡢㑦㉡㍥㘹㘸㔴㜱㌹㡤㜸㜱慥搳ぢ㔹㈷㐳慤㉥㉦昲㡣ㄷ攷摢㕥㜰つ㐹㤰ㄷ戵改扣㐸㘸㐲昹㝢攷戵㕤扤攳㥡㐱㡦昶㕢㍦攴挱扣㘱挳搴㥥挶㡢㡢㥤㕥散㘵戰捥挷〹㔱㉥ㅢ㤱㔸㕣㙡㝢挱㐵ㄱ㐱㕥捣㑥攷挵㉣㑤㤸㌰㜰搶收戵㕤㕥ㅡ戱昶戱搷㐲㤳㍥㙡摤㑤㜱昱㠴挴攲㑡愷ㄷ戲㉡㠲戱㜰㜹挱㜵㄰攲挵㜲摢ぢ慥ㄸ〸昲愲㌴㥤ㄷ搳㌵攱㍦㘷摥昴㐹㥦㔷搶ㄷ慤搹搱晦㠸慦扥敥㜳愵攲捡〲昱攲〶愷ㄷ㠷ㄹ慣㉢㈳㐷ㄸ㉦㙥戴扤攰攳昴㈰㉦㡥㑢攷挵ㄴ㑤昰扤㥥㥥㡦摤挵㡢摢㥣㕥挸昳㜴㕦㉣昸〴㕤㘲㜱㠷敤〵㥦㌵〷㜹㔱㥣捥㡢〹㥡攰㝢て㍣㥦㐹㡢ㄷ昷㌸扤㤰㠷捤扥搶㌹挵㜸㜱㥦敤〵ㅦ挴〶㜹㌱㉡㥤ㄷ㈳㌵挱昷挲㜵㍥戰ㄵ㉦ㅥ㜴㝡㈱㑦㘲㝤㕥昰搹慢挴攲㘱摢ぢ㍥愵っ昲愲㌰㥤ㄷ㠳㌵挱昷㘶㜳㍥捤ㄴ㉦ㅥ㜷㝡㈱㡦㈹㝤㕥昰挱愴㜸㔱㘷㝢㜱㕡ㅡ㉦づ㑦攷挵㘱㥡攰㝢㠵㌸ㅦ昵㠹ㄷ㑦㍢扤㤰㘷㜸扥㜶挱愷㜶攲挵戳戶ㄷㄷ愷昱愲㘷㍡㉦㝡㘸㠲敦㕤摤㝣づ㈶㕥扣攸昴㐲ㅥ㜰昹㘲挱㐷㕡攲挵换戶ㄷ㝣昸ㄳ㤴㤱〳搳㜹搱㔵ㄳ㝣㉦挵收㐳㈲昱攲㌵愷ㄷ昲昴挷攷〵㥦昷㠸ㄷ慦摢㕥昰挹㐸㤰ㄷ晢愵昳㘲㕦㑤昰扤㝤㥡㑦㔰挴㡢㜷㥤㕥挸愳ㄱ㥦ㄷ㝣ㄸ㈲㕥扣㘷㝢戱㉥㡤ㄷ㝦㐹攷挵㥥㥡攰㝢捤㌳ㅦ㉦㠸ㄷ㥦㌸扤㤰攷〶㍥㉦昸愴㐰扣昸搴昶㠲㜳敡㐱戱㘸㥢捥㡢㌶㥡攰㝤㥦㜲㤴㔳昱愲昹㉢搱ㅣ攲搴昹攱改㕦㍡攳㔸㠷㝡㈰㤶㐱攳㘷昴攳㘵昸㘱敢㌹㜸敤挴挲㈱搵挹〴户搶㘶㌵挳て㕢摢扦慤㤰㤳㝤搸敦搳挵昹敦扤愱㡡㥦㔰ㄴ捥晦㉦昴㌰挸愹ㄹ㜱㙡晣㉢㍥搶搷㌸攱㄰㘷昲〳摦晤㘰慦挳㉤挶㉦㝡挷ぢち〷昷㉤ㄸ戲愰㌴㕥挹昷㙣㘰戵㉥〴戳㜶慤ㅡ㔱㡢㘲㍣㔱㍢戱㘶㤰扣晤㠱㔳攷扢㤸〵扤〷㔶つ㥢㕢㔱㠶㌸散㥦挲㤸㤷慣ㄸ戱㜱㠹㝡戹㔶㈹㉥晣㕣晣慥愹㥡攳户㈹晥㤲挲攲㡤㍡〸㜸扣捣㘸慣挵敦〸攴㘴㌷㔳摥摦敥㤶㜷㈸ㄴ搵㔴挵㉡慡ぢ昸㈴㠲摡ㄲ㌵㤵㈳捡ㄸ㠰扦〴晣㤸昸攰㡡愴㙣㜲摦ぢ㜴㘵昱戱㐹昸㕢㥣㙤戸㝦挷㘱ㅤ扢昷っ戵㐴㈲ㅡ㙤挳ㅤ㜶㕡攴㜰㉤㘲㝤て㠵㡡捦㔳愸㡤愸㍣㍥㥢挰㝦敦㠲敢㙤㕣㠶挵㘳愰挰慣㕣晤㌷㍡㌰㡦て㌲㐴㘲慡敡戰㜴㔰㘸敢愹摥户㙣搹ㄲ㝢つ散搶㤳挷㉢〳ㄴㅦ㍤愴㝡㑣㍦㌴㔳㝢晣搷㕣㜷っ摦昸㉦慣〹扥㜷挹昲戹㠴昴摢㥦㜱㈲昵愳㔰㜹攰〰慢敥昱ㅦㅦ㌱㐸敦晡〵扣ㄸ㠵㜲㌲㍥攵㐵㙡ㄴ晡摢昶㌴愳搰㕦㌵挱晢搲搶愸㤹挳㡦㜲摡㕥㑣㌴挳㕥ㄳ㤸攰摣㍢㍢戱摡〹㔱昶ㅣ㘹散㈱㄰ㄵ㘷攴㠵戴㐳㤳攸扤搵ㅣ愴㍣捥戵戳〶㌷㥤㐷㉡〵㜹㍢っ㐷扡㤰㐷捤摣扣㤵ぢ㡤㤶㐵㡢㥣㜱㑦㥤㙦㉡敡摦愶㍢摦㙦㌴挱昷㡥㔶㑥挷㑢搴昳愰户㍥敡㌲捦づ㠷摤㔱攷捣扡㠴㘴ㄷ昰㈲㈴㥣㠳㑥㜹㤱㡡晡攷改扣昸㑣ㄳ㝣㉦㐳攵㕣戵㜸戱扢搳㡢摤つ搶㌵搲㙣㙦扣㘸㙦㝢搱㈱㡤ㄷㅦ愴昳攲㝤㑤昰扤㜵㤴ㄳ戹攲挵㕦㥤㕥挸っ慤㉦ㄶ㥣㤳㤵㔸㜴戰扤攰散㘵㔰㉣摥㑣攷挵ㅢ㥡攰㝢扤㈷㘷㌹挵㡢〳㥣㕥挸昴愵捦㡢扥挶㡢㉥戶ㄷ〳搲㜸昱㑡㍡㉦晥愵〹扥昷㘸㜲ち㔰扣㌸挴改㠵捣敤昹扣攰㙣㥥挴愲扢敤〵攷扤㠲㘲昱㝣㍡㉦㥥搳〴摦ぢ㉢㡦㌲㕥昴㜵㜸ㄱ㌵昷晦㑡㘶挰攸㡥挱戰〱㐷㌹攷㈵敥ㅣ㙡扢㜳㉣敡搲㍤㌷挱㑣㝤捦㍤ㅣ㐴㔵㤲挶搳扡㜴㥥㙥搰〴摦摢㈲㘳挶搳㐱づ㑦㤵㑣昳昸攲挵㠹ㅤ㜱戰搰㜶㤰㔳㈰㐱昱㝡㌸㥤ㄷて㘹㠲敦戵㡣㥣㉡㤱慣㡤㜰㝡㈱㜳㈰扥㌰㜱搶㐳扣ㄸ㘵㝢挱愹ぢ〹搳㕡㘸慦て搳ㄸ㄰ㄵ㘷〹㠲ㅣ扣㈷㥤㠳慢㌵挱晢㙡挴攸愹挶㘸㌱昴㕡ㄳ〹㡥〶㠸㠴㑥〷愱愱㕦㈹攳㑥愶㜸慤扣戰㈸て愷ㄳ㉡攷搰愰㐵戹㡤收挸㐶摥㠵㔷㈹ㅢ㤷㕡攲㥤㉥㠹搹昱挴㘸扣愲〸㙦㜲㈹慥愸搲㍢㠰昰敡㈲晥摥㤴㜹㙢㠸㈵㌵ち㠷换挷㈵昰ㅡ㤱收攵㈳㙡昱㈲愴戲摣慡昱戱㘴㌲㥥愸晥㌳散㈱挴㔶戲ㅣ㡥〰㜱㠹收敢ぢ戳〳㜷㜱㜱㝢㔶攰㈸㐲㈲㔶㤰㡡㠷㜹攳㔷㌶㕦〵昳晢㜶㄰㠶㈷㈱㙢愹ㄷ扥捥攳戶戱摡㙣㜵〷昲㉥捦㔳㍦敦搱晥㌷昱㌷㉢ㅢ㍦捤〴摥昰戱〰捤㠶㈶㑡㤵㝤ㅥㄸ戰㑣〱㐶昶挹ち挰㐳㐰搳㌶㡥㈷㘱㉡挱〹〰ㄱ挵㐹ㅥ戶て㡢㐶戳搵㡡㐰㈳㌱昲搳㐸捡㐰㈹㔱ㅢ攱㠶㌶挰㈹ㅤ㘹昱㜱ㄲ捡〹㘶〰㐴搴愵摡㐰㜸㈶慡晥戳扡㌲搰攰㉣昰㠶㘷〳戸捦慡ㄲㄸ愷搱㉢㡤搱㙡ㄲ㙡〸收〰㐴搴㜲㙤搴愲搱㙣戵㈴搰㐸㉤昹㘹㈴㜵㔶㜳㠹㜲㥣搵つ挶挰㝣ㄲㄶ㄰㉣〴㠸愸ㅢ㡤〱㍢㙣㘷〷ㅡ㔸㐴㝥㜷搸㑥㈱捡㘱㠰昳㉥ㄲ戶搳㐸㌸㥤攰っ㠰㠸攲㈴㡢攴挵㍥㠳㐵㠱〶捥㈶扦晢っ捥㈵捡㘱㠰㔳㉡㘲攰㝣ㄲ㉥㈰戸㄰㈰愲敥㌳〶散㌳愸つ㌴戰㠴晣敥㌳戸㠴㈸㠷㠱〷㡤㠱愵㈴㕣㐶戰っ㈰愲ㅥ㜶ㅢ㤸ㄵ㘸攰㑡昲扢つ㉣㈷捡㘱攰㜱㘳攰ㅡㄲ慥㈵戸づ㈰愲敡摣〶㘲㠱〶㔶㤰摦㙤攰㈶愲ㅣ〶㌸挷㈱㈱扡㠵㠴㕢〹㔶〲㐴ㄴ㈷㌴ㅣ㌹㤸ㅣ㘸攰づ昲扢㜳㜰㈷㔱づ〳㥣扥㄰〳㜷㤳戰㥡攰ㅥ㠰㠸㝡搹ㄸ戰㜳㌰㉥搰挰ㅡ昲扢捦㘰㉤㔱づ〳慦ㄹ〳て㤰昰㈰挱㐳〰ㄱ昵扡摢挰搰㐰〳㡦㤲摦㙤㘰㍤㔱づ〳敦ㅡ〳㡦㤳戰㠱愰づ㈰愲摥㜳ㅢ攸ㅦ㘸攰㐹昲扢つ㙣㈲捡㘱㠰昳〹ㄲ愲㘷㐸㜸㤶攰㌹㠰㠸攲攴㠱攴挰づ㔱慦㐰〳晦㈰扦摢挰㡢㐴愵っ㈸㑥ㄵ㔰㑦昸㘵㄰捣捦㐸㤶㌹㝥㐶㌲㐷ㄵㄸ摤㔹愷㘵愵㉥戰慦㠰㍦扣ㄹ愰ㄹ㤶㥣挹〰〰㈰㘲扤敡搶ㅦ晡ㅡ扡扤摦ㅣ摣戴㍣㌴ㅢ搷挸搰晣㡡戲攴捣昰捣㜸挵㡣㤹㐹㙣㑥㙥㘱㌶ㄵ昳㌲㥥挳㥢换㑣㌷戶ㅣ㜸㌵慦㉡㠹㈵ㄲ戱㠵戹㔵㈵㤵昱敡ㄹ挹㤹戹㈵晡㠷ㄸ攱㐷㙥㙥慥昵ㅡ晥搲ㄴ㡦㈸敦昲㈴㥡㕢攸攵敢〴㙦〰㐴ㄴ㙦改ㅣ搱散㘸捥搸昵㤵昲㌶昹摤搱㝣㤷㈸㐷㌴㜹摦㈶搱㝣て〵昳㤳㝦敥㘸敥㘳㜴扢愲昹〱ㄵ昱㥥㉡ㄵ挹㡦㍣扡㐳愸㌳㥡收〸昱㘶慦慦㘷㑡挶扤昸搰晥捤㐱㤹㙢㌸搰㉥敢㌵㡣㝣〱㠲㘳ㅥ㠵换ㄲ㈵ㅦ戹㔰改晤㍡㑦慢㤲扥㠴慢㐴扢㔵㌵㐴扦挱㉥㔴㠵㔱捥昴㕣搶㔹〸㔵ㄵ㈷攳㜳㕡㔴搹搶㌹攴ㄱ昷㜳昰〲捡㜰戸搷㝦改㍣挵攵ㄷ〸攸慦㍥〶摡㝦愳〳敤㜷戴㝥慡攷ㄹ戶敢㠶扡晤户㔰㝢〴晣㜷㔹昲挷㠸㉤㑥㔹㠸ㄱ攳㘴ㅦ敤〶摡㝦户晦㘶㍢昰慣捦〱戵〷ㅣ愰ㄳ搴ㄷ捤㠳愴㌴挱㑦㔱戰㍥㈳昸ㅣ㈰愲㜸㝦敢㘸㠲㙤㑤㌳㜱㌵挱㉦挹敦㙥㠲摢㠸㑡㌵挱攸敥愸㡢㠱㙦㐸昸㤶攰㍢㠰㠸㙡て攸㌰㄰〹㌴昰㈳昹摤〶㝥㈲捡㘱㠰㌷慡㘲攰㘷ㄲ㜶ㄲ晣〲㄰㔱ㅤ〰ㅤ〶㔴愰㠱慣㕣㥦㠱㙣愲ㅣ〶㜸て㉡〶㜲㐸〸ㄱ㠴〱㈲慡㡢摢挰昶ㅦ㠳〶㝥ㄶ昹摤㘷搰㠲㈸㠷㠱㐳㡣㠱㔶㈴戴㈶挸〳㠸㈸摥㑢㍡捥攰慢㐰〳㙤挸敦㌶搰㡥㈸㠷㠱扥挶挰㙥㈴散㑥戰〷㐰㐴ㅤ慡つ㠴摢愳敡ㅦ昴㝤ㅣ㘸昰㉦攰つ敦〵㤰ㅡ昴昱㑡扢㌷㌰づ愳㡡㌷㤷扣㍥ㄴ㉦㝦㘴攰㉦㍤愷づ㡡づ㌲㕥晣㤵㥣昹〴ㅤ〰㈲㡡户㠰㡥搳㝣㍢搰㙡㐷昲扢㑦戳ㄳ㔱㡥搳ㅣ㘱っ㜴㈶愱ぢ㐱㔷㠰㠸ㅡ㘵っ昰㌴戳搵收㐰〳〷㤳㥦愷㘵て㌳㜹㑡㠷㄰㤵㌲愰㜸㈳攸㍣㈵㔵っ㠴摣㉦扥〸㤵扣㕦㍣〲㝤㉡㌷㍢慣㈶ㅡ挲㍦㌵愱扦㄰㤴攲㥤㥥㐸晣㐳ㄳ搸㍦慤㕥㌰ㄴ攲㉤㠲昷㘲攷㜸㔳慤晢摥㠵㥤昷㜷晥㌰㐸㙦㥥㈳㙦㍣愸挳敡挳ㅡち昲攱㕤㠷㜸昷慣攷㝣愶ㅡ挲㌳㥥昳攱摤㠹㐸㍣敤㍣㥦挳愸㌴〶ㄲ捦挹㍡㥣㌵摥㠸㠸挱㈳㥣〶攳㐶晣〹㡦㐱摥㤹㠸摥㡤ㅥ㠳扣㕢ㄱ㐲㥤搳攰㐰㉡攵摤㠸ㄸㅣ挴ㅡ㙦㐲挴攰㘰愷㐱摥㠱㠸昸㝡㡦挱ㅡ㐳㔸攷㌱挸㍢ㄵ㤱㜸搴㘹㜰㈸㤵搶㠲㈴〶㠷戱挶㥢ㄲ㌱㌸摣㘹㜰扥ㄱ㝦搰㘳㜰㠱㈱㍣攰㌱戸搰㄰敥㜷ㅡㅣ㑤愵扣㔳ㄱ㠳㘳㔸攳㑤㡡ㄸㅣ敢㌴挸㍢ㄴ昱昷㍥㡦挱搳つ攱㕥㡦㐱摥挹㠸挴㍤㑥㠳ㄳ愸昴㙣㤰挴㘰㌱㙢扣㘹ㄱ㠳ㄳ㥤〶捦㌷攲㜷㝡っ昲㉥㐶昴慥昲ㄸ扣搰㄰敥㜰ㅡ㥣㑣愵扣㤳ㄱ㠳挷戲挶㥢ㄸ㌱㌸挵㘹㤰㜷㌰愲昷㔶㡦挱换っ攱ㄶ㡦挱㘵㠶㜰戳搳攰〹㔴㝡㈵㐸㘲戰㠴戵攵愸㠹挱㘹㑥㠳扣愳ㄱ㠳㌷㜸っ昲㉥㐷〸搷㝢っ㕥㘷〸搷㌹つ㤶㔱㈹敦㜴挴㘰㥣㌵摥攴㠸挱㜲愷㐱摥攱㠸摥攵ㅥ㠳户ㅡ挲㔵ㅥ㠳扣ㄳㄲ㠹㉢㥤〶㘷㔱改ㅤ㈰㠹挱搹慣昱愶㐷っ㔶㍡つ昲㡥㐷挴㉦昳ㄸ攴㕤㤰㄰㤶㝡っ摥㘳〸㤷㍡つ捥愱㔲摥〹㠹挱ㄳ㔹㕢㡢㥡ㄸ㑣㌸つ昲づ㐸昴㕥攴㌱昸愰㈱㉣昶ㄸ㝣挸㄰㉥㜴ㅡ㥣㐷愵扣㌳ㄲ㠳昳㔹㕢㡦㥡ㄸ㕣攰㌴挸㍢㈲㌱㜸慥挷㈰敦㤲㠴㜰㡥挷㘰㥤㈱㥣敤㌴戸㠸㑡㜹愷㈴〶㑦㘶㡤㌷㐹㘲昰ㄴ愷㐱摥㈱㠹摥搳㍤〶㥦㌵㠴搳㍣〶㜹㈷㈵ㄲ愷㍡つ㥥㐱愵扣㜳ㄲ㠳㘷戲昶㈲㙡㘲昰㉣愷挱㔷っ捦搹挴昲挶㐷㜸捥㜱昰攴扤愶戱挰㠱扣〵㌵㌱戸搰攳攲敢㠶戰挰攳㈲㙦㑦㐴㘲扥搳挵ぢ㘸攲㙤㤰挴挵ぢ㔹攳㥤㠸㤸㕦散㌰慦㜸㕢㈱㍣ㄷㄱ晢㤱攱㔹攲攴昹ㄴ㔸㌱㜱愲挷㈹づ㑥㠵㌰挷攳ㄴ〷慣㐲愸㜱㍡戵㤴㑡㌹㐰ㄵ㠳㤷戱挶戱愹㌸戵捣㘹㤰〳㔳ㄱ㥦敤㌱昸慤㈱捣昲ㄸ攴〰㔶㈴㉡㥣〶慦愲搲ㅦ㐱ㄲ㠳换㔹晢〹㌵㌱㜸戵搳㈰〷慡㈲ㅥ昷ㄸ攴攰㔵〸㘵ㅥ㠳扦ㄸ㐲愹搳攰昵愲ㄴ㐰っ摥挰ㅡ挷慥㘲㜰㠵㉥戰愲㌸㜰ㄵ扤㈵ㅥ㠳ㅣ捣ち攱〴㡦挱戰㈱㑣㜵ㅡ扣㠵㑡㌹愰ㄵ㠳户戲挶戱慣ㄸ㕣愹ぢ㘲㤰〳㔹搱㝢慣挷㈰〷户㐲㤸散㌱挸〱慦㄰㡥㜱ㅡ㕣㐵愵ㅣ攰㡡挱㍢㔹攳搸㔶っ摥愵ぢ㘲㤰〳㕢ㄱ㉦昶ㄸ攴㘰㔷〸ㄳ㍣〶㌹〰ㄶ挲㔱㑥㠳昷㔲㈹〷戸㘲昰㍥搶㌸慥ㄵ㠳㙢㜴㐱っ㜲っ㉢攲㘳㍣〶㌹慥ㄵ挲㘸㡦㐱㡥㜵㠵㌰捡㘹昰〱㉡敤〸㈰〶ㅦ㘴慤ㄳ〱搲㘶㍤愴ぢ㘲㤰㘳㕡ㄱㅦ收㌱挸㜱慥㄰㠶㝡っ㜲散㉢㠴㈱㑥㠳敢愸㤴㘳㕤㌱戸㥥㌵づ㜳挵攰㘳扡挰㑡ㅥ挷愴摣〸㥦扤㐰㤵㑥㉢㥢㌶㙤㝢㕥㑥晥㥥㌹㤳〷戶㕣扥昵戹昷㤷㙥㍥扥晦㈷㍢慦扤㜶昳㠷㑢㕦搸戹㙥㝡晦愷㙦扡改挹㤱㌷扣昰㝥㥢昲ㄵ搹て㙣ㅦ扤㘲㔱昷搹㡢㑥㉣㍦扡敢戰㐵挷捥㍡慡晢昸㕤づ㙣搶慣㜹昳〳摡㍥戳㐷攷攸㘹㈷㍥愴敡㕥摦扤㕡挹㌸㤴攷改㝡戴挹昱愸摣㙤㙤㐰愱㔵戳㍣づ㈵㥢搴つㄹ㥤晡摣攰㈸㔵摣搸㘸扢㌱戰愹摤㤰㌱㉢摤㜰㉤㙣攴搸㔵摣㜸搲㜶㘳㘸㔳扢㈱㈳㔹㥦ㅢㅣ搱㡡ㅢ㥢㙣㌷㌸ㄸ㙤搲愴挸昸搶㤷ㄴ㡥㜳挵㡤㘷㙣㌷㈶㌴戵ㅢ㌲敡昵㐵㠳愳㕦㜱攳㌹摢㡤挹㑤敤㠶㡣㠵㝤搱攰㤸㔸摣㜸挱㜶㠳挳搹㈶㑤㡡㡣㤰㝤㙥㑣㌳㙥晣搳㜶愳慣愹摤㤰㜱戳捦㡤㜲攳挶㑢戶ㅢ戳㥡摡つㄹ㑤晢摡㐶愵㜱攳㕦戶ㅢㅣ㄰㌷㘹㔲㘴㡣敤㡢㐶挲戸戱搹㜶㠳挳攴㈶㜵㐳㐶摥㍥㌷ㄶㄸ㌷晥㙤扢挱挱㜳㤳扡㈱攳㜱㥦ㅢㅣ㤷㑢㑦搹㘲扢挱㈱㜵㤳扡㈱愳㜴㥦ㅢ㘷ㄹ㌷摥㄰㌷㤴㡣搳挹昵㈶敡收㠸㥥㘳戸摥ㄲ慥扣ぢ昰愷㐹㥤㤵昱㍡摤㜰㝤て㉦㌶㙥扣㈳㙥㈸ㄹ戱㤳敢㙢㉣搶㌲㐷㤴㈳㜷㠹散㔶攱捡㕢㡡㍦㑤敡慣㡣攳改㠶换搹㘵挶㡤昷㙤㌷慥㙡㙡㌷㘴㜴敦㜳㠳愳㝣㠹挶㠷戶ㅢ搷㌷戵ㅢ㌲收昷戹戱挲戸昱戱敤挶㉤㑤敤㠶摣〹昸摣㔸㘹摣昸㡦敤挶慡愶㜶㐳敥て㝣㙥摣㘵摣昸捣㜶㠳㐳晣㈶㙤愲㜲搷㐰㌷捣㡡㉣㤴戳愲㙢㡣ㅢ㕦搸㙥㜰攰摦愴㙥挸扤㠴㉦ㅡてㄹ㌷扥戴摤攰敤㐰㤳扡㈱㜷ㄸ扥㘸㍣㘶摣搸㈶㙥愸つ昸㈳昷㉡㜹晡㕥㘵㌰㐴昰㙢ㅥ㡡挳㙦㈱戴昶㄰㥥㌴㠴㔶ㅥ挲㈶㐳㘸改㈱㜰搰㈸慡㕡㜸〸捦ㄹ㐲挴㐳㜸挱㄰㉣て㠱㐳ㅤ㔱㤵敢㈱㜰昰㈱㠴收ㅥ〲㠷〳㐲〸㝢〸晣㠲ㄶ㐲挸㐳攰㔷愶㄰㜲㍣〴㝥㠹〹愱㤹㠷挰慦ㄵ㈱㘴扢〹㔱昳晤愲昸㤵㈲ㅣ捡捤愱㜸㤱ㄷ㐲㤶㠷挰敢扡㄰㝥晢挱㝥挲㘱ㄲ挳㉢慤㄰㝥昵㄰㜸敤ㄳ挲㉦ㅥ〲慦㐶㐲搸改㈱昰晡㈰㠴㥦㍤〴昶㔸㈱散昰㄰搸㠷㠴昰㤳㠷挰㔶㉤㠴敤ㅥ〲摢㤹㄰㝥㜴ㄳ㕡晣㍦ㅢ㥦㈳㡤</t>
  </si>
  <si>
    <t>㜸〱捤㔹㝤㙣ㅣ挵ㄵ扦搹晢昰敤搹㑥㡥㌸〴ㄲ㐸㌸㑡㈰㈱㑥慥戱昳つ戸㠹㝤㡥ㅤ㈷㡥敤攴㥣〴〴改戱扥㥢戵ㄷ摦摤㍡扢㝢戱つ㐱㤰㠲㤴㐸㐵愱愵㤰㤲㌶㑤㠱㈲㈴㘸㔴〱㙤㘹㡡㈸㈱㉡㠸ㄶ㔲㈱㕡㈴㐰㔵搵ち㈱㈱㌵㐸愴晦戴㔴つ㑡摦敦敤㥥㝤㍥㥦㥢㄰㔲㈹敢散扢㤹㜹㙦摥摢㜹㕦昳㘶攲ㄳ㍥㥦敦㉣㍤昸挵ㄳ㐰攳敡攴愸敤挸㕣㍣㘱㘶戳㌲敤ㄸ㘶摥㡥㌷㕢㤶㌶摡㘹搸㡥㥦〸㐲㈹㠳昰㜶㌰㘵ㅢ㜷换㜰㙡户戴㙣㈲ち晡㝣攱戰慡㄰ㅥ㑣昰㐶㡢ㅤㄵ戳㙡〲〴㝡ㄳ㉤摤㝤㜷ㄱ搷愴㘳㕡㜲㜱㙣扢㍢户愹愱㈱摥㄰㕦扥慡㘱㘵㝣改攲㔸愲㤰㜵ち㤶㙣捡换㠲㘳㘹搹挵戱㥥㐲㕦搶㐸㙦㤲愳扤收愰捣㌷挹扥愵换晡戴攵慢ㅢ㤶慦㔸愱慦㔹戳扡㠶㐴晢㝡ㄲ㉤ㅢ㘴㜶㠸昸㕤㉣慥㈱攲摡㤵㘸改戱愴㝥戱㜸〶愱㠸㈵慤㌲㙤㐰㘳㔲㕡㐶扥㍦㥥㘸愱㝦㈵㕡愱摥慡㜸㜷戲㥢昴㥡搵㐶戱㌶㌵搷㥤敥摢慥㘵ぢ㌲㤴攳捦〹攷戶㙢㔶㤷㤶㤳戵戹㙤戶摣慡攵晢㈵㝡挱㕣㝢挱挸〴挸㡡晥ㅢ㉢〹昱ㄴㄴ敦㑥戴㈴〶㌴换㘱㤶㄰㔰㕦㠹㥡㈵挵扤捦㘰㝡ㅥ㠱㕡㐴戵攷㈳㉣て㕦㔸〵㄰㈶㄰㔲〹㑣昷㘶挵㜸㕡慣㐱〴晥㐹㕥㔶㍡愹㥡愸㤴㤴愶愴晡㤴㔴㕡㐹㘵㤴㤴㔴㔲扡㤲敡㔷㔲〳㑡捡㔰㔲㜷㈹愹㐱愲㈹㍥攱慡㉡挵㝢敡㘷㕣昵敤ㄷづ搴戵㍤昴敡摥㘷ㅡ㕦㘹搲㙢挰慢㡢搶ㄴ敦㤲捥㐵㌲㝥㄰敢㌹㝦ㅤ搶㄰㜵㌰攷㥡愰㔵摡㘹ㄵ昶改挸㘷攴㐸㠸㕡㘴户㥡㕣挲捣㍢㜲挴㘹搵ㅣ慤㉡搷愳㔹㌲敦愸㐴㔴捦戳摣ㄶ㘶搶昲㔸㜱㜶挴敢ㄱ㠷㈸㌷㑢戸㔴昳㠰换㐹㔰戸昹〳㉥っ㠷㉡〵昰〶捤ㅥ㜰戴扥慣㥣㕦㘶㙡攸㡤扣㙢㥢㘳㘴敤㌸戱㙣户捣挲㄰㌴㝡戱昸戰〳挳㈹㐲戵〴㌸摤攰搷攷㍢扤㔶㥤㐶㍦ㄱㄵ㐸ㄵ㐸愴㈲晡愱愷㠸慢㤹㐱㥤㉤㥥戳戵㕡摡㌰〵捣戸㠹ㅢ攳㑢昱㜷敥㡣㐱〹㐳㕦愱慦搲ㅢㅡ㌲㉢㤶㙡换戴㈰㍣昵换㌸㝤㤴攸㙢昴ㅤ㐶㍥㘳づ㜳ㄴ㕣摤愲搹㜲㍣㈸敡㍤㕣㡢㔹挸㘷散慢㉡㈳㤳㡥收挸㌹攵戸㜱㈶㤳愶㈵㈹㐱㐸㥢攵捤㉢㥦挶㙥搵㍣㘲戸攸戹㘵㘸㑡ㄳ㘶摦搴搸㌶㑢敥ㅡ挳㑥晡愲㘶㑡晡扢㈵昰㤳㔶改愲摣敦愲攰㌶㙤㤹攷捦慢捦昵ㄸ改㐱㘹㈵㈵戶っ㤹攱愵㕥づ㤴㈴㑦㑦㑢扢扥㍢㑦ぢ愵㍣㤵昹㕡改愸扥㝥挴㤱ㄴ㈷ㄹ晡㕥捡摤捥㘸㉦㝣㜴搶〴ㄲ㔷㈶㈱㘶㑦ㄸ㙥㌳搳〵ㅢ昱㘰㤹搹㠹㤸收捣㙥㡤㘴㘶㌶㥢ㄹㄹ〸昸〲㜸㘸㐳昲晢㈹㐰ㄶ㤷戹㍦㈷㕦昰戵㡢㤹慥挴挸㐸㜵㔷㑥㜴扥昸㔶㕡ㅦ慤㈳㉢攱㤹㑡㜹㌴㤵戰ㅢ户㉢搸㔴捣㈵慥摣㤲㔵㘱㠷〵昵挲愹扦㤲搹㡥搹敥晦㑢慣㈸㜵摥敡搷敦愶㝣戵㐱换㘷戲搲慡㤴㕥挶敡〳㠱㉦㔲敢〸〴㍦愵㘸㥥㔲㝢㈸〶挴㠸ㄸつづㅢㄹ㘷㈰㌴㈰㡤晥〱㠷挶愸㠶〸㠷愱摡〱敦㝤㥤㡡㠸㡦㔱㑤愸㤷〳捣〲戸㠲㐰㈴攲收㡣㔰㐴㥤敤㜶〳挸㈶㤵㍥㙥㉣昷㈱愹㐷㍡㑤㉤搳愶愵愹晥愸昲慡㡦㜰挲捣つ㔱㐶戶愲愰㑣㤰搷㤰㌷敥㌶㌲搲ち㘳㈰㐹㔵㑥㠰㡡て㍢挴㌱㘷㔳慡昵晢㠲挱敡㜰㈵㔹ㅤ㐵㕥昳㍤捤㤵㔶㔱ㅤ㤳昸㝦扡㘵昵㕡㔴㐹㤱〸㉡〳㜵づ挰㔵〴㠲搰攰㤷昲㔵㉣㍥愴㙦换ㅢ㡥㕤慤㌷ㄷㅣ戳捤㜰㕡㙤愷㐶㈷㐰㑤㜶戵㌹散㍣㈵づ㕥慦㙦㌷攴㜰敦攸㤰扣㘶㌲㡡㉡㡢㐴挱㜶㑣摥愱收㑤挶户㥡㕤愶搳㙡搸㐳㔴愵捣慦㠰㜶㌱㍢〶㘴㥥戲㠱㐵㐹攱㕣㐴收搰㤰捣㔴昸挶愴㔹戰搲戲愳昵㔲挸㈷挲〷捦㈵摦攵㙣㈲慥㥦㍡㔰㑢昴㡥㤸㔰〴㍤ㄷㄸ㑥扣㜱慡㜳㈱ㄶ㙦㈴愲捥愳㕦㡡㠰㈰㘲攲扣㜲㄰㌶戰改晡㤸㐹㝢つ㈷㉢慢㜵戶ㅡ户挳㍡ㄹ㠹㌲㜸愶㑡敦ㅤ戰愴㙣慤搵摢㉤㈳㤳㌵昲ㄲ敥㌱搳㈵敤㤴晤㤴慤㝢㑣摢挰戱愰㔶敦戵戴扣㡤搰挹愷㐷㘷㑣攸戹愵愵摥㘲攴挹ㅤ㕤㌷㐲㝢扡㥥ㅣ㌰㠷㈹㈶ち戹㝣扢㌶㘴㕦ち㈶㘵愵㤲㝡攸㜱㡤慡〸㐵ㄱ㘱㈵㝣㠱收昲㜱㐱〳ㄷ昱㌵ㄲ㑦〵㠰㡣〵㜳㈱㝢㥤晦㑥〰㘳搷㜰挱敦㙤愲晥㑡ㄹ㘷㉣昵㜲收㡤㘱捥戵〴㌶戶㙦敢ㄸ慦㤴扥搲昹㉡㠸㝣㝢摥㕢ㄲ㕣㜲㥡敢㉥搸愶攰㍤㉡㕢ㅤ扤㜲ㄷ㡣攸㑣〳㙦㥣㌶摥㙣愳㕤扤㐶敦搴晡㘴戶捤戴㜲㥡㌳捤敤㈰搸㜲㕡搶昶㜰㤴㙡㜳ㅡ摣ぢ㘷㤹㘴㕡换捡㌰㘷扥捤㐶㕥搵〹戰て㝡㐳摡〸つ㘹㈳㍣㔴愳㙦㐵㤹收㘶㜳攲㘵昶㙢㤶攱っ攴㡣㜴ㄸㅤ㤴㔲㤷㠴㕦㤲ぢ戹挹㠶㌴㑡て㍢㈷愵㤱㔸㔹捥㜱㑢㜷㌲㜷㥣㌲㍢㔴〷昳㤳昷㉡㈲㐴㝦攲〲昷㜰㥦㄰㕣㤳慢搷ㄱ户㈰㥦攴㜱扥挰㜳扡㜸㕦㜰晡㍥ㅡ㘱捦ㄶ搸㠳㠱㔶攷㝢つ㜴愲搸捦㌰㌵㜴㍤㠱换ㄲ㉤㈹昷㤸摢㤱愱㙡挲㜰㐶㐳㌷搰昰㌴ㅡ㉥㈹㠱愲搸晥㌰㐷㕤〰㠰㐲㍤㠸捣㜷㝥㤹ㄶ㍢㝣戴㘴晢㠳昷搹㤷改㕢ち㕡㤶攴㜵敢戴ㄳ㘲攸㔲㌰㙦㈰挰〶㕤㔰㘶㑤㥣挷㤲㐶㙥㤳戴昲㌲ㅢ愷㑤㠴㤷㜰晢㑥ㅣ挹捡㜵㌰㤱搶㕢㥢つ捡ぢ摢㘸㈲挱昷愹㘶㍢㍦㈹戰㙦搵㙥㥣㙤㔳㈹㕦ㄸ㌲㔱挱㐴搴㐵㠰ㄱ㥦挰づ挵づ㔱敦㌵搰ㄱ㌱〰㝡搵挵〰昴㘲㘲㄰㉥㜶㑥慦㐶㈸㐴㜴昸㜷搲ㄹ捤㔲㑥㐱ㄳ㐷㙥户㠵㉡捤㐵搳敥㘲㕡㜴〷ㄲ㈸㉦㍥挷收愲扥慣㥥㔹㔶搸昳㌴㘰慥愵㌷昸愷ち挵敢搸㝣慣㘰㝣敤㤸㠳㈷ㄴ㈷㌰㜳戳㤱戶㑣摢搴㥤㔸㤲昶挶ㄸ㡥㑡扡捦户戴㌹昸㉥㜱慣㈸ㄳぢぢ攴㜱㝤挳敡㡣っ收捤攱㍣㝦㑤搰挶㠹㤱昵㔵㔵〵㌱ㄱ㝡昹戹㡥戴ㄸ㐵愸㘱戲扡㤴㐰慤扦愶㠱㝥挸㈵㕡捤㥣㘶攴㉦㔶敥㐷ㄴ㔶㍣㈹扢㘲挶慥慥㡡㌱㡤攳㝥つ敥慢㝡愹㡡㠰㜹挲摣愱愰慢捤敤㌰慤挱㍥搳ㅣ挴昰㌴敥搹〳㔲㍡戸㐴慡捥戹愹〱㙤㉡㤴晣晥〹㤷㐵㥥愹㠰挴㈲㐳㡤〴㙡㥢戳搹㔸㤱愳慤㘲㈸戴㡣挰搷摢㈹搶戳搲愴㌴㙥愴ㄳ㕡㌶㥤挲㥤㑢慡㘵㠹㈳㙤㈷㌶㑣㠹㍥㤶㔸ㅦ敢户戴愱㠱昸㐸搶ㅥㄱ㈷挹㌰戸㥥扡挱昸攳扢晡㡥慢ㄳ㍦散㥣戵攷挸昵挳晦ㄱ㙦㝢㠸昲ぢ㈷〱ㅦ㘷慢慣愴〶摣ㅥ㙦ㄴ㡥捥收㔸㐵㡤㕡㝦ㄴ㉥㡥戲㑢㕤つ戰〶攰㈶㠰㥢〱㙥〱㘸〲昸〶挰㕡㠰㜵〴㙡慢㠲戰收捤㘵㔹愱攴㕣㔹㤲㉢敢换㑦捦敢改㌴㍣㡡攴改愷昳㑡㤰㌷戸㠰㜲搳㠵昱㐲摥㐱㐹㠱㌷㜸㥣㔴昱ㄵ昸㑣っㄸ㜰扣㠶㕥戵㠵㐰ㄴ㍡㘴戵㈵㌰搴ち戰㥥㐰㐴㐰㡤搰㠵㜸㤹㠴攳〳㙥愵㑥㔸ㄱ㐱攸㜳搱搴㡢㜲换㠱昱慢㤳改㐴ㅥ搴攱㜳搵扡㝢㜳㠱愵㔱慥㌰戲㔹づ戳ㅡ慡っ㉣扡扣攸愴㘲㤷㙡ぢ捡扥摥㌶㐵㐵㌰㝣愷㜸ㅡ㔴戹挷㝡搱扢㉤㍡ㅥ㔶改ㅤ㌶㤵搴㤹㌰㕤攸㌹づ㘵散㑢㘱㕦愱挴ㄷ㠰ぢ㤰ㄳ攰挲㐳愹㤸㜳㤰㑣晥㐷㐵㌷慥㡦攲㡤㠴㠲㠲攲挲㜶㤵㔰㍢〹ㄳ㑢㠵㌸㐶㌶㐴ㄶ㡣㥣㙡㥣敤摤昳㈹㍥戵㠳戰敡㐶㤰昰㔷ぢ摡㐳㌶㘱〸㠷ㅥ〶㍥㠱搸㠱搱㐳㥢〹㈸つ㡤㐲扣㔸㘴戵㘱㐳昱捡㤰㔸㜵㘳㑡て〱慡㝤〰㠹搵ㄶっ㤵戰㐲〴㌲慢㈴㌵㤴㠶㤵㐲ㅣ㉤戲㝡攱㈵摦昸㔷㙤挳扣敤〴攸㉣〰㐸慣㜶㘰愸㠴ㄵ攲㤸㔹摤㐶つ愵㤱ㄶ昸㑣㤱㔵攳搹搳攳慣㙥挷扣㍢〸〸〵㜹〲慣㜶㘲愸㠴ㄵ戲〱戳㑡㔱㐳㘹㕣㉥挴ㄳ㐵㔶〷㔷㤴㝣㤵㠶㜹㝤〴㠴㠲㤰〱慢㌴㠶㑡㔸㈱愷㌰㉢㐹つ愵㜱戵㄰㍦㈸戲㍡㝡昴攸昸㔷昵㘳ㅥ㉥㔹㠴㠲㤴つ㔶〶㠶㑡㔸㈱㌳㌱慢㐱㙡㈸换㐸敤㡦ㄶ㔹昹㐶㑢搴㥥挳扣㍣〱愱㈰戴挱捡挴㔰〹慢戵搴㘷㔶扢㐰㐰敢㍢㔰攴搴㜳敡㤶昱㡦愲扢ㄵ㥦㡡㙢㈰愱愰㤲〳愷〲㠶㑡㌸慤愳㍥㜳ㅡ〶〱㉤㙦㝦㤱搳搹㐳㠷挶㌹㡤㘲摡摤㈰㔱㔰㐲㠲搳㍤ㄸㅡ攷ㄴ㙣愱㝥㜹㜰愰㡡㘸㠳挱换敥愵慡慢ㄱ㌱挹㐳㉦慦晢㘲搹捥㘶㠱㔴挵愹改〱ㄲ㝥㥣㕥ㄸ㌰慣㠴〴搲ㄷ㈳扥攵㈱㘰づ捡㔹〲㈹㡤ㄱ㝢㍤〴㌴愲摥㑦㈰㠸〰㌸敦㔸㠴㕦搷㔱搶昲晥㘷づ㘷㤵晡㉣晥㕦敥摣㐷挳扤㌴㔵㈰搰戰愵戳㈲㐲て㔰换摦㘶愵戹㈷敥愱㑦挳㐶㜸摦㉢挶㜷敦㕤㜹敦愶㝤㜳ㅦ㍢㔳昷晤摡㌳攲㙥て㈱ㅥ㑥扥㤵戲て㜷扤扡晦挶㥦摢㕦晣昲㠸㐰愰攲㡢搴㝤㕥〳ㅤ㠱㌰攴愸摥㡦ㅥ攲㜱㑣愲ち㠹慥㌴㘷㉡㘹戶㠷搸㝡晡昹摡扡慥㙤㥤捦捤㑢捣㔹昲㔸㙡愱㐰㉣戳戴〳㕥㠳愵㈱㔲㔹摡挳ㄸ㐵挸㔶㤲㤶㥢㑡㕡搶㐳晣㑣㔷㥦ㄲ挱〷㌷敥㝢昲昱挶慡攷扢㝡〵挲㥤愵㍤收㌵㔸ㅡ㠲㤹愵ㅤ挴㈸愲扡㤲㌴㝤㉡㘹搲㐳慣㜹愸晥敦㡦㕦晢㐶换挱扦っ扤昳㙦晤攴㜱㠱㡣挰搲づ㝢つ㤶愶㔱㠷愵晤〸愳〸晣㑡搲㔲㔳㐹晢愶㠷攸摥搹昶攱㤱慡敡捥晤晦㙡㍣㔰昸捤㕦㥦ㄱ㐸ㅡ㉣敤㈷㕥㠳愵昵㔳㠷愵㍤㡤㔱攴㠶㑡搲㙥㥤㑡摡づて昱㥤㔳ぢ㑦㍣昲散晡㡥〳愹搹晦搸㍤敢挱㌶㘱㜸㐲搴攷扣〶㑢换㔱㠷愵晤ㄴ愳㐸ㅦ㤵愴㙤㤹㑡㕡㡦㠷ㄸ㙡㝥㝦攱挹㔳挷㕢ㅦ扤敤㤴晣攰㠳㤹挷〴㔲て慦敤〵慦挱搲㤰㔹㔸摡㡢ㄸ㐵㡡愹㈴㙤攳㔴搲㍡㍣挴搹㈳㥦ㅤ㍤㈱㙥摥晣㘴晢㈷㐷收ㅥ晣慣㈰㤰㥥㔸摡㌱慦挱搲㤰㝤㔸摡慦㌱㡡㌴㔴㐹㕡㘲㉡㘹㉤ㅥ㐲晤昳慣㜰攸昳挶收敦捤晢搵戳㑤慤戱㕦〸愴㌰㤶㜶摣㙢愰㌳晤㝥〲昰㔶㘵㐴愴敦捣摣㜹攷攷搳〳戱㌹㠱㕢搷搵ㅣ晡摢㕢ㅦ㍤昲摥ㅤ㑤㥦㥣㌹㝣昸扤㡦ㅦ㌹㜹收㤵扥愶㌷㥦㝡敡昵㡤㍦㍥昹搱っ晤〹攵愵捦㍢㥦搸搳㌰戸㘷㤷扥㙤㔱晢㥥摢敥摡搲搰㜳㔹扤摦㕦㔵戵愰敥㜷㔷㉥㡣摥扦敢㤸㌸昱攱ㄵ㜹戱㤷㤸戳搸搷愸㔱㝣愲晢愸㠵㕤㐸㍤㐱愰搶㉦㌸摡搱㝦㡤㐰昱㠹㈲㔶㤹敡户搴㈰㉡㡥㔲㙡㑥愴㐲㡣㌱搵ㅢ㉥ㄵ㐷搷㈴㉡挴〶㔳扤改㔲㜱㔴㑣愲㠲㑦㌳搵敦㕤慡愷改㘷昲搷挳ㄷ㤹敡㙤㤷㡡扤㤰㥡ㄳ扦ぢ㍥挴㔴㝦㜰愹搸㝢㈶㔱挱昶㑣昵㡥㑢挵㔶㥦㐴〵㥢㌱搵扢㑣ㄵ㝤㡤㝥昰〸攸㡦昷㠶㌸搹晤㌸扤搸㤹挲挲㈷愰㌲㐶㉣㈹㐳㐰㑢㡣㔸㕣㠶㠰㘲ㄸ㔱㕦㠶㠰㉥ㄸ戱愸っ㠱攵㌳攲挶㌲〴㔶捣㠸㠵㘵〸㉣㤲ㄱぢ捡㄰㔸ㄷ㈳㙥㤸㠸愸晥㉦ㅣ扥昲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</si>
</sst>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 [$¥-804]* #,##0.00_ ;_ [$¥-804]* \-#,##0.00_ ;_ [$¥-804]* &quot;-&quot;??_ ;_ @_ "/>
    <numFmt numFmtId="165" formatCode="[$¥-804]#,##0.00;[Red][$¥-804]#,##0.00"/>
    <numFmt numFmtId="166" formatCode="_ [$¥-804]* #,##0_ ;_ [$¥-804]* \-#,##0_ ;_ [$¥-804]* &quot;-&quot;??_ ;_ @_ "/>
  </numFmts>
  <fonts count="9">
    <font>
      <sz val="12"/>
      <color theme="1"/>
      <name val="Calibri"/>
      <family val="2"/>
      <scheme val="minor"/>
    </font>
    <font>
      <sz val="12"/>
      <color theme="1"/>
      <name val="Calibri"/>
      <family val="2"/>
      <scheme val="minor"/>
    </font>
    <font>
      <sz val="12"/>
      <color theme="0"/>
      <name val="Calibri"/>
      <family val="2"/>
      <scheme val="minor"/>
    </font>
    <font>
      <sz val="12"/>
      <color rgb="FF000000"/>
      <name val="Calibri"/>
      <family val="2"/>
      <scheme val="minor"/>
    </font>
    <font>
      <b/>
      <sz val="13"/>
      <color theme="1"/>
      <name val="Calibri"/>
      <family val="2"/>
      <scheme val="minor"/>
    </font>
    <font>
      <b/>
      <sz val="12"/>
      <color theme="1"/>
      <name val="Calibri"/>
      <family val="2"/>
      <scheme val="minor"/>
    </font>
    <font>
      <i/>
      <sz val="12"/>
      <color theme="1"/>
      <name val="Calibri"/>
      <family val="2"/>
      <scheme val="minor"/>
    </font>
    <font>
      <sz val="11"/>
      <color theme="1"/>
      <name val="Segoe UI"/>
      <family val="2"/>
    </font>
    <font>
      <sz val="9"/>
      <name val="Calibri"/>
      <family val="3"/>
      <charset val="134"/>
      <scheme val="minor"/>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0F0F0"/>
        <bgColor indexed="64"/>
      </patternFill>
    </fill>
    <fill>
      <patternFill patternType="solid">
        <fgColor theme="4"/>
        <bgColor indexed="64"/>
      </patternFill>
    </fill>
    <fill>
      <patternFill patternType="solid">
        <fgColor theme="9" tint="0.79998168889431442"/>
        <bgColor indexed="64"/>
      </patternFill>
    </fill>
    <fill>
      <patternFill patternType="solid">
        <fgColor rgb="FF00FF00"/>
        <bgColor indexed="64"/>
      </patternFill>
    </fill>
    <fill>
      <patternFill patternType="solid">
        <fgColor rgb="FF00FFFF"/>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6">
    <xf numFmtId="0" fontId="0" fillId="0" borderId="0" xfId="0"/>
    <xf numFmtId="0" fontId="0" fillId="0" borderId="0" xfId="2" applyNumberFormat="1" applyFont="1" applyBorder="1"/>
    <xf numFmtId="0" fontId="0" fillId="0" borderId="0" xfId="2" applyNumberFormat="1" applyFont="1" applyFill="1" applyBorder="1"/>
    <xf numFmtId="0" fontId="0" fillId="0" borderId="0" xfId="0" applyBorder="1"/>
    <xf numFmtId="0" fontId="0" fillId="4" borderId="0" xfId="0" applyFill="1" applyBorder="1"/>
    <xf numFmtId="0" fontId="0" fillId="0" borderId="0" xfId="0" applyNumberFormat="1"/>
    <xf numFmtId="0" fontId="2" fillId="0" borderId="0" xfId="0" applyFont="1"/>
    <xf numFmtId="0" fontId="0" fillId="0" borderId="0" xfId="0" applyNumberFormat="1" applyBorder="1"/>
    <xf numFmtId="0" fontId="0" fillId="2" borderId="4" xfId="0" applyFill="1" applyBorder="1"/>
    <xf numFmtId="0" fontId="0" fillId="2" borderId="0" xfId="0" applyFill="1" applyBorder="1"/>
    <xf numFmtId="0" fontId="0" fillId="2" borderId="5" xfId="0" applyFill="1" applyBorder="1"/>
    <xf numFmtId="0" fontId="2" fillId="5" borderId="4" xfId="0" applyFont="1" applyFill="1" applyBorder="1"/>
    <xf numFmtId="0" fontId="2" fillId="5" borderId="0" xfId="0" applyFont="1" applyFill="1" applyBorder="1"/>
    <xf numFmtId="0" fontId="2" fillId="5" borderId="5" xfId="0" applyFont="1" applyFill="1" applyBorder="1"/>
    <xf numFmtId="165" fontId="0" fillId="2" borderId="5" xfId="1" applyNumberFormat="1" applyFont="1" applyFill="1" applyBorder="1"/>
    <xf numFmtId="0" fontId="0" fillId="4" borderId="4" xfId="0" applyFill="1" applyBorder="1"/>
    <xf numFmtId="165" fontId="0" fillId="4" borderId="5" xfId="1" applyNumberFormat="1" applyFont="1" applyFill="1" applyBorder="1"/>
    <xf numFmtId="165" fontId="2" fillId="5" borderId="5" xfId="1" applyNumberFormat="1" applyFont="1" applyFill="1" applyBorder="1"/>
    <xf numFmtId="0" fontId="3" fillId="2" borderId="0" xfId="0" applyFont="1" applyFill="1" applyBorder="1"/>
    <xf numFmtId="165" fontId="3" fillId="2" borderId="5" xfId="1" applyNumberFormat="1" applyFont="1" applyFill="1" applyBorder="1"/>
    <xf numFmtId="0" fontId="3" fillId="4" borderId="4" xfId="0" applyFont="1" applyFill="1" applyBorder="1"/>
    <xf numFmtId="165" fontId="3" fillId="4" borderId="5" xfId="1" applyNumberFormat="1" applyFont="1" applyFill="1" applyBorder="1"/>
    <xf numFmtId="165" fontId="0" fillId="2" borderId="5" xfId="0" applyNumberFormat="1" applyFill="1" applyBorder="1"/>
    <xf numFmtId="0" fontId="0" fillId="3" borderId="6" xfId="0" applyFill="1" applyBorder="1"/>
    <xf numFmtId="0" fontId="0" fillId="3" borderId="7" xfId="0" applyFill="1" applyBorder="1"/>
    <xf numFmtId="165" fontId="0" fillId="3" borderId="8" xfId="0" applyNumberFormat="1" applyFill="1" applyBorder="1"/>
    <xf numFmtId="0" fontId="5" fillId="0" borderId="0" xfId="0" applyFont="1"/>
    <xf numFmtId="0" fontId="6" fillId="0" borderId="0" xfId="2" applyNumberFormat="1" applyFont="1" applyFill="1" applyBorder="1"/>
    <xf numFmtId="0" fontId="6" fillId="0" borderId="0" xfId="0" applyFont="1" applyBorder="1"/>
    <xf numFmtId="0" fontId="0" fillId="0" borderId="9" xfId="0" applyBorder="1"/>
    <xf numFmtId="0" fontId="0" fillId="0" borderId="11" xfId="0" applyBorder="1"/>
    <xf numFmtId="0" fontId="0" fillId="2" borderId="12" xfId="0" applyFill="1" applyBorder="1"/>
    <xf numFmtId="0" fontId="0" fillId="0" borderId="12" xfId="0" applyBorder="1"/>
    <xf numFmtId="0" fontId="0" fillId="2" borderId="11" xfId="0" applyFill="1" applyBorder="1"/>
    <xf numFmtId="0" fontId="0" fillId="2" borderId="12" xfId="2" applyNumberFormat="1" applyFont="1" applyFill="1" applyBorder="1"/>
    <xf numFmtId="0" fontId="0" fillId="0" borderId="15" xfId="0" applyBorder="1"/>
    <xf numFmtId="0" fontId="0" fillId="0" borderId="16" xfId="0" applyBorder="1"/>
    <xf numFmtId="0" fontId="0" fillId="0" borderId="17" xfId="0" applyBorder="1"/>
    <xf numFmtId="0" fontId="0" fillId="0" borderId="17" xfId="0" applyBorder="1" applyAlignment="1">
      <alignment horizontal="right"/>
    </xf>
    <xf numFmtId="0" fontId="0" fillId="0" borderId="16" xfId="0" applyBorder="1" applyAlignment="1">
      <alignment horizontal="right"/>
    </xf>
    <xf numFmtId="0" fontId="0" fillId="0" borderId="12" xfId="2" applyNumberFormat="1" applyFont="1" applyBorder="1"/>
    <xf numFmtId="0" fontId="0" fillId="2" borderId="13" xfId="0" applyFill="1" applyBorder="1"/>
    <xf numFmtId="0" fontId="0" fillId="2" borderId="14" xfId="0" applyFill="1" applyBorder="1"/>
    <xf numFmtId="0" fontId="0" fillId="0" borderId="18" xfId="0" applyNumberFormat="1" applyBorder="1"/>
    <xf numFmtId="0" fontId="0" fillId="0" borderId="14" xfId="0" applyNumberFormat="1" applyBorder="1"/>
    <xf numFmtId="0" fontId="3" fillId="2" borderId="0" xfId="0" applyFont="1" applyFill="1"/>
    <xf numFmtId="0" fontId="0" fillId="2" borderId="0" xfId="0" applyFill="1"/>
    <xf numFmtId="0" fontId="5" fillId="0" borderId="0" xfId="0" applyNumberFormat="1" applyFont="1" applyBorder="1"/>
    <xf numFmtId="0" fontId="5" fillId="0" borderId="0" xfId="0" applyFont="1" applyBorder="1" applyAlignment="1">
      <alignment horizontal="right"/>
    </xf>
    <xf numFmtId="0" fontId="0" fillId="0" borderId="0" xfId="0" applyNumberFormat="1" applyFill="1" applyBorder="1"/>
    <xf numFmtId="0" fontId="0" fillId="0" borderId="0" xfId="0" applyNumberFormat="1" applyBorder="1" applyAlignment="1">
      <alignment horizontal="center"/>
    </xf>
    <xf numFmtId="9" fontId="0" fillId="0" borderId="0" xfId="0" applyNumberFormat="1" applyBorder="1"/>
    <xf numFmtId="164" fontId="0" fillId="0" borderId="12" xfId="0" applyNumberFormat="1" applyBorder="1"/>
    <xf numFmtId="0" fontId="0" fillId="0" borderId="0" xfId="0" applyNumberFormat="1" applyFill="1" applyBorder="1" applyAlignment="1">
      <alignment horizontal="center"/>
    </xf>
    <xf numFmtId="0" fontId="0" fillId="0" borderId="0" xfId="0" quotePrefix="1"/>
    <xf numFmtId="0" fontId="0" fillId="6" borderId="11" xfId="0" applyFill="1" applyBorder="1"/>
    <xf numFmtId="0" fontId="0" fillId="7" borderId="12" xfId="0" applyFill="1" applyBorder="1"/>
    <xf numFmtId="9" fontId="0" fillId="0" borderId="0" xfId="0" applyNumberFormat="1" applyBorder="1" applyAlignment="1">
      <alignment horizontal="center" vertical="center"/>
    </xf>
    <xf numFmtId="0" fontId="0" fillId="0" borderId="0" xfId="0" applyNumberFormat="1" applyBorder="1" applyAlignment="1">
      <alignment horizontal="center" vertical="center"/>
    </xf>
    <xf numFmtId="0" fontId="0" fillId="0" borderId="0" xfId="0" applyNumberFormat="1" applyFill="1" applyBorder="1" applyAlignment="1">
      <alignment horizontal="center" vertical="center"/>
    </xf>
    <xf numFmtId="9" fontId="0" fillId="0" borderId="0" xfId="0" applyNumberFormat="1" applyFill="1" applyBorder="1" applyAlignment="1">
      <alignment horizontal="center" vertical="center"/>
    </xf>
    <xf numFmtId="0" fontId="0" fillId="0" borderId="0" xfId="0" applyBorder="1" applyAlignment="1">
      <alignment horizontal="center" vertical="center"/>
    </xf>
    <xf numFmtId="0" fontId="0" fillId="0" borderId="0" xfId="0" applyNumberFormat="1" applyFont="1" applyBorder="1" applyAlignment="1">
      <alignment horizontal="center" vertical="center"/>
    </xf>
    <xf numFmtId="0" fontId="0" fillId="7" borderId="12" xfId="2" applyNumberFormat="1" applyFont="1" applyFill="1" applyBorder="1"/>
    <xf numFmtId="0" fontId="0" fillId="0" borderId="0" xfId="0" applyNumberFormat="1" applyFont="1" applyFill="1" applyBorder="1" applyAlignment="1">
      <alignment horizontal="center" vertical="center"/>
    </xf>
    <xf numFmtId="0" fontId="0" fillId="7" borderId="0" xfId="0" applyNumberFormat="1" applyFill="1" applyBorder="1" applyAlignment="1">
      <alignment horizontal="center" vertical="center"/>
    </xf>
    <xf numFmtId="0" fontId="0" fillId="0" borderId="0" xfId="0" applyAlignment="1">
      <alignment horizontal="right"/>
    </xf>
    <xf numFmtId="0" fontId="0" fillId="0" borderId="0" xfId="0" applyAlignment="1">
      <alignment horizontal="left"/>
    </xf>
    <xf numFmtId="164" fontId="0" fillId="0" borderId="0" xfId="0" applyNumberFormat="1"/>
    <xf numFmtId="164" fontId="0" fillId="0" borderId="0" xfId="0" applyNumberFormat="1" applyBorder="1"/>
    <xf numFmtId="0" fontId="0" fillId="0" borderId="10" xfId="0" applyFill="1" applyBorder="1"/>
    <xf numFmtId="0" fontId="0" fillId="0" borderId="0" xfId="0" applyFill="1"/>
    <xf numFmtId="0" fontId="0" fillId="8" borderId="0" xfId="0" applyFill="1"/>
    <xf numFmtId="0" fontId="7" fillId="0" borderId="0" xfId="0" applyFont="1" applyAlignment="1">
      <alignment vertical="center" wrapText="1"/>
    </xf>
    <xf numFmtId="14" fontId="0" fillId="0" borderId="0" xfId="0" applyNumberFormat="1" applyAlignment="1">
      <alignment horizontal="right"/>
    </xf>
    <xf numFmtId="19" fontId="0" fillId="0" borderId="0" xfId="0" applyNumberFormat="1" applyAlignment="1">
      <alignment horizontal="right"/>
    </xf>
    <xf numFmtId="0" fontId="0" fillId="0" borderId="0" xfId="0" applyNumberFormat="1" applyAlignment="1">
      <alignment horizontal="right"/>
    </xf>
    <xf numFmtId="164" fontId="0" fillId="0" borderId="0" xfId="0" applyNumberFormat="1" applyAlignment="1">
      <alignment horizontal="right"/>
    </xf>
    <xf numFmtId="0" fontId="5" fillId="0" borderId="0" xfId="0" applyFont="1" applyAlignment="1">
      <alignment horizontal="right"/>
    </xf>
    <xf numFmtId="0" fontId="0" fillId="8" borderId="0" xfId="0" applyNumberFormat="1" applyFill="1"/>
    <xf numFmtId="166" fontId="0" fillId="0" borderId="0" xfId="0" applyNumberFormat="1"/>
    <xf numFmtId="0" fontId="4" fillId="2" borderId="1" xfId="0" applyFont="1" applyFill="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0" fillId="7" borderId="0" xfId="0" applyNumberFormat="1" applyFont="1" applyFill="1" applyBorder="1" applyAlignment="1">
      <alignment horizontal="center" vertical="center"/>
    </xf>
    <xf numFmtId="0" fontId="0" fillId="0" borderId="12" xfId="0" applyFill="1" applyBorder="1"/>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F0F0F0"/>
      <color rgb="FFF7F7F7"/>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Input_Output!$B$36:$B$50</c:f>
              <c:numCache>
                <c:formatCode>General</c:formatCode>
                <c:ptCount val="15"/>
                <c:pt idx="0">
                  <c:v>0</c:v>
                </c:pt>
                <c:pt idx="1">
                  <c:v>4000</c:v>
                </c:pt>
                <c:pt idx="2">
                  <c:v>8000</c:v>
                </c:pt>
                <c:pt idx="3">
                  <c:v>12000</c:v>
                </c:pt>
                <c:pt idx="4">
                  <c:v>16000</c:v>
                </c:pt>
                <c:pt idx="5">
                  <c:v>20000</c:v>
                </c:pt>
                <c:pt idx="6">
                  <c:v>24000</c:v>
                </c:pt>
                <c:pt idx="7">
                  <c:v>28000</c:v>
                </c:pt>
                <c:pt idx="8">
                  <c:v>32000</c:v>
                </c:pt>
              </c:numCache>
            </c:numRef>
          </c:cat>
          <c:val>
            <c:numRef>
              <c:f>Input_Output!$A$36:$A$44</c:f>
              <c:numCache>
                <c:formatCode>General</c:formatCode>
                <c:ptCount val="9"/>
                <c:pt idx="0">
                  <c:v>242703.33776402031</c:v>
                </c:pt>
                <c:pt idx="1">
                  <c:v>314543.54565132008</c:v>
                </c:pt>
                <c:pt idx="2">
                  <c:v>363080.20657542121</c:v>
                </c:pt>
                <c:pt idx="3">
                  <c:v>391747.94824915478</c:v>
                </c:pt>
                <c:pt idx="4">
                  <c:v>403155.46499546769</c:v>
                </c:pt>
                <c:pt idx="5">
                  <c:v>397756.16767260572</c:v>
                </c:pt>
                <c:pt idx="6">
                  <c:v>383630.70315827848</c:v>
                </c:pt>
                <c:pt idx="7">
                  <c:v>360997.66873403429</c:v>
                </c:pt>
                <c:pt idx="8">
                  <c:v>333926.31117482827</c:v>
                </c:pt>
              </c:numCache>
            </c:numRef>
          </c:val>
          <c:extLst>
            <c:ext xmlns:c16="http://schemas.microsoft.com/office/drawing/2014/chart" uri="{C3380CC4-5D6E-409C-BE32-E72D297353CC}">
              <c16:uniqueId val="{00000000-5BD5-4CB8-A56A-349C18964BE9}"/>
            </c:ext>
          </c:extLst>
        </c:ser>
        <c:dLbls>
          <c:dLblPos val="outEnd"/>
          <c:showLegendKey val="0"/>
          <c:showVal val="1"/>
          <c:showCatName val="0"/>
          <c:showSerName val="0"/>
          <c:showPercent val="0"/>
          <c:showBubbleSize val="0"/>
        </c:dLbls>
        <c:gapWidth val="219"/>
        <c:overlap val="-27"/>
        <c:axId val="845118111"/>
        <c:axId val="845102303"/>
        <c:extLst/>
      </c:barChart>
      <c:catAx>
        <c:axId val="845118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Orders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02303"/>
        <c:crosses val="autoZero"/>
        <c:auto val="1"/>
        <c:lblAlgn val="ctr"/>
        <c:lblOffset val="100"/>
        <c:noMultiLvlLbl val="0"/>
      </c:catAx>
      <c:valAx>
        <c:axId val="84510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1811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CE vs. Order</a:t>
            </a:r>
            <a:r>
              <a:rPr lang="en-US" altLang="zh-CN" baseline="0"/>
              <a:t> Quantity for Different RT Level</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RT = 50,000</c:v>
          </c:tx>
          <c:spPr>
            <a:ln w="28575" cap="rnd">
              <a:solidFill>
                <a:schemeClr val="accent1"/>
              </a:solidFill>
              <a:round/>
            </a:ln>
            <a:effectLst/>
          </c:spPr>
          <c:marker>
            <c:symbol val="none"/>
          </c:marker>
          <c:cat>
            <c:numRef>
              <c:f>Input_Output!$B$36:$B$44</c:f>
              <c:numCache>
                <c:formatCode>General</c:formatCode>
                <c:ptCount val="9"/>
                <c:pt idx="0">
                  <c:v>0</c:v>
                </c:pt>
                <c:pt idx="1">
                  <c:v>4000</c:v>
                </c:pt>
                <c:pt idx="2">
                  <c:v>8000</c:v>
                </c:pt>
                <c:pt idx="3">
                  <c:v>12000</c:v>
                </c:pt>
                <c:pt idx="4">
                  <c:v>16000</c:v>
                </c:pt>
                <c:pt idx="5">
                  <c:v>20000</c:v>
                </c:pt>
                <c:pt idx="6">
                  <c:v>24000</c:v>
                </c:pt>
                <c:pt idx="7">
                  <c:v>28000</c:v>
                </c:pt>
                <c:pt idx="8">
                  <c:v>32000</c:v>
                </c:pt>
              </c:numCache>
            </c:numRef>
          </c:cat>
          <c:val>
            <c:numRef>
              <c:f>Input_Output!$K$36:$K$44</c:f>
              <c:numCache>
                <c:formatCode>_ [$¥-804]* #,##0_ ;_ [$¥-804]* \-#,##0_ ;_ [$¥-804]* "-"??_ ;_ @_ </c:formatCode>
                <c:ptCount val="9"/>
                <c:pt idx="0">
                  <c:v>-189147.64662850357</c:v>
                </c:pt>
                <c:pt idx="1">
                  <c:v>-87475.094537229816</c:v>
                </c:pt>
                <c:pt idx="2">
                  <c:v>10295.494446973611</c:v>
                </c:pt>
                <c:pt idx="3">
                  <c:v>103271.54856220524</c:v>
                </c:pt>
                <c:pt idx="4">
                  <c:v>186473.29668840033</c:v>
                </c:pt>
                <c:pt idx="5">
                  <c:v>242620.18142637197</c:v>
                </c:pt>
                <c:pt idx="6">
                  <c:v>254526.49413789602</c:v>
                </c:pt>
                <c:pt idx="7">
                  <c:v>234647.02862281312</c:v>
                </c:pt>
                <c:pt idx="8">
                  <c:v>206875.28969367218</c:v>
                </c:pt>
              </c:numCache>
            </c:numRef>
          </c:val>
          <c:smooth val="0"/>
          <c:extLst>
            <c:ext xmlns:c16="http://schemas.microsoft.com/office/drawing/2014/chart" uri="{C3380CC4-5D6E-409C-BE32-E72D297353CC}">
              <c16:uniqueId val="{00000005-19CD-440B-A9B0-00C52BC3E511}"/>
            </c:ext>
          </c:extLst>
        </c:ser>
        <c:ser>
          <c:idx val="1"/>
          <c:order val="1"/>
          <c:tx>
            <c:v>RT = 100,000</c:v>
          </c:tx>
          <c:spPr>
            <a:ln w="28575" cap="rnd">
              <a:solidFill>
                <a:schemeClr val="accent2"/>
              </a:solidFill>
              <a:round/>
            </a:ln>
            <a:effectLst/>
          </c:spPr>
          <c:marker>
            <c:symbol val="none"/>
          </c:marker>
          <c:cat>
            <c:numRef>
              <c:f>Input_Output!$B$36:$B$44</c:f>
              <c:numCache>
                <c:formatCode>General</c:formatCode>
                <c:ptCount val="9"/>
                <c:pt idx="0">
                  <c:v>0</c:v>
                </c:pt>
                <c:pt idx="1">
                  <c:v>4000</c:v>
                </c:pt>
                <c:pt idx="2">
                  <c:v>8000</c:v>
                </c:pt>
                <c:pt idx="3">
                  <c:v>12000</c:v>
                </c:pt>
                <c:pt idx="4">
                  <c:v>16000</c:v>
                </c:pt>
                <c:pt idx="5">
                  <c:v>20000</c:v>
                </c:pt>
                <c:pt idx="6">
                  <c:v>24000</c:v>
                </c:pt>
                <c:pt idx="7">
                  <c:v>28000</c:v>
                </c:pt>
                <c:pt idx="8">
                  <c:v>32000</c:v>
                </c:pt>
              </c:numCache>
            </c:numRef>
          </c:cat>
          <c:val>
            <c:numRef>
              <c:f>Input_Output!$L$36:$L$44</c:f>
              <c:numCache>
                <c:formatCode>_ [$¥-804]* #,##0_ ;_ [$¥-804]* \-#,##0_ ;_ [$¥-804]* "-"??_ ;_ @_ </c:formatCode>
                <c:ptCount val="9"/>
                <c:pt idx="0">
                  <c:v>-63677.953026162337</c:v>
                </c:pt>
                <c:pt idx="1">
                  <c:v>38233.13733126421</c:v>
                </c:pt>
                <c:pt idx="2">
                  <c:v>136485.53950619174</c:v>
                </c:pt>
                <c:pt idx="3">
                  <c:v>226432.57488260491</c:v>
                </c:pt>
                <c:pt idx="4">
                  <c:v>294975.0043885067</c:v>
                </c:pt>
                <c:pt idx="5">
                  <c:v>324379.79137305456</c:v>
                </c:pt>
                <c:pt idx="6">
                  <c:v>321691.1882775125</c:v>
                </c:pt>
                <c:pt idx="7">
                  <c:v>300626.2239680097</c:v>
                </c:pt>
                <c:pt idx="8">
                  <c:v>274079.98591841449</c:v>
                </c:pt>
              </c:numCache>
            </c:numRef>
          </c:val>
          <c:smooth val="0"/>
          <c:extLst>
            <c:ext xmlns:c16="http://schemas.microsoft.com/office/drawing/2014/chart" uri="{C3380CC4-5D6E-409C-BE32-E72D297353CC}">
              <c16:uniqueId val="{00000006-19CD-440B-A9B0-00C52BC3E511}"/>
            </c:ext>
          </c:extLst>
        </c:ser>
        <c:ser>
          <c:idx val="2"/>
          <c:order val="2"/>
          <c:tx>
            <c:v>RT = 500,000</c:v>
          </c:tx>
          <c:spPr>
            <a:ln w="28575" cap="rnd">
              <a:solidFill>
                <a:schemeClr val="accent3"/>
              </a:solidFill>
              <a:round/>
            </a:ln>
            <a:effectLst/>
          </c:spPr>
          <c:marker>
            <c:symbol val="none"/>
          </c:marker>
          <c:cat>
            <c:numRef>
              <c:f>Input_Output!$B$36:$B$44</c:f>
              <c:numCache>
                <c:formatCode>General</c:formatCode>
                <c:ptCount val="9"/>
                <c:pt idx="0">
                  <c:v>0</c:v>
                </c:pt>
                <c:pt idx="1">
                  <c:v>4000</c:v>
                </c:pt>
                <c:pt idx="2">
                  <c:v>8000</c:v>
                </c:pt>
                <c:pt idx="3">
                  <c:v>12000</c:v>
                </c:pt>
                <c:pt idx="4">
                  <c:v>16000</c:v>
                </c:pt>
                <c:pt idx="5">
                  <c:v>20000</c:v>
                </c:pt>
                <c:pt idx="6">
                  <c:v>24000</c:v>
                </c:pt>
                <c:pt idx="7">
                  <c:v>28000</c:v>
                </c:pt>
                <c:pt idx="8">
                  <c:v>32000</c:v>
                </c:pt>
              </c:numCache>
            </c:numRef>
          </c:cat>
          <c:val>
            <c:numRef>
              <c:f>Input_Output!$M$36:$M$44</c:f>
              <c:numCache>
                <c:formatCode>_ [$¥-804]* #,##0_ ;_ [$¥-804]* \-#,##0_ ;_ [$¥-804]* "-"??_ ;_ @_ </c:formatCode>
                <c:ptCount val="9"/>
                <c:pt idx="0">
                  <c:v>175471.90536612563</c:v>
                </c:pt>
                <c:pt idx="1">
                  <c:v>259558.57637063417</c:v>
                </c:pt>
                <c:pt idx="2">
                  <c:v>323857.27331548237</c:v>
                </c:pt>
                <c:pt idx="3">
                  <c:v>366397.70346843998</c:v>
                </c:pt>
                <c:pt idx="4">
                  <c:v>387738.30461174779</c:v>
                </c:pt>
                <c:pt idx="5">
                  <c:v>387768.03130034747</c:v>
                </c:pt>
                <c:pt idx="6">
                  <c:v>376336.83763268526</c:v>
                </c:pt>
                <c:pt idx="7">
                  <c:v>355202.97921759397</c:v>
                </c:pt>
                <c:pt idx="8">
                  <c:v>329475.41153616703</c:v>
                </c:pt>
              </c:numCache>
            </c:numRef>
          </c:val>
          <c:smooth val="0"/>
          <c:extLst>
            <c:ext xmlns:c16="http://schemas.microsoft.com/office/drawing/2014/chart" uri="{C3380CC4-5D6E-409C-BE32-E72D297353CC}">
              <c16:uniqueId val="{00000007-19CD-440B-A9B0-00C52BC3E511}"/>
            </c:ext>
          </c:extLst>
        </c:ser>
        <c:dLbls>
          <c:showLegendKey val="0"/>
          <c:showVal val="0"/>
          <c:showCatName val="0"/>
          <c:showSerName val="0"/>
          <c:showPercent val="0"/>
          <c:showBubbleSize val="0"/>
        </c:dLbls>
        <c:smooth val="0"/>
        <c:axId val="835028687"/>
        <c:axId val="835027855"/>
      </c:lineChart>
      <c:catAx>
        <c:axId val="835028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Oder</a:t>
                </a:r>
                <a:r>
                  <a:rPr lang="en-US" altLang="zh-CN" baseline="0"/>
                  <a:t> 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27855"/>
        <c:crosses val="autoZero"/>
        <c:auto val="1"/>
        <c:lblAlgn val="ctr"/>
        <c:lblOffset val="100"/>
        <c:noMultiLvlLbl val="0"/>
      </c:catAx>
      <c:valAx>
        <c:axId val="835027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Certainty Equivalents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804]* #,##0_ ;_ [$¥-804]* \-#,##0_ ;_ [$¥-804]*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28687"/>
        <c:crosses val="autoZero"/>
        <c:crossBetween val="between"/>
      </c:valAx>
      <c:spPr>
        <a:noFill/>
        <a:ln>
          <a:noFill/>
        </a:ln>
        <a:effectLst/>
      </c:spPr>
    </c:plotArea>
    <c:legend>
      <c:legendPos val="r"/>
      <c:layout>
        <c:manualLayout>
          <c:xMode val="edge"/>
          <c:yMode val="edge"/>
          <c:x val="0.74813746273278381"/>
          <c:y val="0.32598239043987565"/>
          <c:w val="0.15424541161861838"/>
          <c:h val="0.1825175039572683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a:pPr>
            <a:r>
              <a:rPr lang="en-US"/>
              <a:t>SensIt 1.51 Student Version</a:t>
            </a:r>
          </a:p>
        </c:rich>
      </c:tx>
      <c:overlay val="0"/>
    </c:title>
    <c:autoTitleDeleted val="0"/>
    <c:plotArea>
      <c:layout/>
      <c:scatterChart>
        <c:scatterStyle val="smoothMarker"/>
        <c:varyColors val="0"/>
        <c:ser>
          <c:idx val="0"/>
          <c:order val="0"/>
          <c:spPr>
            <a:ln>
              <a:solidFill>
                <a:srgbClr val="000000"/>
              </a:solidFill>
              <a:prstDash val="solid"/>
            </a:ln>
          </c:spPr>
          <c:xVal>
            <c:numRef>
              <c:f>'SensIt Plot 1'!$A$11:$A$43</c:f>
              <c:numCache>
                <c:formatCode>General</c:formatCode>
                <c:ptCount val="33"/>
                <c:pt idx="0">
                  <c:v>0</c:v>
                </c:pt>
                <c:pt idx="1">
                  <c:v>1000</c:v>
                </c:pt>
                <c:pt idx="2">
                  <c:v>2000</c:v>
                </c:pt>
                <c:pt idx="3">
                  <c:v>3000</c:v>
                </c:pt>
                <c:pt idx="4">
                  <c:v>4000</c:v>
                </c:pt>
                <c:pt idx="5">
                  <c:v>5000</c:v>
                </c:pt>
                <c:pt idx="6">
                  <c:v>6000</c:v>
                </c:pt>
                <c:pt idx="7">
                  <c:v>7000</c:v>
                </c:pt>
                <c:pt idx="8">
                  <c:v>8000</c:v>
                </c:pt>
                <c:pt idx="9">
                  <c:v>9000</c:v>
                </c:pt>
                <c:pt idx="10">
                  <c:v>10000</c:v>
                </c:pt>
                <c:pt idx="11">
                  <c:v>11000</c:v>
                </c:pt>
                <c:pt idx="12">
                  <c:v>12000</c:v>
                </c:pt>
                <c:pt idx="13">
                  <c:v>13000</c:v>
                </c:pt>
                <c:pt idx="14">
                  <c:v>14000</c:v>
                </c:pt>
                <c:pt idx="15">
                  <c:v>15000</c:v>
                </c:pt>
                <c:pt idx="16">
                  <c:v>16000</c:v>
                </c:pt>
                <c:pt idx="17">
                  <c:v>17000</c:v>
                </c:pt>
                <c:pt idx="18">
                  <c:v>18000</c:v>
                </c:pt>
                <c:pt idx="19">
                  <c:v>19000</c:v>
                </c:pt>
                <c:pt idx="20">
                  <c:v>20000</c:v>
                </c:pt>
                <c:pt idx="21">
                  <c:v>21000</c:v>
                </c:pt>
                <c:pt idx="22">
                  <c:v>22000</c:v>
                </c:pt>
                <c:pt idx="23">
                  <c:v>23000</c:v>
                </c:pt>
                <c:pt idx="24">
                  <c:v>24000</c:v>
                </c:pt>
                <c:pt idx="25">
                  <c:v>25000</c:v>
                </c:pt>
                <c:pt idx="26">
                  <c:v>26000</c:v>
                </c:pt>
                <c:pt idx="27">
                  <c:v>27000</c:v>
                </c:pt>
                <c:pt idx="28">
                  <c:v>28000</c:v>
                </c:pt>
                <c:pt idx="29">
                  <c:v>29000</c:v>
                </c:pt>
                <c:pt idx="30">
                  <c:v>30000</c:v>
                </c:pt>
                <c:pt idx="31">
                  <c:v>31000</c:v>
                </c:pt>
                <c:pt idx="32">
                  <c:v>32000</c:v>
                </c:pt>
              </c:numCache>
            </c:numRef>
          </c:xVal>
          <c:yVal>
            <c:numRef>
              <c:f>'SensIt Plot 1'!$B$11:$B$43</c:f>
              <c:numCache>
                <c:formatCode>_ [$¥-804]* #,##0.00_ ;_ [$¥-804]* \-#,##0.00_ ;_ [$¥-804]* "-"??_ ;_ @_ </c:formatCode>
                <c:ptCount val="33"/>
                <c:pt idx="0">
                  <c:v>299250</c:v>
                </c:pt>
                <c:pt idx="1">
                  <c:v>325500</c:v>
                </c:pt>
                <c:pt idx="2">
                  <c:v>351750</c:v>
                </c:pt>
                <c:pt idx="3">
                  <c:v>378000</c:v>
                </c:pt>
                <c:pt idx="4">
                  <c:v>404250</c:v>
                </c:pt>
                <c:pt idx="5">
                  <c:v>430500</c:v>
                </c:pt>
                <c:pt idx="6">
                  <c:v>456750</c:v>
                </c:pt>
                <c:pt idx="7">
                  <c:v>483000</c:v>
                </c:pt>
                <c:pt idx="8">
                  <c:v>478000</c:v>
                </c:pt>
                <c:pt idx="9">
                  <c:v>473000</c:v>
                </c:pt>
                <c:pt idx="10">
                  <c:v>468000</c:v>
                </c:pt>
                <c:pt idx="11">
                  <c:v>463000</c:v>
                </c:pt>
                <c:pt idx="12">
                  <c:v>458000</c:v>
                </c:pt>
                <c:pt idx="13">
                  <c:v>453000</c:v>
                </c:pt>
                <c:pt idx="14">
                  <c:v>448000</c:v>
                </c:pt>
                <c:pt idx="15">
                  <c:v>443000</c:v>
                </c:pt>
                <c:pt idx="16">
                  <c:v>436000</c:v>
                </c:pt>
                <c:pt idx="17">
                  <c:v>429000</c:v>
                </c:pt>
                <c:pt idx="18">
                  <c:v>422000</c:v>
                </c:pt>
                <c:pt idx="19">
                  <c:v>415000</c:v>
                </c:pt>
                <c:pt idx="20">
                  <c:v>408000</c:v>
                </c:pt>
                <c:pt idx="21">
                  <c:v>401000</c:v>
                </c:pt>
                <c:pt idx="22">
                  <c:v>394000</c:v>
                </c:pt>
                <c:pt idx="23">
                  <c:v>387000</c:v>
                </c:pt>
                <c:pt idx="24">
                  <c:v>380000</c:v>
                </c:pt>
                <c:pt idx="25">
                  <c:v>373000</c:v>
                </c:pt>
                <c:pt idx="26">
                  <c:v>366000</c:v>
                </c:pt>
                <c:pt idx="27">
                  <c:v>359000</c:v>
                </c:pt>
                <c:pt idx="28">
                  <c:v>352000</c:v>
                </c:pt>
                <c:pt idx="29">
                  <c:v>345000</c:v>
                </c:pt>
                <c:pt idx="30">
                  <c:v>338000</c:v>
                </c:pt>
                <c:pt idx="31">
                  <c:v>331000</c:v>
                </c:pt>
                <c:pt idx="32">
                  <c:v>324000</c:v>
                </c:pt>
              </c:numCache>
            </c:numRef>
          </c:yVal>
          <c:smooth val="1"/>
          <c:extLst>
            <c:ext xmlns:c16="http://schemas.microsoft.com/office/drawing/2014/chart" uri="{C3380CC4-5D6E-409C-BE32-E72D297353CC}">
              <c16:uniqueId val="{00000000-8453-474E-9DB6-400101DBECA4}"/>
            </c:ext>
          </c:extLst>
        </c:ser>
        <c:dLbls>
          <c:showLegendKey val="0"/>
          <c:showVal val="0"/>
          <c:showCatName val="0"/>
          <c:showSerName val="0"/>
          <c:showPercent val="0"/>
          <c:showBubbleSize val="0"/>
        </c:dLbls>
        <c:axId val="845151391"/>
        <c:axId val="845146399"/>
      </c:scatterChart>
      <c:valAx>
        <c:axId val="845151391"/>
        <c:scaling>
          <c:orientation val="minMax"/>
          <c:max val="35000"/>
          <c:min val="0"/>
        </c:scaling>
        <c:delete val="0"/>
        <c:axPos val="b"/>
        <c:title>
          <c:tx>
            <c:rich>
              <a:bodyPr/>
              <a:lstStyle/>
              <a:p>
                <a:pPr>
                  <a:defRPr sz="1000" b="0"/>
                </a:pPr>
                <a:r>
                  <a:rPr lang="en-US"/>
                  <a:t>Input Value</a:t>
                </a:r>
              </a:p>
            </c:rich>
          </c:tx>
          <c:overlay val="0"/>
        </c:title>
        <c:numFmt formatCode="General" sourceLinked="1"/>
        <c:majorTickMark val="out"/>
        <c:minorTickMark val="none"/>
        <c:tickLblPos val="nextTo"/>
        <c:txPr>
          <a:bodyPr rot="0" vert="horz"/>
          <a:lstStyle/>
          <a:p>
            <a:pPr>
              <a:defRPr sz="1000"/>
            </a:pPr>
            <a:endParaRPr lang="en-US"/>
          </a:p>
        </c:txPr>
        <c:crossAx val="845146399"/>
        <c:crossesAt val="280000"/>
        <c:crossBetween val="midCat"/>
      </c:valAx>
      <c:valAx>
        <c:axId val="845146399"/>
        <c:scaling>
          <c:orientation val="minMax"/>
          <c:max val="500000"/>
          <c:min val="280000"/>
        </c:scaling>
        <c:delete val="0"/>
        <c:axPos val="l"/>
        <c:title>
          <c:tx>
            <c:rich>
              <a:bodyPr/>
              <a:lstStyle/>
              <a:p>
                <a:pPr>
                  <a:defRPr sz="1000" b="0"/>
                </a:pPr>
                <a:r>
                  <a:rPr lang="en-US"/>
                  <a:t> Output Value </a:t>
                </a:r>
              </a:p>
            </c:rich>
          </c:tx>
          <c:overlay val="0"/>
        </c:title>
        <c:numFmt formatCode="_ [$¥-804]* #,##0.00_ ;_ [$¥-804]* \-#,##0.00_ ;_ [$¥-804]* &quot;-&quot;??_ ;_ @_ " sourceLinked="0"/>
        <c:majorTickMark val="out"/>
        <c:minorTickMark val="none"/>
        <c:tickLblPos val="nextTo"/>
        <c:txPr>
          <a:bodyPr/>
          <a:lstStyle/>
          <a:p>
            <a:pPr>
              <a:defRPr sz="1000"/>
            </a:pPr>
            <a:endParaRPr lang="en-US"/>
          </a:p>
        </c:txPr>
        <c:crossAx val="845151391"/>
        <c:crossesAt val="0"/>
        <c:crossBetween val="midCat"/>
      </c:valAx>
      <c:spPr>
        <a:noFill/>
        <a:ln w="25400">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210502</xdr:colOff>
      <xdr:row>4</xdr:row>
      <xdr:rowOff>78104</xdr:rowOff>
    </xdr:from>
    <xdr:to>
      <xdr:col>6</xdr:col>
      <xdr:colOff>617220</xdr:colOff>
      <xdr:row>7</xdr:row>
      <xdr:rowOff>190500</xdr:rowOff>
    </xdr:to>
    <xdr:sp macro="" textlink="">
      <xdr:nvSpPr>
        <xdr:cNvPr id="3" name="TextBox 2">
          <a:extLst>
            <a:ext uri="{FF2B5EF4-FFF2-40B4-BE49-F238E27FC236}">
              <a16:creationId xmlns:a16="http://schemas.microsoft.com/office/drawing/2014/main" id="{4CB517F9-AEFE-4456-8A59-82E5DA3B7D35}"/>
            </a:ext>
          </a:extLst>
        </xdr:cNvPr>
        <xdr:cNvSpPr txBox="1"/>
      </xdr:nvSpPr>
      <xdr:spPr>
        <a:xfrm>
          <a:off x="6748462" y="870584"/>
          <a:ext cx="2494598" cy="706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analysis</a:t>
          </a:r>
          <a:r>
            <a:rPr lang="en-US" sz="1100" baseline="0"/>
            <a:t> of Galileo A, we are interested in modeling the uncertainties highlighted in light green in Galileo B.  </a:t>
          </a:r>
          <a:endParaRPr lang="en-US" sz="1100"/>
        </a:p>
      </xdr:txBody>
    </xdr:sp>
    <xdr:clientData/>
  </xdr:twoCellAnchor>
  <xdr:twoCellAnchor>
    <xdr:from>
      <xdr:col>0</xdr:col>
      <xdr:colOff>660124</xdr:colOff>
      <xdr:row>47</xdr:row>
      <xdr:rowOff>54334</xdr:rowOff>
    </xdr:from>
    <xdr:to>
      <xdr:col>3</xdr:col>
      <xdr:colOff>705430</xdr:colOff>
      <xdr:row>69</xdr:row>
      <xdr:rowOff>63280</xdr:rowOff>
    </xdr:to>
    <xdr:graphicFrame macro="">
      <xdr:nvGraphicFramePr>
        <xdr:cNvPr id="4" name="Chart 3">
          <a:extLst>
            <a:ext uri="{FF2B5EF4-FFF2-40B4-BE49-F238E27FC236}">
              <a16:creationId xmlns:a16="http://schemas.microsoft.com/office/drawing/2014/main" id="{8C85AF44-DE48-4718-9968-B963F6CF3A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375421</xdr:colOff>
      <xdr:row>3</xdr:row>
      <xdr:rowOff>140804</xdr:rowOff>
    </xdr:from>
    <xdr:to>
      <xdr:col>12</xdr:col>
      <xdr:colOff>1002197</xdr:colOff>
      <xdr:row>21</xdr:row>
      <xdr:rowOff>68784</xdr:rowOff>
    </xdr:to>
    <xdr:graphicFrame macro="">
      <xdr:nvGraphicFramePr>
        <xdr:cNvPr id="5" name="Chart 4">
          <a:extLst>
            <a:ext uri="{FF2B5EF4-FFF2-40B4-BE49-F238E27FC236}">
              <a16:creationId xmlns:a16="http://schemas.microsoft.com/office/drawing/2014/main" id="{04677703-BD40-4401-834B-F680D02C35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190499</xdr:colOff>
      <xdr:row>47</xdr:row>
      <xdr:rowOff>82826</xdr:rowOff>
    </xdr:from>
    <xdr:to>
      <xdr:col>12</xdr:col>
      <xdr:colOff>240195</xdr:colOff>
      <xdr:row>71</xdr:row>
      <xdr:rowOff>92976</xdr:rowOff>
    </xdr:to>
    <xdr:pic>
      <xdr:nvPicPr>
        <xdr:cNvPr id="7" name="Picture 6">
          <a:extLst>
            <a:ext uri="{FF2B5EF4-FFF2-40B4-BE49-F238E27FC236}">
              <a16:creationId xmlns:a16="http://schemas.microsoft.com/office/drawing/2014/main" id="{23118F89-B69E-4C80-882B-574953434D3C}"/>
            </a:ext>
          </a:extLst>
        </xdr:cNvPr>
        <xdr:cNvPicPr>
          <a:picLocks noChangeAspect="1"/>
        </xdr:cNvPicPr>
      </xdr:nvPicPr>
      <xdr:blipFill>
        <a:blip xmlns:r="http://schemas.openxmlformats.org/officeDocument/2006/relationships" r:embed="rId3"/>
        <a:stretch>
          <a:fillRect/>
        </a:stretch>
      </xdr:blipFill>
      <xdr:spPr>
        <a:xfrm>
          <a:off x="7470912" y="9549848"/>
          <a:ext cx="7851913" cy="48223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0</xdr:colOff>
      <xdr:row>25</xdr:row>
      <xdr:rowOff>0</xdr:rowOff>
    </xdr:to>
    <xdr:graphicFrame macro="">
      <xdr:nvGraphicFramePr>
        <xdr:cNvPr id="2" name="Chart 1">
          <a:extLst>
            <a:ext uri="{FF2B5EF4-FFF2-40B4-BE49-F238E27FC236}">
              <a16:creationId xmlns:a16="http://schemas.microsoft.com/office/drawing/2014/main" id="{ABF5BB97-1BE6-4C93-8626-92B410C1E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Oracle/Crystal%20Ball/CBDevKit.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CB.GetForeStat"/>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609FC-AD4E-4DAD-9958-49A08752060C}">
  <dimension ref="A1:P37"/>
  <sheetViews>
    <sheetView workbookViewId="0"/>
  </sheetViews>
  <sheetFormatPr defaultColWidth="8.875" defaultRowHeight="15.75"/>
  <cols>
    <col min="1" max="2" width="36.5" customWidth="1"/>
  </cols>
  <sheetData>
    <row r="1" spans="1:16">
      <c r="A1" s="26" t="s">
        <v>45</v>
      </c>
    </row>
    <row r="2" spans="1:16">
      <c r="P2">
        <f ca="1">_xll.CB.RecalcCounterFN()</f>
        <v>10001</v>
      </c>
    </row>
    <row r="3" spans="1:16">
      <c r="A3" t="s">
        <v>46</v>
      </c>
      <c r="B3" t="s">
        <v>47</v>
      </c>
      <c r="C3">
        <v>0</v>
      </c>
    </row>
    <row r="4" spans="1:16">
      <c r="A4" t="s">
        <v>48</v>
      </c>
    </row>
    <row r="5" spans="1:16">
      <c r="A5" t="s">
        <v>49</v>
      </c>
    </row>
    <row r="7" spans="1:16">
      <c r="A7" s="26" t="s">
        <v>50</v>
      </c>
      <c r="B7" t="s">
        <v>51</v>
      </c>
    </row>
    <row r="8" spans="1:16">
      <c r="B8">
        <v>2</v>
      </c>
    </row>
    <row r="10" spans="1:16">
      <c r="A10" t="s">
        <v>52</v>
      </c>
    </row>
    <row r="11" spans="1:16">
      <c r="A11" t="e">
        <f>CB_DATA_!#REF!</f>
        <v>#REF!</v>
      </c>
      <c r="B11" t="e">
        <f>Input_Output!#REF!</f>
        <v>#REF!</v>
      </c>
    </row>
    <row r="13" spans="1:16">
      <c r="A13" t="s">
        <v>53</v>
      </c>
    </row>
    <row r="14" spans="1:16">
      <c r="A14" t="s">
        <v>57</v>
      </c>
      <c r="B14" t="s">
        <v>58</v>
      </c>
    </row>
    <row r="16" spans="1:16">
      <c r="A16" t="s">
        <v>54</v>
      </c>
    </row>
    <row r="19" spans="1:2">
      <c r="A19" t="s">
        <v>55</v>
      </c>
    </row>
    <row r="20" spans="1:2">
      <c r="A20">
        <v>31</v>
      </c>
      <c r="B20">
        <v>37</v>
      </c>
    </row>
    <row r="25" spans="1:2">
      <c r="A25" s="26" t="s">
        <v>56</v>
      </c>
    </row>
    <row r="26" spans="1:2">
      <c r="A26" s="54" t="s">
        <v>89</v>
      </c>
      <c r="B26" s="54" t="s">
        <v>93</v>
      </c>
    </row>
    <row r="27" spans="1:2">
      <c r="A27" t="s">
        <v>90</v>
      </c>
      <c r="B27" t="s">
        <v>97</v>
      </c>
    </row>
    <row r="28" spans="1:2">
      <c r="A28" s="54" t="s">
        <v>91</v>
      </c>
      <c r="B28" s="54" t="s">
        <v>91</v>
      </c>
    </row>
    <row r="29" spans="1:2">
      <c r="A29" s="54" t="s">
        <v>95</v>
      </c>
      <c r="B29" s="54" t="s">
        <v>89</v>
      </c>
    </row>
    <row r="30" spans="1:2">
      <c r="A30" t="s">
        <v>99</v>
      </c>
      <c r="B30" t="s">
        <v>92</v>
      </c>
    </row>
    <row r="31" spans="1:2">
      <c r="A31" s="54" t="s">
        <v>91</v>
      </c>
      <c r="B31" s="54" t="s">
        <v>91</v>
      </c>
    </row>
    <row r="32" spans="1:2">
      <c r="B32" s="54" t="s">
        <v>94</v>
      </c>
    </row>
    <row r="33" spans="2:2">
      <c r="B33" t="s">
        <v>83</v>
      </c>
    </row>
    <row r="34" spans="2:2">
      <c r="B34" s="54" t="s">
        <v>81</v>
      </c>
    </row>
    <row r="35" spans="2:2">
      <c r="B35" s="54" t="s">
        <v>95</v>
      </c>
    </row>
    <row r="36" spans="2:2">
      <c r="B36" t="s">
        <v>98</v>
      </c>
    </row>
    <row r="37" spans="2:2">
      <c r="B37" s="54" t="s">
        <v>91</v>
      </c>
    </row>
  </sheetData>
  <phoneticPr fontId="8"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M62"/>
  <sheetViews>
    <sheetView showGridLines="0" tabSelected="1" topLeftCell="B28" zoomScale="115" zoomScaleNormal="115" zoomScalePageLayoutView="125" workbookViewId="0">
      <selection activeCell="B16" sqref="B16"/>
    </sheetView>
  </sheetViews>
  <sheetFormatPr defaultColWidth="8.875" defaultRowHeight="15.75"/>
  <cols>
    <col min="1" max="1" width="48.5" customWidth="1"/>
    <col min="2" max="2" width="12.125" bestFit="1" customWidth="1"/>
    <col min="3" max="3" width="25.5" customWidth="1"/>
    <col min="4" max="4" width="9.375" bestFit="1" customWidth="1"/>
    <col min="5" max="6" width="9" bestFit="1" customWidth="1"/>
    <col min="8" max="8" width="10.75" customWidth="1"/>
    <col min="9" max="9" width="14.625" customWidth="1"/>
    <col min="10" max="10" width="14.375" customWidth="1"/>
    <col min="11" max="11" width="18.5" bestFit="1" customWidth="1"/>
    <col min="12" max="12" width="17.125" bestFit="1" customWidth="1"/>
    <col min="13" max="13" width="15.125" bestFit="1" customWidth="1"/>
    <col min="14" max="15" width="10.875" customWidth="1"/>
    <col min="17" max="17" width="13.125" bestFit="1" customWidth="1"/>
  </cols>
  <sheetData>
    <row r="1" spans="1:8">
      <c r="A1" s="29" t="s">
        <v>19</v>
      </c>
      <c r="B1" s="70">
        <v>0</v>
      </c>
      <c r="C1" s="3"/>
    </row>
    <row r="2" spans="1:8">
      <c r="A2" s="30"/>
      <c r="B2" s="31"/>
      <c r="C2" s="3"/>
    </row>
    <row r="3" spans="1:8">
      <c r="A3" s="30" t="s">
        <v>18</v>
      </c>
      <c r="B3" s="32">
        <v>2</v>
      </c>
      <c r="C3" s="3"/>
    </row>
    <row r="4" spans="1:8">
      <c r="A4" s="30" t="s">
        <v>36</v>
      </c>
      <c r="B4" s="32">
        <v>22</v>
      </c>
      <c r="C4" s="3"/>
      <c r="D4" s="3"/>
      <c r="E4" s="3"/>
      <c r="F4" s="3"/>
    </row>
    <row r="5" spans="1:8">
      <c r="A5" s="30" t="s">
        <v>7</v>
      </c>
      <c r="B5" s="32">
        <v>16000</v>
      </c>
      <c r="C5" s="3"/>
      <c r="D5" s="2"/>
      <c r="F5" s="2"/>
    </row>
    <row r="6" spans="1:8">
      <c r="A6" s="30" t="s">
        <v>6</v>
      </c>
      <c r="B6" s="32">
        <v>95</v>
      </c>
      <c r="C6" s="3" t="s">
        <v>5</v>
      </c>
      <c r="D6" s="2"/>
      <c r="F6" s="2"/>
    </row>
    <row r="7" spans="1:8">
      <c r="A7" s="30" t="s">
        <v>1</v>
      </c>
      <c r="B7" s="32">
        <v>8</v>
      </c>
      <c r="C7" s="7"/>
      <c r="D7" s="5"/>
      <c r="E7" s="5"/>
      <c r="F7" s="5"/>
      <c r="G7" s="5"/>
      <c r="H7" s="5"/>
    </row>
    <row r="8" spans="1:8">
      <c r="A8" s="30" t="s">
        <v>38</v>
      </c>
      <c r="B8" s="32">
        <v>10</v>
      </c>
      <c r="C8" s="7"/>
      <c r="D8" s="5"/>
      <c r="F8" s="5"/>
      <c r="G8" s="5"/>
      <c r="H8" s="5"/>
    </row>
    <row r="9" spans="1:8" ht="16.5" thickBot="1">
      <c r="A9" s="30" t="s">
        <v>37</v>
      </c>
      <c r="B9" s="32">
        <v>15000</v>
      </c>
      <c r="C9" s="7"/>
      <c r="D9" s="5"/>
      <c r="E9" s="5"/>
      <c r="F9" s="5"/>
      <c r="G9" s="5"/>
      <c r="H9" s="5"/>
    </row>
    <row r="10" spans="1:8">
      <c r="A10" s="35"/>
      <c r="B10" s="36"/>
      <c r="C10" s="37"/>
      <c r="D10" s="38" t="s">
        <v>17</v>
      </c>
      <c r="E10" s="38" t="s">
        <v>16</v>
      </c>
      <c r="F10" s="39" t="s">
        <v>15</v>
      </c>
    </row>
    <row r="11" spans="1:8">
      <c r="A11" s="55" t="s">
        <v>14</v>
      </c>
      <c r="B11" s="85">
        <f>B32</f>
        <v>10</v>
      </c>
      <c r="C11" s="3" t="s">
        <v>13</v>
      </c>
      <c r="D11" s="3">
        <v>28</v>
      </c>
      <c r="E11" s="3">
        <v>35</v>
      </c>
      <c r="F11" s="32">
        <v>42</v>
      </c>
    </row>
    <row r="12" spans="1:8">
      <c r="A12" s="55" t="s">
        <v>12</v>
      </c>
      <c r="B12" s="85">
        <f>B33</f>
        <v>1000</v>
      </c>
      <c r="C12" s="3"/>
      <c r="D12" s="3">
        <v>500</v>
      </c>
      <c r="E12" s="3">
        <v>1000</v>
      </c>
      <c r="F12" s="32">
        <v>1000</v>
      </c>
    </row>
    <row r="13" spans="1:8">
      <c r="A13" s="55" t="s">
        <v>11</v>
      </c>
      <c r="B13" s="63">
        <v>7</v>
      </c>
      <c r="D13" s="1">
        <v>6.7</v>
      </c>
      <c r="E13" s="1">
        <v>7</v>
      </c>
      <c r="F13" s="40">
        <v>7.3</v>
      </c>
      <c r="G13" s="27">
        <f>STDEV(D13:F13)</f>
        <v>0.29999999999999982</v>
      </c>
    </row>
    <row r="14" spans="1:8">
      <c r="A14" s="33" t="s">
        <v>10</v>
      </c>
      <c r="B14" s="31">
        <v>90</v>
      </c>
      <c r="C14" s="3"/>
      <c r="D14" s="3">
        <v>89.5</v>
      </c>
      <c r="E14" s="3">
        <v>90</v>
      </c>
      <c r="F14" s="32">
        <v>90.5</v>
      </c>
    </row>
    <row r="15" spans="1:8">
      <c r="A15" s="55" t="s">
        <v>9</v>
      </c>
      <c r="B15" s="56">
        <v>22.5</v>
      </c>
      <c r="D15" s="3">
        <v>18</v>
      </c>
      <c r="E15" s="3">
        <v>22.5</v>
      </c>
      <c r="F15" s="32">
        <v>25.5</v>
      </c>
      <c r="G15" s="28"/>
    </row>
    <row r="16" spans="1:8">
      <c r="A16" s="55" t="s">
        <v>8</v>
      </c>
      <c r="B16" s="56">
        <v>3</v>
      </c>
      <c r="C16" s="28"/>
      <c r="D16" s="3">
        <v>2</v>
      </c>
      <c r="E16" s="3">
        <v>3</v>
      </c>
      <c r="F16" s="32">
        <v>5</v>
      </c>
    </row>
    <row r="17" spans="1:11">
      <c r="A17" s="33" t="s">
        <v>44</v>
      </c>
      <c r="B17" s="34">
        <v>63</v>
      </c>
      <c r="C17" s="2"/>
      <c r="D17" s="1">
        <v>60</v>
      </c>
      <c r="E17" s="1">
        <v>63</v>
      </c>
      <c r="F17" s="40">
        <v>70</v>
      </c>
    </row>
    <row r="18" spans="1:11">
      <c r="A18" s="33" t="s">
        <v>4</v>
      </c>
      <c r="B18" s="31">
        <v>35</v>
      </c>
      <c r="C18" s="3" t="s">
        <v>3</v>
      </c>
      <c r="D18" s="3">
        <v>33</v>
      </c>
      <c r="E18" s="3">
        <v>35</v>
      </c>
      <c r="F18" s="32">
        <v>35</v>
      </c>
    </row>
    <row r="19" spans="1:11" ht="16.5" thickBot="1">
      <c r="A19" s="41" t="s">
        <v>2</v>
      </c>
      <c r="B19" s="42">
        <v>5</v>
      </c>
      <c r="C19" s="43"/>
      <c r="D19" s="43">
        <v>4.5</v>
      </c>
      <c r="E19" s="43">
        <v>5</v>
      </c>
      <c r="F19" s="44">
        <v>5</v>
      </c>
      <c r="G19" s="5"/>
      <c r="H19" s="5"/>
    </row>
    <row r="20" spans="1:11">
      <c r="A20" s="30"/>
      <c r="B20" s="32"/>
      <c r="C20" s="7"/>
      <c r="D20" s="5"/>
      <c r="E20" s="5"/>
      <c r="F20" s="5"/>
      <c r="G20" s="5"/>
      <c r="H20" s="5"/>
    </row>
    <row r="21" spans="1:11">
      <c r="A21" s="30" t="s">
        <v>0</v>
      </c>
      <c r="B21" s="52">
        <f>'Cash Flow'!D26</f>
        <v>504000</v>
      </c>
      <c r="C21" s="7"/>
      <c r="D21" s="5"/>
      <c r="E21" s="5"/>
      <c r="F21" s="5"/>
      <c r="G21" s="5"/>
      <c r="H21" s="5"/>
    </row>
    <row r="22" spans="1:11">
      <c r="A22" s="3"/>
      <c r="B22" s="3"/>
      <c r="C22" s="7"/>
      <c r="D22" s="7"/>
      <c r="E22" s="7"/>
      <c r="F22" s="7"/>
      <c r="G22" s="7"/>
      <c r="H22" s="7"/>
      <c r="I22" s="3"/>
      <c r="J22" s="3"/>
    </row>
    <row r="23" spans="1:11">
      <c r="A23" s="3"/>
      <c r="B23" s="3"/>
      <c r="C23" s="7"/>
      <c r="D23" s="7"/>
      <c r="E23" s="7"/>
      <c r="F23" s="7"/>
      <c r="G23" s="7"/>
      <c r="H23" s="47"/>
      <c r="I23" s="3"/>
      <c r="J23" s="3"/>
    </row>
    <row r="24" spans="1:11">
      <c r="A24" s="49" t="s">
        <v>59</v>
      </c>
      <c r="B24" s="50"/>
      <c r="C24" s="50"/>
      <c r="D24" s="50"/>
      <c r="E24" s="50"/>
      <c r="F24" s="50"/>
      <c r="I24" s="50"/>
      <c r="J24" s="50"/>
    </row>
    <row r="25" spans="1:11">
      <c r="A25" s="51"/>
      <c r="B25" s="50"/>
      <c r="C25" s="50"/>
      <c r="D25" s="50"/>
      <c r="E25" s="49"/>
      <c r="F25" s="7"/>
      <c r="I25" s="3"/>
      <c r="J25" s="3"/>
    </row>
    <row r="26" spans="1:11">
      <c r="A26" s="57" t="s">
        <v>60</v>
      </c>
      <c r="B26" s="58" t="s">
        <v>64</v>
      </c>
      <c r="C26" s="58" t="s">
        <v>65</v>
      </c>
      <c r="D26" s="58" t="s">
        <v>17</v>
      </c>
      <c r="E26" s="59" t="s">
        <v>16</v>
      </c>
      <c r="F26" s="59" t="s">
        <v>15</v>
      </c>
      <c r="G26" s="59" t="s">
        <v>66</v>
      </c>
      <c r="H26" s="59" t="s">
        <v>96</v>
      </c>
      <c r="I26" s="3"/>
      <c r="J26" s="3"/>
    </row>
    <row r="27" spans="1:11">
      <c r="A27" s="57" t="s">
        <v>61</v>
      </c>
      <c r="B27" s="58">
        <v>1</v>
      </c>
      <c r="C27" s="57">
        <v>0.2</v>
      </c>
      <c r="D27" s="58">
        <v>21</v>
      </c>
      <c r="E27" s="59">
        <v>28</v>
      </c>
      <c r="F27" s="59">
        <v>35</v>
      </c>
      <c r="G27" s="65">
        <v>10</v>
      </c>
      <c r="H27" s="59">
        <v>1000</v>
      </c>
      <c r="I27" s="3"/>
      <c r="J27" s="3"/>
    </row>
    <row r="28" spans="1:11">
      <c r="A28" s="60" t="s">
        <v>62</v>
      </c>
      <c r="B28" s="58">
        <v>2</v>
      </c>
      <c r="C28" s="57">
        <v>0.6</v>
      </c>
      <c r="D28" s="58">
        <v>21</v>
      </c>
      <c r="E28" s="59">
        <v>35</v>
      </c>
      <c r="F28" s="59">
        <v>49</v>
      </c>
      <c r="G28" s="65">
        <v>0</v>
      </c>
      <c r="H28" s="59">
        <v>1000</v>
      </c>
      <c r="I28" s="3"/>
      <c r="J28" s="3"/>
    </row>
    <row r="29" spans="1:11">
      <c r="A29" s="60" t="s">
        <v>63</v>
      </c>
      <c r="B29" s="59">
        <v>3</v>
      </c>
      <c r="C29" s="57">
        <v>0.2</v>
      </c>
      <c r="D29" s="61">
        <v>28</v>
      </c>
      <c r="E29" s="61">
        <v>42</v>
      </c>
      <c r="F29" s="62">
        <v>56</v>
      </c>
      <c r="G29" s="84">
        <v>0</v>
      </c>
      <c r="H29" s="84">
        <v>1000</v>
      </c>
      <c r="I29" s="64">
        <v>400</v>
      </c>
      <c r="J29" s="64">
        <v>500</v>
      </c>
      <c r="K29" s="64">
        <v>800</v>
      </c>
    </row>
    <row r="30" spans="1:11">
      <c r="A30" s="3"/>
      <c r="B30" s="3"/>
      <c r="C30" s="3"/>
      <c r="D30" s="3"/>
      <c r="E30" s="3"/>
      <c r="F30" s="3"/>
      <c r="G30" s="3"/>
      <c r="H30" s="7"/>
      <c r="I30" s="3"/>
      <c r="J30" s="3"/>
      <c r="K30" s="3"/>
    </row>
    <row r="31" spans="1:11">
      <c r="A31" s="60" t="s">
        <v>67</v>
      </c>
      <c r="B31" s="65">
        <v>1</v>
      </c>
      <c r="K31" s="3"/>
    </row>
    <row r="32" spans="1:11">
      <c r="A32" s="60" t="s">
        <v>66</v>
      </c>
      <c r="B32">
        <f>CHOOSE(B31,G27,G28,G29)</f>
        <v>10</v>
      </c>
      <c r="K32" s="3"/>
    </row>
    <row r="33" spans="1:13">
      <c r="A33" s="60" t="s">
        <v>96</v>
      </c>
      <c r="B33">
        <f>CHOOSE(B31,H27,H28,H29)</f>
        <v>1000</v>
      </c>
      <c r="C33" s="48"/>
      <c r="D33" s="49"/>
      <c r="E33" s="50"/>
      <c r="F33" s="50"/>
      <c r="G33" s="50"/>
      <c r="K33" s="3"/>
    </row>
    <row r="34" spans="1:13">
      <c r="A34" s="60" t="s">
        <v>87</v>
      </c>
      <c r="C34" s="3"/>
      <c r="D34" s="51"/>
      <c r="E34" s="50">
        <v>50000</v>
      </c>
      <c r="F34" s="50">
        <v>100000</v>
      </c>
      <c r="G34" s="50">
        <v>500000</v>
      </c>
      <c r="H34" s="50">
        <v>50000</v>
      </c>
      <c r="I34" s="50">
        <v>100000</v>
      </c>
      <c r="J34" s="50">
        <v>500000</v>
      </c>
      <c r="K34" s="50">
        <v>50000</v>
      </c>
      <c r="L34" s="50">
        <v>100000</v>
      </c>
      <c r="M34" s="50">
        <v>500000</v>
      </c>
    </row>
    <row r="35" spans="1:13" ht="16.5">
      <c r="B35" s="68"/>
      <c r="C35" s="69">
        <f>$B$21</f>
        <v>504000</v>
      </c>
      <c r="D35" s="73"/>
      <c r="E35" s="53" t="s">
        <v>82</v>
      </c>
      <c r="F35" s="53" t="s">
        <v>82</v>
      </c>
      <c r="G35" s="53" t="s">
        <v>82</v>
      </c>
      <c r="H35" s="53" t="s">
        <v>84</v>
      </c>
      <c r="I35" s="53" t="s">
        <v>84</v>
      </c>
      <c r="J35" s="53" t="s">
        <v>84</v>
      </c>
      <c r="K35" s="53" t="s">
        <v>85</v>
      </c>
      <c r="L35" s="53" t="s">
        <v>85</v>
      </c>
      <c r="M35" s="53" t="s">
        <v>85</v>
      </c>
    </row>
    <row r="36" spans="1:13" ht="16.5">
      <c r="A36" s="73" cm="1">
        <f t="array" ref="A36">[1]!CB.GetForeStat(C36,2)</f>
        <v>247420.31398198821</v>
      </c>
      <c r="B36">
        <v>0</v>
      </c>
      <c r="C36" s="72">
        <f t="dataTable" ref="C36:C44" dt2D="0" dtr="0" r1="B1"/>
        <v>504000</v>
      </c>
      <c r="D36" s="73"/>
      <c r="E36" s="79">
        <f>1-EXP(-$C36/E$34)</f>
        <v>0.99995809058271146</v>
      </c>
      <c r="F36" s="79">
        <f t="shared" ref="F36:G44" si="0">1-EXP(-$C36/F$34)</f>
        <v>0.9935262516817106</v>
      </c>
      <c r="G36" s="79">
        <f t="shared" si="0"/>
        <v>0.63505185354550631</v>
      </c>
      <c r="H36" s="73" cm="1">
        <f t="array" ref="H36">[1]!CB.GetForeStat(E36,2)</f>
        <v>-42.945618774278266</v>
      </c>
      <c r="I36" s="73" cm="1">
        <f t="array" ref="I36">[1]!CB.GetForeStat(F36,2)</f>
        <v>-0.89038314407980523</v>
      </c>
      <c r="J36" s="73" cm="1">
        <f t="array" ref="J36">[1]!CB.GetForeStat(G36,2)</f>
        <v>0.29597668870140154</v>
      </c>
      <c r="K36" s="80">
        <f>-LN(1-H36)*K$34</f>
        <v>-189147.64662850357</v>
      </c>
      <c r="L36" s="80">
        <f t="shared" ref="L36:L44" si="1">-LN(1-I36)*L$34</f>
        <v>-63677.953026162337</v>
      </c>
      <c r="M36" s="80">
        <f t="shared" ref="M36:M44" si="2">-LN(1-J36)*M$34</f>
        <v>175471.90536612563</v>
      </c>
    </row>
    <row r="37" spans="1:13" ht="16.5">
      <c r="A37" s="73" cm="1">
        <f t="array" ref="A37">[1]!CB.GetForeStat(C37,2)</f>
        <v>318996.82315197686</v>
      </c>
      <c r="B37">
        <v>4000</v>
      </c>
      <c r="C37" s="72">
        <v>484000</v>
      </c>
      <c r="D37" s="73"/>
      <c r="E37" s="79">
        <f t="shared" ref="E37:E44" si="3">1-EXP(-$C37/E$34)</f>
        <v>0.99993747849622516</v>
      </c>
      <c r="F37" s="79">
        <f t="shared" si="0"/>
        <v>0.99209294594840658</v>
      </c>
      <c r="G37" s="79">
        <f t="shared" si="0"/>
        <v>0.62015803714862128</v>
      </c>
      <c r="H37" s="73" cm="1">
        <f t="array" ref="H37">[1]!CB.GetForeStat(E37,2)</f>
        <v>-4.7517369689285021</v>
      </c>
      <c r="I37" s="73" cm="1">
        <f t="array" ref="I37">[1]!CB.GetForeStat(F37,2)</f>
        <v>0.31773106997358974</v>
      </c>
      <c r="J37" s="73" cm="1">
        <f t="array" ref="J37">[1]!CB.GetForeStat(G37,2)</f>
        <v>0.40495434943518366</v>
      </c>
      <c r="K37" s="80">
        <f>-LN(1-H37)*K$34</f>
        <v>-87475.094537229816</v>
      </c>
      <c r="L37" s="80">
        <f t="shared" si="1"/>
        <v>38233.13733126421</v>
      </c>
      <c r="M37" s="80">
        <f t="shared" si="2"/>
        <v>259558.57637063417</v>
      </c>
    </row>
    <row r="38" spans="1:13" ht="16.5">
      <c r="A38" s="73" cm="1">
        <f t="array" ref="A38">[1]!CB.GetForeStat(C38,2)</f>
        <v>367770.06573101273</v>
      </c>
      <c r="B38">
        <v>8000</v>
      </c>
      <c r="C38" s="72">
        <v>464000</v>
      </c>
      <c r="D38" s="73"/>
      <c r="E38" s="79">
        <f t="shared" si="3"/>
        <v>0.99990672887653509</v>
      </c>
      <c r="F38" s="79">
        <f t="shared" si="0"/>
        <v>0.99034230237246224</v>
      </c>
      <c r="G38" s="79">
        <f t="shared" si="0"/>
        <v>0.60465639257390014</v>
      </c>
      <c r="H38" s="73" cm="1">
        <f t="array" ref="H38">[1]!CB.GetForeStat(E38,2)</f>
        <v>0.18609358505122003</v>
      </c>
      <c r="I38" s="73" cm="1">
        <f t="array" ref="I38">[1]!CB.GetForeStat(F38,2)</f>
        <v>0.74458239203487475</v>
      </c>
      <c r="J38" s="73" cm="1">
        <f t="array" ref="J38">[1]!CB.GetForeStat(G38,2)</f>
        <v>0.47675974752034228</v>
      </c>
      <c r="K38" s="80">
        <f t="shared" ref="K38:K44" si="4">-LN(1-H38)*K$34</f>
        <v>10295.494446973611</v>
      </c>
      <c r="L38" s="80">
        <f t="shared" si="1"/>
        <v>136485.53950619174</v>
      </c>
      <c r="M38" s="80">
        <f t="shared" si="2"/>
        <v>323857.27331548237</v>
      </c>
    </row>
    <row r="39" spans="1:13" ht="16.5">
      <c r="A39" s="73" cm="1">
        <f t="array" ref="A39">[1]!CB.GetForeStat(C39,2)</f>
        <v>396401.98033774411</v>
      </c>
      <c r="B39">
        <v>12000</v>
      </c>
      <c r="C39" s="72">
        <v>444000</v>
      </c>
      <c r="D39" s="73"/>
      <c r="E39" s="79">
        <f t="shared" si="3"/>
        <v>0.99986085583443829</v>
      </c>
      <c r="F39" s="79">
        <f t="shared" si="0"/>
        <v>0.98820406148024842</v>
      </c>
      <c r="G39" s="79">
        <f t="shared" si="0"/>
        <v>0.58852211388282938</v>
      </c>
      <c r="H39" s="73" cm="1">
        <f t="array" ref="H39">[1]!CB.GetForeStat(E39,2)</f>
        <v>0.87323635269278344</v>
      </c>
      <c r="I39" s="73" cm="1">
        <f t="array" ref="I39">[1]!CB.GetForeStat(F39,2)</f>
        <v>0.8960999343298901</v>
      </c>
      <c r="J39" s="73" cm="1">
        <f t="array" ref="J39">[1]!CB.GetForeStat(G39,2)</f>
        <v>0.51943626050620018</v>
      </c>
      <c r="K39" s="80">
        <f t="shared" si="4"/>
        <v>103271.54856220524</v>
      </c>
      <c r="L39" s="80">
        <f t="shared" si="1"/>
        <v>226432.57488260491</v>
      </c>
      <c r="M39" s="80">
        <f t="shared" si="2"/>
        <v>366397.70346843998</v>
      </c>
    </row>
    <row r="40" spans="1:13" ht="16.5">
      <c r="A40" s="73" cm="1">
        <f t="array" ref="A40">[1]!CB.GetForeStat(C40,2)</f>
        <v>408176.55760712671</v>
      </c>
      <c r="B40">
        <v>16000</v>
      </c>
      <c r="C40" s="72">
        <v>422000</v>
      </c>
      <c r="D40" s="73"/>
      <c r="E40" s="79">
        <f t="shared" si="3"/>
        <v>0.99978394984971852</v>
      </c>
      <c r="F40" s="79">
        <f t="shared" si="0"/>
        <v>0.98530135549509823</v>
      </c>
      <c r="G40" s="79">
        <f t="shared" si="0"/>
        <v>0.57001286958076025</v>
      </c>
      <c r="H40" s="73" cm="1">
        <f t="array" ref="H40">[1]!CB.GetForeStat(E40,2)</f>
        <v>0.97599434697755227</v>
      </c>
      <c r="I40" s="73" cm="1">
        <f t="array" ref="I40">[1]!CB.GetForeStat(F40,2)</f>
        <v>0.94764720978683414</v>
      </c>
      <c r="J40" s="73" cm="1">
        <f t="array" ref="J40">[1]!CB.GetForeStat(G40,2)</f>
        <v>0.53951574235477451</v>
      </c>
      <c r="K40" s="80">
        <f t="shared" si="4"/>
        <v>186473.29668840033</v>
      </c>
      <c r="L40" s="80">
        <f t="shared" si="1"/>
        <v>294975.0043885067</v>
      </c>
      <c r="M40" s="80">
        <f t="shared" si="2"/>
        <v>387738.30461174779</v>
      </c>
    </row>
    <row r="41" spans="1:13" ht="16.5">
      <c r="A41" s="73" cm="1">
        <f t="array" ref="A41">[1]!CB.GetForeStat(C41,2)</f>
        <v>403196.6085720071</v>
      </c>
      <c r="B41">
        <v>20000</v>
      </c>
      <c r="C41" s="72">
        <v>394000</v>
      </c>
      <c r="D41" s="73"/>
      <c r="E41" s="79">
        <f t="shared" si="3"/>
        <v>0.99962176694321736</v>
      </c>
      <c r="F41" s="79">
        <f t="shared" si="0"/>
        <v>0.98055178525461462</v>
      </c>
      <c r="G41" s="79">
        <f t="shared" si="0"/>
        <v>0.54524660683205983</v>
      </c>
      <c r="H41" s="73" cm="1">
        <f t="array" ref="H41">[1]!CB.GetForeStat(E41,2)</f>
        <v>0.99219041636653071</v>
      </c>
      <c r="I41" s="73" cm="1">
        <f t="array" ref="I41">[1]!CB.GetForeStat(F41,2)</f>
        <v>0.96098456390026565</v>
      </c>
      <c r="J41" s="73" cm="1">
        <f t="array" ref="J41">[1]!CB.GetForeStat(G41,2)</f>
        <v>0.539543118885217</v>
      </c>
      <c r="K41" s="80">
        <f t="shared" si="4"/>
        <v>242620.18142637197</v>
      </c>
      <c r="L41" s="80">
        <f t="shared" si="1"/>
        <v>324379.79137305456</v>
      </c>
      <c r="M41" s="80">
        <f t="shared" si="2"/>
        <v>387768.03130034747</v>
      </c>
    </row>
    <row r="42" spans="1:13" ht="16.5">
      <c r="A42" s="73" cm="1">
        <f t="array" ref="A42">[1]!CB.GetForeStat(C42,2)</f>
        <v>390124.81703169114</v>
      </c>
      <c r="B42">
        <v>24000</v>
      </c>
      <c r="C42" s="72">
        <v>366000</v>
      </c>
      <c r="D42" s="73"/>
      <c r="E42" s="79">
        <f t="shared" si="3"/>
        <v>0.99933783778878771</v>
      </c>
      <c r="F42" s="79">
        <f t="shared" si="0"/>
        <v>0.9742674872736401</v>
      </c>
      <c r="G42" s="79">
        <f t="shared" si="0"/>
        <v>0.51905386471422199</v>
      </c>
      <c r="H42" s="73" cm="1">
        <f t="array" ref="H42">[1]!CB.GetForeStat(E42,2)</f>
        <v>0.99384524227703364</v>
      </c>
      <c r="I42" s="73" cm="1">
        <f t="array" ref="I42">[1]!CB.GetForeStat(F42,2)</f>
        <v>0.95992136512438087</v>
      </c>
      <c r="J42" s="73" cm="1">
        <f t="array" ref="J42">[1]!CB.GetForeStat(G42,2)</f>
        <v>0.52889471516548314</v>
      </c>
      <c r="K42" s="80">
        <f t="shared" si="4"/>
        <v>254526.49413789602</v>
      </c>
      <c r="L42" s="80">
        <f t="shared" si="1"/>
        <v>321691.1882775125</v>
      </c>
      <c r="M42" s="80">
        <f t="shared" si="2"/>
        <v>376336.83763268526</v>
      </c>
    </row>
    <row r="43" spans="1:13" ht="16.5">
      <c r="A43" s="73" cm="1">
        <f t="array" ref="A43">[1]!CB.GetForeStat(C43,2)</f>
        <v>368965.58959313214</v>
      </c>
      <c r="B43">
        <v>28000</v>
      </c>
      <c r="C43" s="72">
        <v>338000</v>
      </c>
      <c r="D43" s="73"/>
      <c r="E43" s="79">
        <f t="shared" si="3"/>
        <v>0.99884077082609546</v>
      </c>
      <c r="F43" s="79">
        <f t="shared" si="0"/>
        <v>0.96595254526540064</v>
      </c>
      <c r="G43" s="79">
        <f t="shared" si="0"/>
        <v>0.49135248131968634</v>
      </c>
      <c r="H43" s="73" cm="1">
        <f t="array" ref="H43">[1]!CB.GetForeStat(E43,2)</f>
        <v>0.99084028828045068</v>
      </c>
      <c r="I43" s="73" cm="1">
        <f t="array" ref="I43">[1]!CB.GetForeStat(F43,2)</f>
        <v>0.95052373600578544</v>
      </c>
      <c r="J43" s="73" cm="1">
        <f t="array" ref="J43">[1]!CB.GetForeStat(G43,2)</f>
        <v>0.50855534914155165</v>
      </c>
      <c r="K43" s="80">
        <f t="shared" si="4"/>
        <v>234647.02862281312</v>
      </c>
      <c r="L43" s="80">
        <f t="shared" si="1"/>
        <v>300626.2239680097</v>
      </c>
      <c r="M43" s="80">
        <f t="shared" si="2"/>
        <v>355202.97921759397</v>
      </c>
    </row>
    <row r="44" spans="1:13" ht="16.5">
      <c r="A44" s="73" cm="1">
        <f t="array" ref="A44">[1]!CB.GetForeStat(C44,2)</f>
        <v>343405.58169722784</v>
      </c>
      <c r="B44">
        <v>32000</v>
      </c>
      <c r="C44" s="72">
        <v>310000</v>
      </c>
      <c r="D44" s="73"/>
      <c r="E44" s="79">
        <f t="shared" si="3"/>
        <v>0.99797056936370432</v>
      </c>
      <c r="F44" s="79">
        <f t="shared" si="0"/>
        <v>0.95495079760644219</v>
      </c>
      <c r="G44" s="79">
        <f t="shared" si="0"/>
        <v>0.46205556240532553</v>
      </c>
      <c r="H44" s="73" cm="1">
        <f t="array" ref="H44">[1]!CB.GetForeStat(E44,2)</f>
        <v>0.98403738405196894</v>
      </c>
      <c r="I44" s="73" cm="1">
        <f t="array" ref="I44">[1]!CB.GetForeStat(F44,2)</f>
        <v>0.93548127964208583</v>
      </c>
      <c r="J44" s="73" cm="1">
        <f t="array" ref="J44">[1]!CB.GetForeStat(G44,2)</f>
        <v>0.48260611244581003</v>
      </c>
      <c r="K44" s="80">
        <f t="shared" si="4"/>
        <v>206875.28969367218</v>
      </c>
      <c r="L44" s="80">
        <f t="shared" si="1"/>
        <v>274079.98591841449</v>
      </c>
      <c r="M44" s="80">
        <f t="shared" si="2"/>
        <v>329475.41153616703</v>
      </c>
    </row>
    <row r="45" spans="1:13" ht="16.5">
      <c r="A45" s="73"/>
    </row>
    <row r="46" spans="1:13" ht="16.5">
      <c r="A46" s="73"/>
      <c r="J46" t="s">
        <v>86</v>
      </c>
      <c r="K46">
        <f>MAX(K36:K44)</f>
        <v>254526.49413789602</v>
      </c>
      <c r="L46">
        <f t="shared" ref="L46:M46" si="5">MAX(L36:L44)</f>
        <v>324379.79137305456</v>
      </c>
      <c r="M46">
        <f t="shared" si="5"/>
        <v>387768.03130034747</v>
      </c>
    </row>
    <row r="47" spans="1:13" ht="16.5">
      <c r="A47" s="73"/>
      <c r="J47" t="s">
        <v>88</v>
      </c>
      <c r="K47">
        <f>INDEX($B$36:$B$44,MATCH(K46,K36:K44,0))</f>
        <v>24000</v>
      </c>
      <c r="L47">
        <f t="shared" ref="L47:M47" si="6">INDEX($B$36:$B$44,MATCH(L46,L36:L44,0))</f>
        <v>20000</v>
      </c>
      <c r="M47">
        <f t="shared" si="6"/>
        <v>20000</v>
      </c>
    </row>
    <row r="48" spans="1:13" ht="16.5">
      <c r="A48" s="73"/>
    </row>
    <row r="49" spans="1:3" ht="16.5">
      <c r="A49" s="73"/>
    </row>
    <row r="50" spans="1:3" ht="16.5">
      <c r="A50" s="73"/>
    </row>
    <row r="51" spans="1:3" ht="16.5">
      <c r="A51" s="73"/>
    </row>
    <row r="52" spans="1:3" ht="16.5">
      <c r="A52" s="73"/>
    </row>
    <row r="61" spans="1:3">
      <c r="C61" s="71"/>
    </row>
    <row r="62" spans="1:3">
      <c r="B62" s="68"/>
    </row>
  </sheetData>
  <phoneticPr fontId="8" type="noConversion"/>
  <pageMargins left="0.7" right="0.7" top="0.75" bottom="0.75" header="0.3" footer="0.3"/>
  <pageSetup scale="73"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BA29-A297-44CE-A8C9-F2C2036D7D18}">
  <sheetPr>
    <pageSetUpPr fitToPage="1"/>
  </sheetPr>
  <dimension ref="A1:J44"/>
  <sheetViews>
    <sheetView workbookViewId="0">
      <selection activeCell="B11" sqref="B10:B11"/>
    </sheetView>
  </sheetViews>
  <sheetFormatPr defaultRowHeight="15.75"/>
  <cols>
    <col min="1" max="1" width="10.125" bestFit="1" customWidth="1"/>
    <col min="2" max="2" width="29.5" bestFit="1" customWidth="1"/>
  </cols>
  <sheetData>
    <row r="1" spans="1:2">
      <c r="A1" s="26" t="s">
        <v>78</v>
      </c>
    </row>
    <row r="2" spans="1:2">
      <c r="A2" t="s">
        <v>69</v>
      </c>
    </row>
    <row r="4" spans="1:2">
      <c r="A4" s="67" t="s">
        <v>70</v>
      </c>
      <c r="B4" s="74">
        <v>44265</v>
      </c>
    </row>
    <row r="5" spans="1:2">
      <c r="A5" s="67" t="s">
        <v>71</v>
      </c>
      <c r="B5" s="75">
        <v>0.67210648148148155</v>
      </c>
    </row>
    <row r="6" spans="1:2">
      <c r="A6" s="67" t="s">
        <v>72</v>
      </c>
      <c r="B6" s="66" t="s">
        <v>68</v>
      </c>
    </row>
    <row r="7" spans="1:2">
      <c r="A7" s="67" t="s">
        <v>73</v>
      </c>
      <c r="B7" s="66" t="s">
        <v>80</v>
      </c>
    </row>
    <row r="8" spans="1:2">
      <c r="A8" s="67" t="s">
        <v>74</v>
      </c>
      <c r="B8" s="66" t="s">
        <v>75</v>
      </c>
    </row>
    <row r="10" spans="1:2">
      <c r="A10" s="76" t="s">
        <v>76</v>
      </c>
      <c r="B10" s="77" t="s">
        <v>77</v>
      </c>
    </row>
    <row r="11" spans="1:2">
      <c r="A11" s="76">
        <v>0</v>
      </c>
      <c r="B11" s="77">
        <v>299250</v>
      </c>
    </row>
    <row r="12" spans="1:2">
      <c r="A12" s="76">
        <v>1000</v>
      </c>
      <c r="B12" s="77">
        <v>325500</v>
      </c>
    </row>
    <row r="13" spans="1:2">
      <c r="A13" s="76">
        <v>2000</v>
      </c>
      <c r="B13" s="77">
        <v>351750</v>
      </c>
    </row>
    <row r="14" spans="1:2">
      <c r="A14" s="76">
        <v>3000</v>
      </c>
      <c r="B14" s="77">
        <v>378000</v>
      </c>
    </row>
    <row r="15" spans="1:2">
      <c r="A15" s="76">
        <v>4000</v>
      </c>
      <c r="B15" s="77">
        <v>404250</v>
      </c>
    </row>
    <row r="16" spans="1:2">
      <c r="A16" s="76">
        <v>5000</v>
      </c>
      <c r="B16" s="77">
        <v>430500</v>
      </c>
    </row>
    <row r="17" spans="1:2">
      <c r="A17" s="76">
        <v>6000</v>
      </c>
      <c r="B17" s="77">
        <v>456750</v>
      </c>
    </row>
    <row r="18" spans="1:2">
      <c r="A18" s="76">
        <v>7000</v>
      </c>
      <c r="B18" s="77">
        <v>483000</v>
      </c>
    </row>
    <row r="19" spans="1:2">
      <c r="A19" s="76">
        <v>8000</v>
      </c>
      <c r="B19" s="77">
        <v>478000</v>
      </c>
    </row>
    <row r="20" spans="1:2">
      <c r="A20" s="76">
        <v>9000</v>
      </c>
      <c r="B20" s="77">
        <v>473000</v>
      </c>
    </row>
    <row r="21" spans="1:2">
      <c r="A21" s="76">
        <v>10000</v>
      </c>
      <c r="B21" s="77">
        <v>468000</v>
      </c>
    </row>
    <row r="22" spans="1:2">
      <c r="A22" s="76">
        <v>11000</v>
      </c>
      <c r="B22" s="77">
        <v>463000</v>
      </c>
    </row>
    <row r="23" spans="1:2">
      <c r="A23" s="76">
        <v>12000</v>
      </c>
      <c r="B23" s="77">
        <v>458000</v>
      </c>
    </row>
    <row r="24" spans="1:2">
      <c r="A24" s="76">
        <v>13000</v>
      </c>
      <c r="B24" s="77">
        <v>453000</v>
      </c>
    </row>
    <row r="25" spans="1:2">
      <c r="A25" s="76">
        <v>14000</v>
      </c>
      <c r="B25" s="77">
        <v>448000</v>
      </c>
    </row>
    <row r="26" spans="1:2">
      <c r="A26" s="76">
        <v>15000</v>
      </c>
      <c r="B26" s="77">
        <v>443000</v>
      </c>
    </row>
    <row r="27" spans="1:2">
      <c r="A27" s="76">
        <v>16000</v>
      </c>
      <c r="B27" s="77">
        <v>436000</v>
      </c>
    </row>
    <row r="28" spans="1:2">
      <c r="A28" s="76">
        <v>17000</v>
      </c>
      <c r="B28" s="77">
        <v>429000</v>
      </c>
    </row>
    <row r="29" spans="1:2">
      <c r="A29" s="76">
        <v>18000</v>
      </c>
      <c r="B29" s="77">
        <v>422000</v>
      </c>
    </row>
    <row r="30" spans="1:2">
      <c r="A30" s="76">
        <v>19000</v>
      </c>
      <c r="B30" s="77">
        <v>415000</v>
      </c>
    </row>
    <row r="31" spans="1:2">
      <c r="A31" s="76">
        <v>20000</v>
      </c>
      <c r="B31" s="77">
        <v>408000</v>
      </c>
    </row>
    <row r="32" spans="1:2">
      <c r="A32" s="76">
        <v>21000</v>
      </c>
      <c r="B32" s="77">
        <v>401000</v>
      </c>
    </row>
    <row r="33" spans="1:10">
      <c r="A33" s="76">
        <v>22000</v>
      </c>
      <c r="B33" s="77">
        <v>394000</v>
      </c>
    </row>
    <row r="34" spans="1:10">
      <c r="A34" s="76">
        <v>23000</v>
      </c>
      <c r="B34" s="77">
        <v>387000</v>
      </c>
    </row>
    <row r="35" spans="1:10">
      <c r="A35" s="76">
        <v>24000</v>
      </c>
      <c r="B35" s="77">
        <v>380000</v>
      </c>
    </row>
    <row r="36" spans="1:10">
      <c r="A36" s="76">
        <v>25000</v>
      </c>
      <c r="B36" s="77">
        <v>373000</v>
      </c>
    </row>
    <row r="37" spans="1:10">
      <c r="A37" s="76">
        <v>26000</v>
      </c>
      <c r="B37" s="77">
        <v>366000</v>
      </c>
    </row>
    <row r="38" spans="1:10">
      <c r="A38" s="76">
        <v>27000</v>
      </c>
      <c r="B38" s="77">
        <v>359000</v>
      </c>
    </row>
    <row r="39" spans="1:10">
      <c r="A39" s="76">
        <v>28000</v>
      </c>
      <c r="B39" s="77">
        <v>352000</v>
      </c>
    </row>
    <row r="40" spans="1:10">
      <c r="A40" s="76">
        <v>29000</v>
      </c>
      <c r="B40" s="77">
        <v>345000</v>
      </c>
    </row>
    <row r="41" spans="1:10">
      <c r="A41" s="76">
        <v>30000</v>
      </c>
      <c r="B41" s="77">
        <v>338000</v>
      </c>
    </row>
    <row r="42" spans="1:10">
      <c r="A42" s="76">
        <v>31000</v>
      </c>
      <c r="B42" s="77">
        <v>331000</v>
      </c>
    </row>
    <row r="43" spans="1:10">
      <c r="A43" s="76">
        <v>32000</v>
      </c>
      <c r="B43" s="77">
        <v>324000</v>
      </c>
    </row>
    <row r="44" spans="1:10">
      <c r="J44" s="78" t="s">
        <v>79</v>
      </c>
    </row>
  </sheetData>
  <phoneticPr fontId="8" type="noConversion"/>
  <pageMargins left="0.7" right="0.7" top="0.75" bottom="0.75" header="0.3" footer="0.3"/>
  <pageSetup fitToHeight="0" orientation="portrait" r:id="rId1"/>
  <headerFooter>
    <oddFooter>&amp;L&amp;"Arial,Bold"SensIt Student Version, Not Licensed For Commercial Use&amp;R&amp;"Arial,Bold"&amp;10www.TreePlan.com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26"/>
  <sheetViews>
    <sheetView showGridLines="0" zoomScale="125" zoomScaleNormal="125" zoomScalePageLayoutView="125" workbookViewId="0">
      <selection activeCell="G20" sqref="G20"/>
    </sheetView>
  </sheetViews>
  <sheetFormatPr defaultColWidth="11" defaultRowHeight="15.75"/>
  <cols>
    <col min="1" max="1" width="10.625" customWidth="1"/>
    <col min="2" max="2" width="24" bestFit="1" customWidth="1"/>
    <col min="3" max="3" width="5" customWidth="1"/>
    <col min="4" max="4" width="32.125" customWidth="1"/>
  </cols>
  <sheetData>
    <row r="1" spans="1:5" ht="17.25">
      <c r="A1" s="81" t="s">
        <v>26</v>
      </c>
      <c r="B1" s="82"/>
      <c r="C1" s="82"/>
      <c r="D1" s="83"/>
    </row>
    <row r="2" spans="1:5">
      <c r="A2" s="8"/>
      <c r="B2" s="9"/>
      <c r="C2" s="9"/>
      <c r="D2" s="10"/>
    </row>
    <row r="3" spans="1:5">
      <c r="A3" s="11" t="s">
        <v>23</v>
      </c>
      <c r="B3" s="12"/>
      <c r="C3" s="12"/>
      <c r="D3" s="13"/>
    </row>
    <row r="4" spans="1:5">
      <c r="A4" s="8"/>
      <c r="B4" s="9" t="s">
        <v>21</v>
      </c>
      <c r="C4" s="9"/>
      <c r="D4" s="10">
        <f>MIN(Total_demand*2,MAX(0,Time_to_delivery-T_starting_day-Time_assemble_test)*T_daily_capacity)</f>
        <v>32000</v>
      </c>
    </row>
    <row r="5" spans="1:5">
      <c r="A5" s="8"/>
      <c r="B5" s="9" t="s">
        <v>20</v>
      </c>
      <c r="C5" s="9"/>
      <c r="D5" s="10">
        <f>Order_quant</f>
        <v>0</v>
      </c>
    </row>
    <row r="6" spans="1:5">
      <c r="A6" s="8"/>
      <c r="B6" s="9"/>
      <c r="C6" s="9"/>
      <c r="D6" s="10"/>
      <c r="E6" s="6"/>
    </row>
    <row r="7" spans="1:5" s="6" customFormat="1">
      <c r="A7" s="11" t="s">
        <v>28</v>
      </c>
      <c r="B7" s="12"/>
      <c r="C7" s="12"/>
      <c r="D7" s="13"/>
    </row>
    <row r="8" spans="1:5">
      <c r="A8" s="8"/>
      <c r="B8" s="9" t="s">
        <v>29</v>
      </c>
      <c r="C8" s="9"/>
      <c r="D8" s="10">
        <f>Total_demand</f>
        <v>16000</v>
      </c>
    </row>
    <row r="9" spans="1:5">
      <c r="A9" s="8"/>
      <c r="B9" s="9" t="s">
        <v>31</v>
      </c>
      <c r="C9" s="9"/>
      <c r="D9" s="10">
        <f>(D4+D5)</f>
        <v>32000</v>
      </c>
    </row>
    <row r="10" spans="1:5">
      <c r="A10" s="8"/>
      <c r="B10" s="9" t="s">
        <v>30</v>
      </c>
      <c r="C10" s="9"/>
      <c r="D10" s="10">
        <f xml:space="preserve"> MIN(D9/2, D8)</f>
        <v>16000</v>
      </c>
    </row>
    <row r="11" spans="1:5">
      <c r="A11" s="8"/>
      <c r="B11" s="9"/>
      <c r="C11" s="9"/>
      <c r="D11" s="10"/>
    </row>
    <row r="12" spans="1:5">
      <c r="A12" s="11" t="s">
        <v>25</v>
      </c>
      <c r="B12" s="12"/>
      <c r="C12" s="12"/>
      <c r="D12" s="13"/>
    </row>
    <row r="13" spans="1:5">
      <c r="A13" s="8"/>
      <c r="B13" s="9" t="s">
        <v>27</v>
      </c>
      <c r="C13" s="9"/>
      <c r="D13" s="14">
        <f>D10*Revenue_per_unit*Conversion_rate</f>
        <v>2464000</v>
      </c>
    </row>
    <row r="14" spans="1:5">
      <c r="A14" s="8"/>
      <c r="B14" s="46" t="s">
        <v>43</v>
      </c>
      <c r="C14" s="9"/>
      <c r="D14" s="14">
        <f>(D9-2*D10)*Salvage_value_eyep</f>
        <v>0</v>
      </c>
    </row>
    <row r="15" spans="1:5">
      <c r="A15" s="8"/>
      <c r="B15" s="46" t="s">
        <v>42</v>
      </c>
      <c r="C15" s="9"/>
      <c r="D15" s="14">
        <f>(Total_demand-D10)*Salvage_value_other</f>
        <v>0</v>
      </c>
    </row>
    <row r="16" spans="1:5">
      <c r="A16" s="15" t="s">
        <v>34</v>
      </c>
      <c r="B16" s="4"/>
      <c r="C16" s="4"/>
      <c r="D16" s="16">
        <f>SUM(D13:D15)</f>
        <v>2464000</v>
      </c>
    </row>
    <row r="17" spans="1:5">
      <c r="A17" s="8"/>
      <c r="B17" s="9"/>
      <c r="C17" s="9"/>
      <c r="D17" s="14"/>
    </row>
    <row r="18" spans="1:5">
      <c r="A18" s="11" t="s">
        <v>22</v>
      </c>
      <c r="B18" s="12"/>
      <c r="C18" s="12"/>
      <c r="D18" s="17"/>
    </row>
    <row r="19" spans="1:5">
      <c r="A19" s="8"/>
      <c r="B19" s="9" t="s">
        <v>24</v>
      </c>
      <c r="C19" s="9"/>
      <c r="D19" s="14">
        <f>-D4*T_price</f>
        <v>-160000</v>
      </c>
    </row>
    <row r="20" spans="1:5">
      <c r="A20" s="8"/>
      <c r="B20" s="9" t="s">
        <v>39</v>
      </c>
      <c r="C20" s="9"/>
      <c r="D20" s="14">
        <f>-K_price*MIN(K_capacity, D5)</f>
        <v>0</v>
      </c>
    </row>
    <row r="21" spans="1:5">
      <c r="A21" s="8"/>
      <c r="B21" s="9" t="s">
        <v>40</v>
      </c>
      <c r="C21" s="9"/>
      <c r="D21" s="14">
        <f>-MAX(D5-K_capacity,0)*K_premium_price</f>
        <v>0</v>
      </c>
    </row>
    <row r="22" spans="1:5">
      <c r="A22" s="8"/>
      <c r="B22" s="45" t="s">
        <v>41</v>
      </c>
      <c r="C22" s="9"/>
      <c r="D22" s="19">
        <f>-Cost_other_parts*Total_demand</f>
        <v>-1440000</v>
      </c>
    </row>
    <row r="23" spans="1:5">
      <c r="A23" s="8"/>
      <c r="B23" s="18" t="s">
        <v>32</v>
      </c>
      <c r="C23" s="9"/>
      <c r="D23" s="19">
        <f>-Labor_cost*D10</f>
        <v>-360000</v>
      </c>
    </row>
    <row r="24" spans="1:5">
      <c r="A24" s="20" t="s">
        <v>33</v>
      </c>
      <c r="B24" s="4"/>
      <c r="C24" s="4"/>
      <c r="D24" s="21">
        <f>SUM(D19:D23)</f>
        <v>-1960000</v>
      </c>
      <c r="E24" s="3"/>
    </row>
    <row r="25" spans="1:5">
      <c r="A25" s="8"/>
      <c r="B25" s="9"/>
      <c r="C25" s="9"/>
      <c r="D25" s="22"/>
    </row>
    <row r="26" spans="1:5">
      <c r="A26" s="23" t="s">
        <v>35</v>
      </c>
      <c r="B26" s="24"/>
      <c r="C26" s="24"/>
      <c r="D26" s="25">
        <f>D16+D24</f>
        <v>504000</v>
      </c>
    </row>
  </sheetData>
  <mergeCells count="1">
    <mergeCell ref="A1:D1"/>
  </mergeCells>
  <phoneticPr fontId="8" type="noConversion"/>
  <printOptions headings="1"/>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562F01736056A9418450DBE423B94E0E" ma:contentTypeVersion="6" ma:contentTypeDescription="新建文档。" ma:contentTypeScope="" ma:versionID="a230aa567657c3ed981d9a45dc35953a">
  <xsd:schema xmlns:xsd="http://www.w3.org/2001/XMLSchema" xmlns:xs="http://www.w3.org/2001/XMLSchema" xmlns:p="http://schemas.microsoft.com/office/2006/metadata/properties" xmlns:ns2="dc9a5737-0e2e-4f03-a46e-54271a91a666" targetNamespace="http://schemas.microsoft.com/office/2006/metadata/properties" ma:root="true" ma:fieldsID="2aaadf10f8500675fd0d2f254914022b" ns2:_="">
    <xsd:import namespace="dc9a5737-0e2e-4f03-a46e-54271a91a66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9a5737-0e2e-4f03-a46e-54271a91a6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8CDD75-4901-4D0B-A9C8-ED8B2173AD3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5C9072F-E6E2-4FFA-A4BF-C8275CABE0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9a5737-0e2e-4f03-a46e-54271a91a6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C52232-6265-4C29-8293-1EAA795511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vt:i4>
      </vt:variant>
    </vt:vector>
  </HeadingPairs>
  <TitlesOfParts>
    <vt:vector size="23" baseType="lpstr">
      <vt:lpstr>Input_Output</vt:lpstr>
      <vt:lpstr>SensIt Plot 1</vt:lpstr>
      <vt:lpstr>Cash Flow</vt:lpstr>
      <vt:lpstr>Conversion_rate</vt:lpstr>
      <vt:lpstr>Cost_other_parts</vt:lpstr>
      <vt:lpstr>Eyep_per_bino</vt:lpstr>
      <vt:lpstr>K_capacity</vt:lpstr>
      <vt:lpstr>K_premium_price</vt:lpstr>
      <vt:lpstr>K_price</vt:lpstr>
      <vt:lpstr>Labor_cost</vt:lpstr>
      <vt:lpstr>Order_quant</vt:lpstr>
      <vt:lpstr>'Cash Flow'!Print_Area</vt:lpstr>
      <vt:lpstr>'SensIt Plot 1'!Print_Area</vt:lpstr>
      <vt:lpstr>Revenue_per_unit</vt:lpstr>
      <vt:lpstr>RT</vt:lpstr>
      <vt:lpstr>Salvage_value_eyep</vt:lpstr>
      <vt:lpstr>Salvage_value_other</vt:lpstr>
      <vt:lpstr>T_daily_capacity</vt:lpstr>
      <vt:lpstr>T_price</vt:lpstr>
      <vt:lpstr>T_starting_day</vt:lpstr>
      <vt:lpstr>Time_assemble_test</vt:lpstr>
      <vt:lpstr>Time_to_delivery</vt:lpstr>
      <vt:lpstr>Total_demand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2020-12-26T04:25:40Z</dcterms:created>
  <dcterms:modified xsi:type="dcterms:W3CDTF">2021-03-11T03:20:01Z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0x010100562F01736056A9418450DBE423B94E0E</vt:lpwstr>
  </property>
</Properties>
</file>