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Thesis\market-clearing-mechanisms\"/>
    </mc:Choice>
  </mc:AlternateContent>
  <bookViews>
    <workbookView xWindow="0" yWindow="0" windowWidth="20490" windowHeight="7050" firstSheet="1" activeTab="5"/>
  </bookViews>
  <sheets>
    <sheet name="N15_calculations" sheetId="7" r:id="rId1"/>
    <sheet name="N33_calculations" sheetId="4" r:id="rId2"/>
    <sheet name="Nodes15" sheetId="2" r:id="rId3"/>
    <sheet name="Nodes33" sheetId="3" r:id="rId4"/>
    <sheet name="Nodes33lines+0.1" sheetId="8" r:id="rId5"/>
    <sheet name="Nodes_trial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7" l="1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B19" i="7"/>
  <c r="B20" i="7"/>
  <c r="B18" i="7"/>
  <c r="H43" i="7" l="1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B6" i="1"/>
  <c r="H38" i="4" l="1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B21" i="4"/>
  <c r="D14" i="4"/>
  <c r="E14" i="4"/>
  <c r="F14" i="4"/>
  <c r="G14" i="4"/>
  <c r="H14" i="4"/>
  <c r="J14" i="4"/>
  <c r="K14" i="4"/>
  <c r="N14" i="4"/>
  <c r="O14" i="4"/>
  <c r="P14" i="4"/>
  <c r="Q14" i="4"/>
  <c r="R14" i="4"/>
  <c r="S14" i="4"/>
  <c r="T14" i="4"/>
  <c r="U14" i="4"/>
  <c r="X14" i="4"/>
  <c r="Y14" i="4"/>
  <c r="AB14" i="4"/>
  <c r="AD14" i="4"/>
  <c r="AE14" i="4"/>
  <c r="AF14" i="4"/>
  <c r="AG14" i="4"/>
  <c r="AH14" i="4"/>
  <c r="D15" i="4"/>
  <c r="E15" i="4"/>
  <c r="F15" i="4"/>
  <c r="H15" i="4"/>
  <c r="J15" i="4"/>
  <c r="K15" i="4"/>
  <c r="M15" i="4"/>
  <c r="N15" i="4"/>
  <c r="O15" i="4"/>
  <c r="Q15" i="4"/>
  <c r="R15" i="4"/>
  <c r="S15" i="4"/>
  <c r="T15" i="4"/>
  <c r="U15" i="4"/>
  <c r="X15" i="4"/>
  <c r="AA15" i="4"/>
  <c r="AC15" i="4"/>
  <c r="AD15" i="4"/>
  <c r="AE15" i="4"/>
  <c r="AF15" i="4"/>
  <c r="AG15" i="4"/>
  <c r="AH15" i="4"/>
  <c r="D13" i="4"/>
  <c r="E13" i="4"/>
  <c r="F13" i="4"/>
  <c r="H13" i="4"/>
  <c r="J13" i="4"/>
  <c r="K13" i="4"/>
  <c r="L13" i="4"/>
  <c r="N13" i="4"/>
  <c r="O13" i="4"/>
  <c r="Q13" i="4"/>
  <c r="R13" i="4"/>
  <c r="S13" i="4"/>
  <c r="T13" i="4"/>
  <c r="U13" i="4"/>
  <c r="V13" i="4"/>
  <c r="X13" i="4"/>
  <c r="AB13" i="4"/>
  <c r="AC13" i="4"/>
  <c r="AD13" i="4"/>
  <c r="AE13" i="4"/>
  <c r="AG13" i="4"/>
  <c r="AH13" i="4"/>
  <c r="C14" i="4"/>
  <c r="C15" i="4"/>
  <c r="C13" i="4"/>
  <c r="AG10" i="4"/>
  <c r="AF10" i="4"/>
  <c r="AC10" i="4"/>
  <c r="AB10" i="4"/>
  <c r="AB15" i="4" s="1"/>
  <c r="AA10" i="4"/>
  <c r="Z10" i="4"/>
  <c r="Z15" i="4" s="1"/>
  <c r="Y10" i="4"/>
  <c r="Y15" i="4" s="1"/>
  <c r="W10" i="4"/>
  <c r="W15" i="4" s="1"/>
  <c r="V10" i="4"/>
  <c r="V15" i="4" s="1"/>
  <c r="R10" i="4"/>
  <c r="P10" i="4"/>
  <c r="P15" i="4" s="1"/>
  <c r="M10" i="4"/>
  <c r="L10" i="4"/>
  <c r="L15" i="4" s="1"/>
  <c r="I10" i="4"/>
  <c r="I15" i="4" s="1"/>
  <c r="G10" i="4"/>
  <c r="G15" i="4" s="1"/>
  <c r="B10" i="4"/>
  <c r="B15" i="4" s="1"/>
  <c r="AG9" i="4"/>
  <c r="AF9" i="4"/>
  <c r="AC9" i="4"/>
  <c r="AC14" i="4" s="1"/>
  <c r="AB9" i="4"/>
  <c r="AA9" i="4"/>
  <c r="AA14" i="4" s="1"/>
  <c r="Z9" i="4"/>
  <c r="Z14" i="4" s="1"/>
  <c r="Y9" i="4"/>
  <c r="W9" i="4"/>
  <c r="W14" i="4" s="1"/>
  <c r="V9" i="4"/>
  <c r="V14" i="4" s="1"/>
  <c r="R9" i="4"/>
  <c r="P9" i="4"/>
  <c r="M9" i="4"/>
  <c r="M14" i="4" s="1"/>
  <c r="L9" i="4"/>
  <c r="L14" i="4" s="1"/>
  <c r="I9" i="4"/>
  <c r="I14" i="4" s="1"/>
  <c r="G9" i="4"/>
  <c r="B9" i="4"/>
  <c r="B14" i="4" s="1"/>
  <c r="AG8" i="4"/>
  <c r="AF8" i="4"/>
  <c r="AF13" i="4" s="1"/>
  <c r="AC8" i="4"/>
  <c r="AB8" i="4"/>
  <c r="AA8" i="4"/>
  <c r="AA13" i="4" s="1"/>
  <c r="Z8" i="4"/>
  <c r="Z13" i="4" s="1"/>
  <c r="Y8" i="4"/>
  <c r="Y13" i="4" s="1"/>
  <c r="W8" i="4"/>
  <c r="W13" i="4" s="1"/>
  <c r="V8" i="4"/>
  <c r="R8" i="4"/>
  <c r="P8" i="4"/>
  <c r="P13" i="4" s="1"/>
  <c r="M8" i="4"/>
  <c r="M13" i="4" s="1"/>
  <c r="L8" i="4"/>
  <c r="I8" i="4"/>
  <c r="I13" i="4" s="1"/>
  <c r="G8" i="4"/>
  <c r="G13" i="4" s="1"/>
  <c r="B8" i="4"/>
  <c r="B13" i="4" s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</calcChain>
</file>

<file path=xl/sharedStrings.xml><?xml version="1.0" encoding="utf-8"?>
<sst xmlns="http://schemas.openxmlformats.org/spreadsheetml/2006/main" count="424" uniqueCount="69">
  <si>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</si>
  <si>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</si>
  <si>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</si>
  <si>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</si>
  <si>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</si>
  <si>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</si>
  <si>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</si>
  <si>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</si>
  <si>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</si>
  <si>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</si>
  <si>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</si>
  <si>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</si>
  <si>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</si>
  <si>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</si>
  <si>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</si>
  <si>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t1</t>
  </si>
  <si>
    <t>t2</t>
  </si>
  <si>
    <t>t3</t>
  </si>
  <si>
    <t>Time_target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</si>
  <si>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</si>
  <si>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</si>
  <si>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</si>
  <si>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</si>
  <si>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</si>
  <si>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</si>
  <si>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</si>
  <si>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</si>
  <si>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</si>
  <si>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</si>
  <si>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</si>
  <si>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</si>
  <si>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</si>
  <si>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</si>
  <si>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</si>
  <si>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</si>
  <si>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</si>
  <si>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</si>
  <si>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Initial Setpoint (infeasible)</t>
  </si>
  <si>
    <t>Calculated Setpoint (feasible)</t>
  </si>
  <si>
    <t>Requests to make it feasible</t>
  </si>
  <si>
    <t>15 buses</t>
  </si>
  <si>
    <t>Initial</t>
  </si>
  <si>
    <t>Feasible</t>
  </si>
  <si>
    <t>Requests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</si>
  <si>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</si>
  <si>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</si>
  <si>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</si>
  <si>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</si>
  <si>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</si>
  <si>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</si>
  <si>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</si>
  <si>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</si>
  <si>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</si>
  <si>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</si>
  <si>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</si>
  <si>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</si>
  <si>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</si>
  <si>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</si>
  <si>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</si>
  <si>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</si>
  <si>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</si>
  <si>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</si>
  <si>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</si>
  <si>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</si>
  <si>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</si>
  <si>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Requests UP to make it feasible</t>
  </si>
  <si>
    <t>Requests DOWN to make it feasible</t>
  </si>
  <si>
    <t>Time Period</t>
  </si>
  <si>
    <t>15 buses (EXAMPLE)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</si>
</sst>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B13" sqref="B13"/>
    </sheetView>
  </sheetViews>
  <sheetFormatPr baseColWidth="10" defaultRowHeight="15" x14ac:dyDescent="0.25"/>
  <cols>
    <col min="1" max="1" width="27.7109375" bestFit="1" customWidth="1"/>
    <col min="2" max="2" width="12" bestFit="1" customWidth="1"/>
  </cols>
  <sheetData>
    <row r="1" spans="1:16" x14ac:dyDescent="0.25">
      <c r="A1" s="1" t="s">
        <v>37</v>
      </c>
    </row>
    <row r="2" spans="1:16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25">
      <c r="A3" t="s">
        <v>15</v>
      </c>
      <c r="B3">
        <v>0.91</v>
      </c>
      <c r="C3">
        <v>0.17</v>
      </c>
      <c r="D3">
        <v>-7.0000000000000007E-2</v>
      </c>
      <c r="E3">
        <v>-0.14000000000000001</v>
      </c>
      <c r="F3">
        <v>-0.04</v>
      </c>
      <c r="G3">
        <v>-0.14000000000000001</v>
      </c>
      <c r="H3">
        <v>0.1</v>
      </c>
      <c r="I3">
        <v>-0.1</v>
      </c>
      <c r="J3">
        <v>-0.1</v>
      </c>
      <c r="K3">
        <v>-0.04</v>
      </c>
      <c r="L3">
        <v>-0.14000000000000001</v>
      </c>
      <c r="M3">
        <v>-0.1</v>
      </c>
      <c r="N3">
        <v>-0.04</v>
      </c>
      <c r="O3">
        <v>-7.0000000000000007E-2</v>
      </c>
      <c r="P3">
        <v>-0.2</v>
      </c>
    </row>
    <row r="4" spans="1:16" x14ac:dyDescent="0.25">
      <c r="A4" t="s">
        <v>16</v>
      </c>
      <c r="B4">
        <v>1.21</v>
      </c>
      <c r="C4">
        <v>-0.05</v>
      </c>
      <c r="D4">
        <v>-7.0000000000000007E-2</v>
      </c>
      <c r="E4">
        <v>-0.14000000000000001</v>
      </c>
      <c r="F4">
        <v>-7.0000000000000007E-2</v>
      </c>
      <c r="G4">
        <v>-0.04</v>
      </c>
      <c r="H4">
        <v>-0.08</v>
      </c>
      <c r="I4">
        <v>-7.0000000000000007E-2</v>
      </c>
      <c r="J4">
        <v>-7.0000000000000007E-2</v>
      </c>
      <c r="K4">
        <v>-0.04</v>
      </c>
      <c r="L4">
        <v>-0.19</v>
      </c>
      <c r="M4">
        <v>-0.14000000000000001</v>
      </c>
      <c r="N4">
        <v>-0.04</v>
      </c>
      <c r="O4">
        <v>-7.0000000000000007E-2</v>
      </c>
      <c r="P4">
        <v>-0.14000000000000001</v>
      </c>
    </row>
    <row r="5" spans="1:16" x14ac:dyDescent="0.25">
      <c r="A5" t="s">
        <v>17</v>
      </c>
      <c r="B5">
        <v>1.1000000000000001</v>
      </c>
      <c r="C5">
        <v>0.3</v>
      </c>
      <c r="D5">
        <v>-7.0000000000000007E-2</v>
      </c>
      <c r="E5">
        <v>-0.2</v>
      </c>
      <c r="F5">
        <v>-0.04</v>
      </c>
      <c r="G5">
        <v>-0.09</v>
      </c>
      <c r="H5">
        <v>-0.1</v>
      </c>
      <c r="I5">
        <v>-0.14000000000000001</v>
      </c>
      <c r="J5">
        <v>-0.2</v>
      </c>
      <c r="K5">
        <v>0.1</v>
      </c>
      <c r="L5">
        <v>-0.14000000000000001</v>
      </c>
      <c r="M5">
        <v>-7.0000000000000007E-2</v>
      </c>
      <c r="N5">
        <v>-0.15</v>
      </c>
      <c r="O5">
        <v>-0.1</v>
      </c>
      <c r="P5">
        <v>-0.2</v>
      </c>
    </row>
    <row r="6" spans="1:16" x14ac:dyDescent="0.25">
      <c r="A6" s="1" t="s">
        <v>65</v>
      </c>
    </row>
    <row r="7" spans="1:16" x14ac:dyDescent="0.25">
      <c r="A7" t="s">
        <v>67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</row>
    <row r="8" spans="1:16" x14ac:dyDescent="0.25">
      <c r="A8" t="s">
        <v>15</v>
      </c>
      <c r="B8">
        <v>0</v>
      </c>
      <c r="C8">
        <v>0</v>
      </c>
      <c r="D8">
        <v>0</v>
      </c>
      <c r="E8">
        <v>5.0000000000002397E-2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 t="s">
        <v>16</v>
      </c>
      <c r="B9">
        <v>0</v>
      </c>
      <c r="C9">
        <v>0</v>
      </c>
      <c r="D9">
        <v>0</v>
      </c>
      <c r="E9">
        <v>2.0000000000000899E-2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6.9999999999999396E-2</v>
      </c>
      <c r="M9">
        <v>0</v>
      </c>
      <c r="N9">
        <v>0</v>
      </c>
      <c r="O9">
        <v>0</v>
      </c>
      <c r="P9">
        <v>0</v>
      </c>
    </row>
    <row r="10" spans="1:16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0.14000000000000001</v>
      </c>
      <c r="G10">
        <v>0</v>
      </c>
      <c r="H10">
        <v>0</v>
      </c>
      <c r="I10">
        <v>0.04</v>
      </c>
      <c r="J10">
        <v>0</v>
      </c>
      <c r="K10">
        <v>0</v>
      </c>
      <c r="L10">
        <v>9.9999999999995596E-3</v>
      </c>
      <c r="M10">
        <v>0</v>
      </c>
      <c r="N10">
        <v>4.9999999999999802E-2</v>
      </c>
      <c r="O10">
        <v>0</v>
      </c>
      <c r="P10">
        <v>0</v>
      </c>
    </row>
    <row r="11" spans="1:16" x14ac:dyDescent="0.25">
      <c r="A11" s="1" t="s">
        <v>66</v>
      </c>
    </row>
    <row r="12" spans="1:16" x14ac:dyDescent="0.25">
      <c r="A12" t="s">
        <v>67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1:16" x14ac:dyDescent="0.2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-4.9999999999999101E-2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-8.99999999999989E-2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 t="s">
        <v>17</v>
      </c>
      <c r="B15">
        <v>-0.1</v>
      </c>
      <c r="C15">
        <v>0</v>
      </c>
      <c r="D15">
        <v>-3.00000000000002E-2</v>
      </c>
      <c r="E15">
        <v>0</v>
      </c>
      <c r="F15">
        <v>0</v>
      </c>
      <c r="G15">
        <v>-0.109999999999998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 s="1" t="s">
        <v>38</v>
      </c>
    </row>
    <row r="17" spans="1:16" x14ac:dyDescent="0.25">
      <c r="A17" t="s">
        <v>18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  <c r="O17" t="s">
        <v>13</v>
      </c>
      <c r="P17" t="s">
        <v>14</v>
      </c>
    </row>
    <row r="18" spans="1:16" x14ac:dyDescent="0.25">
      <c r="A18" t="s">
        <v>15</v>
      </c>
      <c r="B18">
        <f>+B3+B8+B13</f>
        <v>0.91</v>
      </c>
      <c r="C18">
        <f t="shared" ref="C18:P18" si="0">+C3+C8+C13</f>
        <v>0.17</v>
      </c>
      <c r="D18">
        <f t="shared" si="0"/>
        <v>-7.0000000000000007E-2</v>
      </c>
      <c r="E18">
        <f t="shared" si="0"/>
        <v>-8.999999999999761E-2</v>
      </c>
      <c r="F18">
        <f t="shared" si="0"/>
        <v>-0.04</v>
      </c>
      <c r="G18">
        <f t="shared" si="0"/>
        <v>-0.18999999999999911</v>
      </c>
      <c r="H18">
        <f t="shared" si="0"/>
        <v>0.1</v>
      </c>
      <c r="I18">
        <f t="shared" si="0"/>
        <v>-0.1</v>
      </c>
      <c r="J18">
        <f t="shared" si="0"/>
        <v>-0.1</v>
      </c>
      <c r="K18">
        <f t="shared" si="0"/>
        <v>-0.04</v>
      </c>
      <c r="L18">
        <f t="shared" si="0"/>
        <v>-0.14000000000000001</v>
      </c>
      <c r="M18">
        <f t="shared" si="0"/>
        <v>-0.1</v>
      </c>
      <c r="N18">
        <f t="shared" si="0"/>
        <v>-0.04</v>
      </c>
      <c r="O18">
        <f t="shared" si="0"/>
        <v>-7.0000000000000007E-2</v>
      </c>
      <c r="P18">
        <f t="shared" si="0"/>
        <v>-0.2</v>
      </c>
    </row>
    <row r="19" spans="1:16" x14ac:dyDescent="0.25">
      <c r="A19" t="s">
        <v>16</v>
      </c>
      <c r="B19">
        <f t="shared" ref="B19:P20" si="1">+B4+B9+B14</f>
        <v>1.21</v>
      </c>
      <c r="C19">
        <f t="shared" si="1"/>
        <v>-0.05</v>
      </c>
      <c r="D19">
        <f t="shared" si="1"/>
        <v>-7.0000000000000007E-2</v>
      </c>
      <c r="E19">
        <f t="shared" si="1"/>
        <v>-0.11999999999999911</v>
      </c>
      <c r="F19">
        <f t="shared" si="1"/>
        <v>-7.0000000000000007E-2</v>
      </c>
      <c r="G19">
        <f t="shared" si="1"/>
        <v>-0.12999999999999889</v>
      </c>
      <c r="H19">
        <f t="shared" si="1"/>
        <v>-0.08</v>
      </c>
      <c r="I19">
        <f t="shared" si="1"/>
        <v>-7.0000000000000007E-2</v>
      </c>
      <c r="J19">
        <f t="shared" si="1"/>
        <v>-7.0000000000000007E-2</v>
      </c>
      <c r="K19">
        <f t="shared" si="1"/>
        <v>-0.04</v>
      </c>
      <c r="L19">
        <f t="shared" si="1"/>
        <v>-0.12000000000000061</v>
      </c>
      <c r="M19">
        <f t="shared" si="1"/>
        <v>-0.14000000000000001</v>
      </c>
      <c r="N19">
        <f t="shared" si="1"/>
        <v>-0.04</v>
      </c>
      <c r="O19">
        <f t="shared" si="1"/>
        <v>-7.0000000000000007E-2</v>
      </c>
      <c r="P19">
        <f t="shared" si="1"/>
        <v>-0.14000000000000001</v>
      </c>
    </row>
    <row r="20" spans="1:16" x14ac:dyDescent="0.25">
      <c r="A20" t="s">
        <v>17</v>
      </c>
      <c r="B20">
        <f t="shared" si="1"/>
        <v>1</v>
      </c>
      <c r="C20">
        <f t="shared" si="1"/>
        <v>0.3</v>
      </c>
      <c r="D20">
        <f t="shared" si="1"/>
        <v>-0.1000000000000002</v>
      </c>
      <c r="E20">
        <f t="shared" si="1"/>
        <v>-0.2</v>
      </c>
      <c r="F20">
        <f t="shared" si="1"/>
        <v>0.1</v>
      </c>
      <c r="G20">
        <f t="shared" si="1"/>
        <v>-0.19999999999999801</v>
      </c>
      <c r="H20">
        <f t="shared" si="1"/>
        <v>-0.1</v>
      </c>
      <c r="I20">
        <f t="shared" si="1"/>
        <v>-0.1</v>
      </c>
      <c r="J20">
        <f t="shared" si="1"/>
        <v>-0.2</v>
      </c>
      <c r="K20">
        <f t="shared" si="1"/>
        <v>0.1</v>
      </c>
      <c r="L20">
        <f t="shared" si="1"/>
        <v>-0.13000000000000045</v>
      </c>
      <c r="M20">
        <f t="shared" si="1"/>
        <v>-7.0000000000000007E-2</v>
      </c>
      <c r="N20">
        <f t="shared" si="1"/>
        <v>-0.1000000000000002</v>
      </c>
      <c r="O20">
        <f t="shared" si="1"/>
        <v>-0.1</v>
      </c>
      <c r="P20">
        <f t="shared" si="1"/>
        <v>-0.2</v>
      </c>
    </row>
    <row r="22" spans="1:16" x14ac:dyDescent="0.25">
      <c r="A22" s="2" t="s">
        <v>68</v>
      </c>
    </row>
    <row r="23" spans="1:16" x14ac:dyDescent="0.25">
      <c r="A23" t="s">
        <v>18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</row>
    <row r="24" spans="1:16" x14ac:dyDescent="0.25">
      <c r="A24" t="s">
        <v>41</v>
      </c>
      <c r="B24">
        <v>1.1000000000000001</v>
      </c>
      <c r="C24">
        <v>0.3</v>
      </c>
      <c r="D24">
        <v>-7.0000000000000007E-2</v>
      </c>
      <c r="E24">
        <v>-0.2</v>
      </c>
      <c r="F24">
        <v>-0.04</v>
      </c>
      <c r="G24">
        <v>-0.09</v>
      </c>
      <c r="H24">
        <v>-0.1</v>
      </c>
      <c r="I24">
        <v>-0.14000000000000001</v>
      </c>
      <c r="J24">
        <v>-0.2</v>
      </c>
      <c r="K24">
        <v>0.1</v>
      </c>
      <c r="L24">
        <v>-0.14000000000000001</v>
      </c>
      <c r="M24">
        <v>-7.0000000000000007E-2</v>
      </c>
      <c r="N24">
        <v>-0.15</v>
      </c>
      <c r="O24">
        <v>-0.1</v>
      </c>
      <c r="P24">
        <v>-0.2</v>
      </c>
    </row>
    <row r="25" spans="1:16" x14ac:dyDescent="0.25">
      <c r="A25" t="s">
        <v>43</v>
      </c>
      <c r="B25">
        <v>-0.1</v>
      </c>
      <c r="C25">
        <v>0</v>
      </c>
      <c r="D25">
        <v>-0.03</v>
      </c>
      <c r="E25">
        <v>0</v>
      </c>
      <c r="F25">
        <v>0.14000000000000001</v>
      </c>
      <c r="G25">
        <v>-0.1</v>
      </c>
      <c r="H25">
        <v>0</v>
      </c>
      <c r="I25">
        <v>0.04</v>
      </c>
      <c r="J25">
        <v>0</v>
      </c>
      <c r="K25">
        <v>0</v>
      </c>
      <c r="L25">
        <v>0.01</v>
      </c>
      <c r="M25">
        <v>0</v>
      </c>
      <c r="N25">
        <v>0.05</v>
      </c>
      <c r="O25">
        <v>0</v>
      </c>
      <c r="P25">
        <v>0</v>
      </c>
    </row>
    <row r="26" spans="1:16" x14ac:dyDescent="0.25">
      <c r="A26" t="s">
        <v>42</v>
      </c>
      <c r="B26">
        <f>+B24+B25</f>
        <v>1</v>
      </c>
      <c r="C26">
        <f t="shared" ref="C26:P26" si="2">+C24+C25</f>
        <v>0.3</v>
      </c>
      <c r="D26">
        <f t="shared" si="2"/>
        <v>-0.1</v>
      </c>
      <c r="E26">
        <f t="shared" si="2"/>
        <v>-0.2</v>
      </c>
      <c r="F26">
        <f t="shared" si="2"/>
        <v>0.1</v>
      </c>
      <c r="G26">
        <f t="shared" si="2"/>
        <v>-0.19</v>
      </c>
      <c r="H26">
        <f t="shared" si="2"/>
        <v>-0.1</v>
      </c>
      <c r="I26">
        <f t="shared" si="2"/>
        <v>-0.1</v>
      </c>
      <c r="J26">
        <f t="shared" si="2"/>
        <v>-0.2</v>
      </c>
      <c r="K26">
        <f t="shared" si="2"/>
        <v>0.1</v>
      </c>
      <c r="L26">
        <f t="shared" si="2"/>
        <v>-0.13</v>
      </c>
      <c r="M26">
        <f t="shared" si="2"/>
        <v>-7.0000000000000007E-2</v>
      </c>
      <c r="N26">
        <f t="shared" si="2"/>
        <v>-9.9999999999999992E-2</v>
      </c>
      <c r="O26">
        <f t="shared" si="2"/>
        <v>-0.1</v>
      </c>
      <c r="P26">
        <f t="shared" si="2"/>
        <v>-0.2</v>
      </c>
    </row>
    <row r="28" spans="1:16" x14ac:dyDescent="0.25">
      <c r="E28" s="3"/>
      <c r="F28" s="3" t="s">
        <v>41</v>
      </c>
      <c r="G28" s="3" t="s">
        <v>43</v>
      </c>
      <c r="H28" s="3" t="s">
        <v>42</v>
      </c>
    </row>
    <row r="29" spans="1:16" x14ac:dyDescent="0.25">
      <c r="E29" s="4" t="s">
        <v>0</v>
      </c>
      <c r="F29" s="4">
        <v>1.1000000000000001</v>
      </c>
      <c r="G29" s="4">
        <v>-0.1</v>
      </c>
      <c r="H29" s="4">
        <f t="shared" ref="H29:H43" si="3">+F29+G29</f>
        <v>1</v>
      </c>
    </row>
    <row r="30" spans="1:16" x14ac:dyDescent="0.25">
      <c r="E30" s="4" t="s">
        <v>1</v>
      </c>
      <c r="F30" s="4">
        <v>0.3</v>
      </c>
      <c r="G30" s="4">
        <v>0</v>
      </c>
      <c r="H30" s="4">
        <f t="shared" si="3"/>
        <v>0.3</v>
      </c>
    </row>
    <row r="31" spans="1:16" x14ac:dyDescent="0.25">
      <c r="E31" s="4" t="s">
        <v>2</v>
      </c>
      <c r="F31" s="4">
        <v>-7.0000000000000007E-2</v>
      </c>
      <c r="G31" s="4">
        <v>-0.03</v>
      </c>
      <c r="H31" s="4">
        <f t="shared" si="3"/>
        <v>-0.1</v>
      </c>
    </row>
    <row r="32" spans="1:16" x14ac:dyDescent="0.25">
      <c r="E32" s="4" t="s">
        <v>3</v>
      </c>
      <c r="F32" s="4">
        <v>-0.2</v>
      </c>
      <c r="G32" s="4">
        <v>0</v>
      </c>
      <c r="H32" s="4">
        <f t="shared" si="3"/>
        <v>-0.2</v>
      </c>
    </row>
    <row r="33" spans="5:8" x14ac:dyDescent="0.25">
      <c r="E33" s="4" t="s">
        <v>4</v>
      </c>
      <c r="F33" s="4">
        <v>-0.04</v>
      </c>
      <c r="G33" s="4">
        <v>0.14000000000000001</v>
      </c>
      <c r="H33" s="4">
        <f t="shared" si="3"/>
        <v>0.1</v>
      </c>
    </row>
    <row r="34" spans="5:8" x14ac:dyDescent="0.25">
      <c r="E34" s="4" t="s">
        <v>5</v>
      </c>
      <c r="F34" s="4">
        <v>-0.09</v>
      </c>
      <c r="G34" s="4">
        <v>-0.1</v>
      </c>
      <c r="H34" s="4">
        <f t="shared" si="3"/>
        <v>-0.19</v>
      </c>
    </row>
    <row r="35" spans="5:8" x14ac:dyDescent="0.25">
      <c r="E35" s="4" t="s">
        <v>6</v>
      </c>
      <c r="F35" s="4">
        <v>-0.1</v>
      </c>
      <c r="G35" s="4">
        <v>0</v>
      </c>
      <c r="H35" s="4">
        <f t="shared" si="3"/>
        <v>-0.1</v>
      </c>
    </row>
    <row r="36" spans="5:8" x14ac:dyDescent="0.25">
      <c r="E36" s="4" t="s">
        <v>7</v>
      </c>
      <c r="F36" s="4">
        <v>-0.14000000000000001</v>
      </c>
      <c r="G36" s="4">
        <v>0.04</v>
      </c>
      <c r="H36" s="4">
        <f t="shared" si="3"/>
        <v>-0.1</v>
      </c>
    </row>
    <row r="37" spans="5:8" x14ac:dyDescent="0.25">
      <c r="E37" s="4" t="s">
        <v>8</v>
      </c>
      <c r="F37" s="4">
        <v>-0.2</v>
      </c>
      <c r="G37" s="4">
        <v>0</v>
      </c>
      <c r="H37" s="4">
        <f t="shared" si="3"/>
        <v>-0.2</v>
      </c>
    </row>
    <row r="38" spans="5:8" x14ac:dyDescent="0.25">
      <c r="E38" s="4" t="s">
        <v>9</v>
      </c>
      <c r="F38" s="4">
        <v>0.1</v>
      </c>
      <c r="G38" s="4">
        <v>0</v>
      </c>
      <c r="H38" s="4">
        <f t="shared" si="3"/>
        <v>0.1</v>
      </c>
    </row>
    <row r="39" spans="5:8" x14ac:dyDescent="0.25">
      <c r="E39" s="4" t="s">
        <v>10</v>
      </c>
      <c r="F39" s="4">
        <v>-0.14000000000000001</v>
      </c>
      <c r="G39" s="4">
        <v>0.01</v>
      </c>
      <c r="H39" s="4">
        <f t="shared" si="3"/>
        <v>-0.13</v>
      </c>
    </row>
    <row r="40" spans="5:8" x14ac:dyDescent="0.25">
      <c r="E40" s="4" t="s">
        <v>11</v>
      </c>
      <c r="F40" s="4">
        <v>-7.0000000000000007E-2</v>
      </c>
      <c r="G40" s="4">
        <v>0</v>
      </c>
      <c r="H40" s="4">
        <f t="shared" si="3"/>
        <v>-7.0000000000000007E-2</v>
      </c>
    </row>
    <row r="41" spans="5:8" x14ac:dyDescent="0.25">
      <c r="E41" s="4" t="s">
        <v>12</v>
      </c>
      <c r="F41" s="4">
        <v>-0.15</v>
      </c>
      <c r="G41" s="4">
        <v>0.05</v>
      </c>
      <c r="H41" s="4">
        <f t="shared" si="3"/>
        <v>-9.9999999999999992E-2</v>
      </c>
    </row>
    <row r="42" spans="5:8" x14ac:dyDescent="0.25">
      <c r="E42" s="4" t="s">
        <v>13</v>
      </c>
      <c r="F42" s="4">
        <v>-0.1</v>
      </c>
      <c r="G42" s="4">
        <v>0</v>
      </c>
      <c r="H42" s="4">
        <f t="shared" si="3"/>
        <v>-0.1</v>
      </c>
    </row>
    <row r="43" spans="5:8" x14ac:dyDescent="0.25">
      <c r="E43" s="5" t="s">
        <v>14</v>
      </c>
      <c r="F43" s="5">
        <v>-0.2</v>
      </c>
      <c r="G43" s="5">
        <v>0</v>
      </c>
      <c r="H43" s="5">
        <f t="shared" si="3"/>
        <v>-0.2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A23" workbookViewId="0">
      <selection activeCell="B13" sqref="B13"/>
    </sheetView>
  </sheetViews>
  <sheetFormatPr baseColWidth="10" defaultRowHeight="15" x14ac:dyDescent="0.25"/>
  <cols>
    <col min="1" max="1" width="27.7109375" bestFit="1" customWidth="1"/>
    <col min="2" max="2" width="12" bestFit="1" customWidth="1"/>
  </cols>
  <sheetData>
    <row r="1" spans="1:34" x14ac:dyDescent="0.25">
      <c r="A1" s="1" t="s">
        <v>37</v>
      </c>
    </row>
    <row r="2" spans="1:34" x14ac:dyDescent="0.2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</row>
    <row r="3" spans="1:34" x14ac:dyDescent="0.25">
      <c r="A3" t="s">
        <v>15</v>
      </c>
      <c r="B3">
        <v>3.7150000000000012</v>
      </c>
      <c r="C3">
        <v>-0.1</v>
      </c>
      <c r="D3">
        <v>-0.09</v>
      </c>
      <c r="E3">
        <v>-0.12</v>
      </c>
      <c r="F3">
        <v>-0.06</v>
      </c>
      <c r="G3">
        <v>-0.06</v>
      </c>
      <c r="H3">
        <v>-0.2</v>
      </c>
      <c r="I3">
        <v>-0.2</v>
      </c>
      <c r="J3">
        <v>-0.06</v>
      </c>
      <c r="K3">
        <v>-0.06</v>
      </c>
      <c r="L3">
        <v>-4.4999999999999998E-2</v>
      </c>
      <c r="M3">
        <v>-0.06</v>
      </c>
      <c r="N3">
        <v>-0.06</v>
      </c>
      <c r="O3">
        <v>-0.12</v>
      </c>
      <c r="P3">
        <v>-0.06</v>
      </c>
      <c r="Q3">
        <v>-0.06</v>
      </c>
      <c r="R3">
        <v>-0.06</v>
      </c>
      <c r="S3">
        <v>-0.09</v>
      </c>
      <c r="T3">
        <v>-0.09</v>
      </c>
      <c r="U3">
        <v>-0.09</v>
      </c>
      <c r="V3">
        <v>-0.09</v>
      </c>
      <c r="W3">
        <v>-0.09</v>
      </c>
      <c r="X3">
        <v>-0.09</v>
      </c>
      <c r="Y3">
        <v>-0.42</v>
      </c>
      <c r="Z3">
        <v>-0.42</v>
      </c>
      <c r="AA3">
        <v>-0.06</v>
      </c>
      <c r="AB3">
        <v>-0.06</v>
      </c>
      <c r="AC3">
        <v>-0.06</v>
      </c>
      <c r="AD3">
        <v>-0.12</v>
      </c>
      <c r="AE3">
        <v>-0.2</v>
      </c>
      <c r="AF3">
        <v>-0.15</v>
      </c>
      <c r="AG3">
        <v>-0.21</v>
      </c>
      <c r="AH3">
        <v>-0.06</v>
      </c>
    </row>
    <row r="4" spans="1:34" x14ac:dyDescent="0.25">
      <c r="A4" t="s">
        <v>16</v>
      </c>
      <c r="B4">
        <v>3.7150000000000012</v>
      </c>
      <c r="C4">
        <v>-0.1</v>
      </c>
      <c r="D4">
        <v>-0.09</v>
      </c>
      <c r="E4">
        <v>-0.12</v>
      </c>
      <c r="F4">
        <v>-0.06</v>
      </c>
      <c r="G4">
        <v>-0.06</v>
      </c>
      <c r="H4">
        <v>-0.2</v>
      </c>
      <c r="I4">
        <v>-0.2</v>
      </c>
      <c r="J4">
        <v>-0.06</v>
      </c>
      <c r="K4">
        <v>-0.06</v>
      </c>
      <c r="L4">
        <v>-4.4999999999999998E-2</v>
      </c>
      <c r="M4">
        <v>-0.06</v>
      </c>
      <c r="N4">
        <v>-0.06</v>
      </c>
      <c r="O4">
        <v>-0.12</v>
      </c>
      <c r="P4">
        <v>-0.06</v>
      </c>
      <c r="Q4">
        <v>-0.06</v>
      </c>
      <c r="R4">
        <v>-0.06</v>
      </c>
      <c r="S4">
        <v>-0.09</v>
      </c>
      <c r="T4">
        <v>-0.09</v>
      </c>
      <c r="U4">
        <v>-0.09</v>
      </c>
      <c r="V4">
        <v>-0.09</v>
      </c>
      <c r="W4">
        <v>-0.09</v>
      </c>
      <c r="X4">
        <v>-0.09</v>
      </c>
      <c r="Y4">
        <v>-0.42</v>
      </c>
      <c r="Z4">
        <v>-0.42</v>
      </c>
      <c r="AA4">
        <v>-0.06</v>
      </c>
      <c r="AB4">
        <v>-0.06</v>
      </c>
      <c r="AC4">
        <v>-0.06</v>
      </c>
      <c r="AD4">
        <v>-0.12</v>
      </c>
      <c r="AE4">
        <v>-0.2</v>
      </c>
      <c r="AF4">
        <v>-0.15</v>
      </c>
      <c r="AG4">
        <v>-0.21</v>
      </c>
      <c r="AH4">
        <v>-0.06</v>
      </c>
    </row>
    <row r="5" spans="1:34" x14ac:dyDescent="0.25">
      <c r="A5" t="s">
        <v>17</v>
      </c>
      <c r="B5">
        <v>3.7150000000000012</v>
      </c>
      <c r="C5">
        <v>-0.1</v>
      </c>
      <c r="D5">
        <v>-0.09</v>
      </c>
      <c r="E5">
        <v>-0.12</v>
      </c>
      <c r="F5">
        <v>-0.06</v>
      </c>
      <c r="G5">
        <v>-0.06</v>
      </c>
      <c r="H5">
        <v>-0.2</v>
      </c>
      <c r="I5">
        <v>-0.2</v>
      </c>
      <c r="J5">
        <v>-0.06</v>
      </c>
      <c r="K5">
        <v>-0.06</v>
      </c>
      <c r="L5">
        <v>-4.4999999999999998E-2</v>
      </c>
      <c r="M5">
        <v>-0.06</v>
      </c>
      <c r="N5">
        <v>-0.06</v>
      </c>
      <c r="O5">
        <v>-0.12</v>
      </c>
      <c r="P5">
        <v>-0.06</v>
      </c>
      <c r="Q5">
        <v>-0.06</v>
      </c>
      <c r="R5">
        <v>-0.06</v>
      </c>
      <c r="S5">
        <v>-0.09</v>
      </c>
      <c r="T5">
        <v>-0.09</v>
      </c>
      <c r="U5">
        <v>-0.09</v>
      </c>
      <c r="V5">
        <v>-0.09</v>
      </c>
      <c r="W5">
        <v>-0.09</v>
      </c>
      <c r="X5">
        <v>-0.09</v>
      </c>
      <c r="Y5">
        <v>-0.42</v>
      </c>
      <c r="Z5">
        <v>-0.42</v>
      </c>
      <c r="AA5">
        <v>-0.06</v>
      </c>
      <c r="AB5">
        <v>-0.06</v>
      </c>
      <c r="AC5">
        <v>-0.06</v>
      </c>
      <c r="AD5">
        <v>-0.12</v>
      </c>
      <c r="AE5">
        <v>-0.2</v>
      </c>
      <c r="AF5">
        <v>-0.15</v>
      </c>
      <c r="AG5">
        <v>-0.21</v>
      </c>
      <c r="AH5">
        <v>-0.06</v>
      </c>
    </row>
    <row r="6" spans="1:34" x14ac:dyDescent="0.25">
      <c r="A6" s="1" t="s">
        <v>38</v>
      </c>
    </row>
    <row r="7" spans="1:34" x14ac:dyDescent="0.25">
      <c r="A7" t="s">
        <v>18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19</v>
      </c>
      <c r="R7" t="s">
        <v>20</v>
      </c>
      <c r="S7" t="s">
        <v>21</v>
      </c>
      <c r="T7" t="s">
        <v>22</v>
      </c>
      <c r="U7" t="s">
        <v>23</v>
      </c>
      <c r="V7" t="s">
        <v>24</v>
      </c>
      <c r="W7" t="s">
        <v>25</v>
      </c>
      <c r="X7" t="s">
        <v>26</v>
      </c>
      <c r="Y7" t="s">
        <v>27</v>
      </c>
      <c r="Z7" t="s">
        <v>28</v>
      </c>
      <c r="AA7" t="s">
        <v>29</v>
      </c>
      <c r="AB7" t="s">
        <v>30</v>
      </c>
      <c r="AC7" t="s">
        <v>31</v>
      </c>
      <c r="AD7" t="s">
        <v>32</v>
      </c>
      <c r="AE7" t="s">
        <v>33</v>
      </c>
      <c r="AF7" t="s">
        <v>34</v>
      </c>
      <c r="AG7" t="s">
        <v>35</v>
      </c>
      <c r="AH7" t="s">
        <v>36</v>
      </c>
    </row>
    <row r="8" spans="1:34" x14ac:dyDescent="0.25">
      <c r="A8" t="s">
        <v>15</v>
      </c>
      <c r="B8">
        <f>3.7-2.7-0.0011-5.36951501117766E-06</f>
        <v>0.99889463048498883</v>
      </c>
      <c r="C8">
        <v>-0.2</v>
      </c>
      <c r="D8">
        <v>-0.4</v>
      </c>
      <c r="E8">
        <v>-0.15</v>
      </c>
      <c r="F8">
        <v>0.1</v>
      </c>
      <c r="G8">
        <f>5.36951501117766E-06-0.1+0.05+0.0011</f>
        <v>-4.8894630484988828E-2</v>
      </c>
      <c r="H8">
        <v>-0.2</v>
      </c>
      <c r="I8">
        <f>-0.19+0.17</f>
        <v>-1.999999999999999E-2</v>
      </c>
      <c r="J8">
        <v>-0.1</v>
      </c>
      <c r="K8">
        <v>-0.09</v>
      </c>
      <c r="L8">
        <f>-0.08+0.64</f>
        <v>0.56000000000000005</v>
      </c>
      <c r="M8">
        <f>-0.09</f>
        <v>-0.09</v>
      </c>
      <c r="N8">
        <v>-0.06</v>
      </c>
      <c r="O8">
        <v>-0.12</v>
      </c>
      <c r="P8">
        <f>-0.03+0.2</f>
        <v>0.17</v>
      </c>
      <c r="Q8">
        <v>-0.06</v>
      </c>
      <c r="R8">
        <f>-0.09+0.15</f>
        <v>0.06</v>
      </c>
      <c r="S8">
        <v>-0.05</v>
      </c>
      <c r="T8">
        <v>-0.09</v>
      </c>
      <c r="U8">
        <v>-0.09</v>
      </c>
      <c r="V8">
        <f>-0.09+0.07</f>
        <v>-1.999999999999999E-2</v>
      </c>
      <c r="W8">
        <f>-0.09+0.09</f>
        <v>0</v>
      </c>
      <c r="X8">
        <v>-0.09</v>
      </c>
      <c r="Y8">
        <f>-0.42+0.41</f>
        <v>-1.0000000000000009E-2</v>
      </c>
      <c r="Z8">
        <f>-0.42+0.42</f>
        <v>0</v>
      </c>
      <c r="AA8">
        <f t="shared" ref="AA8:AB10" si="0">-0.06+0.06</f>
        <v>0</v>
      </c>
      <c r="AB8">
        <f t="shared" si="0"/>
        <v>0</v>
      </c>
      <c r="AC8">
        <f>-0.06+0.04+0.02</f>
        <v>0</v>
      </c>
      <c r="AD8">
        <v>-0.12</v>
      </c>
      <c r="AE8">
        <v>-0.2</v>
      </c>
      <c r="AF8">
        <f>-0.15+0.19</f>
        <v>4.0000000000000008E-2</v>
      </c>
      <c r="AG8">
        <f>0.21+0.13</f>
        <v>0.33999999999999997</v>
      </c>
      <c r="AH8">
        <v>-0.06</v>
      </c>
    </row>
    <row r="9" spans="1:34" x14ac:dyDescent="0.25">
      <c r="A9" t="s">
        <v>16</v>
      </c>
      <c r="B9">
        <f t="shared" ref="B9:B10" si="1">3.7-2.7-0.0011-5.36951501117766E-06</f>
        <v>0.99889463048498883</v>
      </c>
      <c r="C9">
        <v>-0.2</v>
      </c>
      <c r="D9">
        <v>-0.4</v>
      </c>
      <c r="E9">
        <v>-0.15</v>
      </c>
      <c r="F9">
        <v>0.1</v>
      </c>
      <c r="G9">
        <f t="shared" ref="G9:G10" si="2">5.36951501117766E-06-0.1+0.05+0.0011</f>
        <v>-4.8894630484988828E-2</v>
      </c>
      <c r="H9">
        <v>-0.2</v>
      </c>
      <c r="I9">
        <f>-0.19+0.17</f>
        <v>-1.999999999999999E-2</v>
      </c>
      <c r="J9">
        <v>-0.1</v>
      </c>
      <c r="K9">
        <v>-0.09</v>
      </c>
      <c r="L9">
        <f>-0.08+0.64</f>
        <v>0.56000000000000005</v>
      </c>
      <c r="M9">
        <f>-0.09</f>
        <v>-0.09</v>
      </c>
      <c r="N9">
        <v>-0.06</v>
      </c>
      <c r="O9">
        <v>-0.12</v>
      </c>
      <c r="P9">
        <f>-0.03+0.2</f>
        <v>0.17</v>
      </c>
      <c r="Q9">
        <v>-0.06</v>
      </c>
      <c r="R9">
        <f>-0.09+0.15</f>
        <v>0.06</v>
      </c>
      <c r="S9">
        <v>-0.05</v>
      </c>
      <c r="T9">
        <v>-0.09</v>
      </c>
      <c r="U9">
        <v>-0.09</v>
      </c>
      <c r="V9">
        <f>-0.09+0.07</f>
        <v>-1.999999999999999E-2</v>
      </c>
      <c r="W9">
        <f>-0.09+0.09</f>
        <v>0</v>
      </c>
      <c r="X9">
        <v>-0.09</v>
      </c>
      <c r="Y9">
        <f>-0.42+0.41</f>
        <v>-1.0000000000000009E-2</v>
      </c>
      <c r="Z9">
        <f>-0.42+0.42</f>
        <v>0</v>
      </c>
      <c r="AA9">
        <f t="shared" si="0"/>
        <v>0</v>
      </c>
      <c r="AB9">
        <f t="shared" si="0"/>
        <v>0</v>
      </c>
      <c r="AC9">
        <f t="shared" ref="AC9:AC10" si="3">-0.06+0.04+0.02</f>
        <v>0</v>
      </c>
      <c r="AD9">
        <v>-0.12</v>
      </c>
      <c r="AE9">
        <v>-0.2</v>
      </c>
      <c r="AF9">
        <f>-0.15+0.19</f>
        <v>4.0000000000000008E-2</v>
      </c>
      <c r="AG9">
        <f t="shared" ref="AG9:AG10" si="4">0.21+0.13</f>
        <v>0.33999999999999997</v>
      </c>
      <c r="AH9">
        <v>-0.06</v>
      </c>
    </row>
    <row r="10" spans="1:34" x14ac:dyDescent="0.25">
      <c r="A10" t="s">
        <v>17</v>
      </c>
      <c r="B10">
        <f t="shared" si="1"/>
        <v>0.99889463048498883</v>
      </c>
      <c r="C10">
        <v>-0.2</v>
      </c>
      <c r="D10">
        <v>-0.4</v>
      </c>
      <c r="E10">
        <v>-0.15</v>
      </c>
      <c r="F10">
        <v>0.1</v>
      </c>
      <c r="G10">
        <f t="shared" si="2"/>
        <v>-4.8894630484988828E-2</v>
      </c>
      <c r="H10">
        <v>-0.2</v>
      </c>
      <c r="I10">
        <f>-0.19+0.17</f>
        <v>-1.999999999999999E-2</v>
      </c>
      <c r="J10">
        <v>-0.1</v>
      </c>
      <c r="K10">
        <v>-0.09</v>
      </c>
      <c r="L10">
        <f>-0.08+0.64</f>
        <v>0.56000000000000005</v>
      </c>
      <c r="M10">
        <f>-0.09</f>
        <v>-0.09</v>
      </c>
      <c r="N10">
        <v>-0.06</v>
      </c>
      <c r="O10">
        <v>-0.12</v>
      </c>
      <c r="P10">
        <f>-0.03+0.2</f>
        <v>0.17</v>
      </c>
      <c r="Q10">
        <v>-0.06</v>
      </c>
      <c r="R10">
        <f>-0.09+0.15</f>
        <v>0.06</v>
      </c>
      <c r="S10">
        <v>-0.05</v>
      </c>
      <c r="T10">
        <v>-0.09</v>
      </c>
      <c r="U10">
        <v>-0.09</v>
      </c>
      <c r="V10">
        <f>-0.09+0.07</f>
        <v>-1.999999999999999E-2</v>
      </c>
      <c r="W10">
        <f>-0.09+0.09</f>
        <v>0</v>
      </c>
      <c r="X10">
        <v>-0.09</v>
      </c>
      <c r="Y10">
        <f>-0.42+0.41</f>
        <v>-1.0000000000000009E-2</v>
      </c>
      <c r="Z10">
        <f>-0.42+0.42</f>
        <v>0</v>
      </c>
      <c r="AA10">
        <f t="shared" si="0"/>
        <v>0</v>
      </c>
      <c r="AB10">
        <f t="shared" si="0"/>
        <v>0</v>
      </c>
      <c r="AC10">
        <f t="shared" si="3"/>
        <v>0</v>
      </c>
      <c r="AD10">
        <v>-0.12</v>
      </c>
      <c r="AE10">
        <v>-0.2</v>
      </c>
      <c r="AF10">
        <f>-0.15+0.19</f>
        <v>4.0000000000000008E-2</v>
      </c>
      <c r="AG10">
        <f t="shared" si="4"/>
        <v>0.33999999999999997</v>
      </c>
      <c r="AH10">
        <v>-0.06</v>
      </c>
    </row>
    <row r="11" spans="1:34" x14ac:dyDescent="0.25">
      <c r="A11" s="1" t="s">
        <v>39</v>
      </c>
    </row>
    <row r="12" spans="1:34" x14ac:dyDescent="0.25">
      <c r="A12" t="s">
        <v>18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  <c r="Q12" t="s">
        <v>19</v>
      </c>
      <c r="R12" t="s">
        <v>20</v>
      </c>
      <c r="S12" t="s">
        <v>21</v>
      </c>
      <c r="T12" t="s">
        <v>22</v>
      </c>
      <c r="U12" t="s">
        <v>23</v>
      </c>
      <c r="V12" t="s">
        <v>24</v>
      </c>
      <c r="W12" t="s">
        <v>25</v>
      </c>
      <c r="X12" t="s">
        <v>26</v>
      </c>
      <c r="Y12" t="s">
        <v>27</v>
      </c>
      <c r="Z12" t="s">
        <v>28</v>
      </c>
      <c r="AA12" t="s">
        <v>29</v>
      </c>
      <c r="AB12" t="s">
        <v>30</v>
      </c>
      <c r="AC12" t="s">
        <v>31</v>
      </c>
      <c r="AD12" t="s">
        <v>32</v>
      </c>
      <c r="AE12" t="s">
        <v>33</v>
      </c>
      <c r="AF12" t="s">
        <v>34</v>
      </c>
      <c r="AG12" t="s">
        <v>35</v>
      </c>
      <c r="AH12" t="s">
        <v>36</v>
      </c>
    </row>
    <row r="13" spans="1:34" x14ac:dyDescent="0.25">
      <c r="A13" t="s">
        <v>15</v>
      </c>
      <c r="B13">
        <f>-B3+B8</f>
        <v>-2.7161053695150121</v>
      </c>
      <c r="C13">
        <f>-C3+C8</f>
        <v>-0.1</v>
      </c>
      <c r="D13">
        <f t="shared" ref="D13:AH13" si="5">-D3+D8</f>
        <v>-0.31000000000000005</v>
      </c>
      <c r="E13">
        <f t="shared" si="5"/>
        <v>-0.03</v>
      </c>
      <c r="F13">
        <f t="shared" si="5"/>
        <v>0.16</v>
      </c>
      <c r="G13">
        <f t="shared" si="5"/>
        <v>1.1105369515011169E-2</v>
      </c>
      <c r="H13">
        <f t="shared" si="5"/>
        <v>0</v>
      </c>
      <c r="I13">
        <f t="shared" si="5"/>
        <v>0.18000000000000002</v>
      </c>
      <c r="J13">
        <f t="shared" si="5"/>
        <v>-4.0000000000000008E-2</v>
      </c>
      <c r="K13">
        <f t="shared" si="5"/>
        <v>-0.03</v>
      </c>
      <c r="L13">
        <f t="shared" si="5"/>
        <v>0.60500000000000009</v>
      </c>
      <c r="M13">
        <f t="shared" si="5"/>
        <v>-0.03</v>
      </c>
      <c r="N13">
        <f t="shared" si="5"/>
        <v>0</v>
      </c>
      <c r="O13">
        <f t="shared" si="5"/>
        <v>0</v>
      </c>
      <c r="P13">
        <f t="shared" si="5"/>
        <v>0.23</v>
      </c>
      <c r="Q13">
        <f t="shared" si="5"/>
        <v>0</v>
      </c>
      <c r="R13">
        <f t="shared" si="5"/>
        <v>0.12</v>
      </c>
      <c r="S13">
        <f t="shared" si="5"/>
        <v>3.9999999999999994E-2</v>
      </c>
      <c r="T13">
        <f t="shared" si="5"/>
        <v>0</v>
      </c>
      <c r="U13">
        <f t="shared" si="5"/>
        <v>0</v>
      </c>
      <c r="V13">
        <f t="shared" si="5"/>
        <v>7.0000000000000007E-2</v>
      </c>
      <c r="W13">
        <f t="shared" si="5"/>
        <v>0.09</v>
      </c>
      <c r="X13">
        <f t="shared" si="5"/>
        <v>0</v>
      </c>
      <c r="Y13">
        <f t="shared" si="5"/>
        <v>0.41</v>
      </c>
      <c r="Z13">
        <f t="shared" si="5"/>
        <v>0.42</v>
      </c>
      <c r="AA13">
        <f t="shared" si="5"/>
        <v>0.06</v>
      </c>
      <c r="AB13">
        <f t="shared" si="5"/>
        <v>0.06</v>
      </c>
      <c r="AC13">
        <f t="shared" si="5"/>
        <v>0.06</v>
      </c>
      <c r="AD13">
        <f t="shared" si="5"/>
        <v>0</v>
      </c>
      <c r="AE13">
        <f t="shared" si="5"/>
        <v>0</v>
      </c>
      <c r="AF13">
        <f t="shared" si="5"/>
        <v>0.19</v>
      </c>
      <c r="AG13">
        <f t="shared" si="5"/>
        <v>0.54999999999999993</v>
      </c>
      <c r="AH13">
        <f t="shared" si="5"/>
        <v>0</v>
      </c>
    </row>
    <row r="14" spans="1:34" x14ac:dyDescent="0.25">
      <c r="A14" t="s">
        <v>16</v>
      </c>
      <c r="B14">
        <f t="shared" ref="B14:Q15" si="6">-B4+B9</f>
        <v>-2.7161053695150121</v>
      </c>
      <c r="C14">
        <f t="shared" si="6"/>
        <v>-0.1</v>
      </c>
      <c r="D14">
        <f t="shared" si="6"/>
        <v>-0.31000000000000005</v>
      </c>
      <c r="E14">
        <f t="shared" si="6"/>
        <v>-0.03</v>
      </c>
      <c r="F14">
        <f t="shared" si="6"/>
        <v>0.16</v>
      </c>
      <c r="G14">
        <f t="shared" si="6"/>
        <v>1.1105369515011169E-2</v>
      </c>
      <c r="H14">
        <f t="shared" si="6"/>
        <v>0</v>
      </c>
      <c r="I14">
        <f t="shared" si="6"/>
        <v>0.18000000000000002</v>
      </c>
      <c r="J14">
        <f t="shared" si="6"/>
        <v>-4.0000000000000008E-2</v>
      </c>
      <c r="K14">
        <f t="shared" si="6"/>
        <v>-0.03</v>
      </c>
      <c r="L14">
        <f t="shared" si="6"/>
        <v>0.60500000000000009</v>
      </c>
      <c r="M14">
        <f t="shared" si="6"/>
        <v>-0.03</v>
      </c>
      <c r="N14">
        <f t="shared" si="6"/>
        <v>0</v>
      </c>
      <c r="O14">
        <f t="shared" si="6"/>
        <v>0</v>
      </c>
      <c r="P14">
        <f t="shared" si="6"/>
        <v>0.23</v>
      </c>
      <c r="Q14">
        <f t="shared" si="6"/>
        <v>0</v>
      </c>
      <c r="R14">
        <f t="shared" ref="R14:AH14" si="7">-R4+R9</f>
        <v>0.12</v>
      </c>
      <c r="S14">
        <f t="shared" si="7"/>
        <v>3.9999999999999994E-2</v>
      </c>
      <c r="T14">
        <f t="shared" si="7"/>
        <v>0</v>
      </c>
      <c r="U14">
        <f t="shared" si="7"/>
        <v>0</v>
      </c>
      <c r="V14">
        <f t="shared" si="7"/>
        <v>7.0000000000000007E-2</v>
      </c>
      <c r="W14">
        <f t="shared" si="7"/>
        <v>0.09</v>
      </c>
      <c r="X14">
        <f t="shared" si="7"/>
        <v>0</v>
      </c>
      <c r="Y14">
        <f t="shared" si="7"/>
        <v>0.41</v>
      </c>
      <c r="Z14">
        <f t="shared" si="7"/>
        <v>0.42</v>
      </c>
      <c r="AA14">
        <f t="shared" si="7"/>
        <v>0.06</v>
      </c>
      <c r="AB14">
        <f t="shared" si="7"/>
        <v>0.06</v>
      </c>
      <c r="AC14">
        <f t="shared" si="7"/>
        <v>0.06</v>
      </c>
      <c r="AD14">
        <f t="shared" si="7"/>
        <v>0</v>
      </c>
      <c r="AE14">
        <f t="shared" si="7"/>
        <v>0</v>
      </c>
      <c r="AF14">
        <f t="shared" si="7"/>
        <v>0.19</v>
      </c>
      <c r="AG14">
        <f t="shared" si="7"/>
        <v>0.54999999999999993</v>
      </c>
      <c r="AH14">
        <f t="shared" si="7"/>
        <v>0</v>
      </c>
    </row>
    <row r="15" spans="1:34" x14ac:dyDescent="0.25">
      <c r="A15" t="s">
        <v>17</v>
      </c>
      <c r="B15">
        <f>-B5+B10</f>
        <v>-2.7161053695150121</v>
      </c>
      <c r="C15">
        <f t="shared" si="6"/>
        <v>-0.1</v>
      </c>
      <c r="D15">
        <f t="shared" si="6"/>
        <v>-0.31000000000000005</v>
      </c>
      <c r="E15">
        <f t="shared" si="6"/>
        <v>-0.03</v>
      </c>
      <c r="F15">
        <f t="shared" si="6"/>
        <v>0.16</v>
      </c>
      <c r="G15">
        <f t="shared" si="6"/>
        <v>1.1105369515011169E-2</v>
      </c>
      <c r="H15">
        <f t="shared" si="6"/>
        <v>0</v>
      </c>
      <c r="I15">
        <f t="shared" si="6"/>
        <v>0.18000000000000002</v>
      </c>
      <c r="J15">
        <f t="shared" si="6"/>
        <v>-4.0000000000000008E-2</v>
      </c>
      <c r="K15">
        <f t="shared" si="6"/>
        <v>-0.03</v>
      </c>
      <c r="L15">
        <f t="shared" si="6"/>
        <v>0.60500000000000009</v>
      </c>
      <c r="M15">
        <f t="shared" si="6"/>
        <v>-0.03</v>
      </c>
      <c r="N15">
        <f t="shared" si="6"/>
        <v>0</v>
      </c>
      <c r="O15">
        <f t="shared" si="6"/>
        <v>0</v>
      </c>
      <c r="P15">
        <f t="shared" si="6"/>
        <v>0.23</v>
      </c>
      <c r="Q15">
        <f t="shared" si="6"/>
        <v>0</v>
      </c>
      <c r="R15">
        <f t="shared" ref="R15:AH15" si="8">-R5+R10</f>
        <v>0.12</v>
      </c>
      <c r="S15">
        <f t="shared" si="8"/>
        <v>3.9999999999999994E-2</v>
      </c>
      <c r="T15">
        <f t="shared" si="8"/>
        <v>0</v>
      </c>
      <c r="U15">
        <f t="shared" si="8"/>
        <v>0</v>
      </c>
      <c r="V15">
        <f t="shared" si="8"/>
        <v>7.0000000000000007E-2</v>
      </c>
      <c r="W15">
        <f t="shared" si="8"/>
        <v>0.09</v>
      </c>
      <c r="X15">
        <f t="shared" si="8"/>
        <v>0</v>
      </c>
      <c r="Y15">
        <f t="shared" si="8"/>
        <v>0.41</v>
      </c>
      <c r="Z15">
        <f t="shared" si="8"/>
        <v>0.42</v>
      </c>
      <c r="AA15">
        <f t="shared" si="8"/>
        <v>0.06</v>
      </c>
      <c r="AB15">
        <f t="shared" si="8"/>
        <v>0.06</v>
      </c>
      <c r="AC15">
        <f t="shared" si="8"/>
        <v>0.06</v>
      </c>
      <c r="AD15">
        <f t="shared" si="8"/>
        <v>0</v>
      </c>
      <c r="AE15">
        <f t="shared" si="8"/>
        <v>0</v>
      </c>
      <c r="AF15">
        <f t="shared" si="8"/>
        <v>0.19</v>
      </c>
      <c r="AG15">
        <f t="shared" si="8"/>
        <v>0.54999999999999993</v>
      </c>
      <c r="AH15">
        <f t="shared" si="8"/>
        <v>0</v>
      </c>
    </row>
    <row r="17" spans="1:16" x14ac:dyDescent="0.25">
      <c r="A17" s="2" t="s">
        <v>40</v>
      </c>
    </row>
    <row r="18" spans="1:16" x14ac:dyDescent="0.25">
      <c r="A18" t="s">
        <v>18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</row>
    <row r="19" spans="1:16" x14ac:dyDescent="0.25">
      <c r="A19" t="s">
        <v>41</v>
      </c>
      <c r="B19">
        <v>1.1000000000000001</v>
      </c>
      <c r="C19">
        <v>0.3</v>
      </c>
      <c r="D19">
        <v>-7.0000000000000007E-2</v>
      </c>
      <c r="E19">
        <v>-0.2</v>
      </c>
      <c r="F19">
        <v>-0.04</v>
      </c>
      <c r="G19">
        <v>-0.09</v>
      </c>
      <c r="H19">
        <v>-0.1</v>
      </c>
      <c r="I19">
        <v>-0.14000000000000001</v>
      </c>
      <c r="J19">
        <v>-0.2</v>
      </c>
      <c r="K19">
        <v>0.1</v>
      </c>
      <c r="L19">
        <v>-0.14000000000000001</v>
      </c>
      <c r="M19">
        <v>-7.0000000000000007E-2</v>
      </c>
      <c r="N19">
        <v>-0.15</v>
      </c>
      <c r="O19">
        <v>-0.1</v>
      </c>
      <c r="P19">
        <v>-0.2</v>
      </c>
    </row>
    <row r="20" spans="1:16" x14ac:dyDescent="0.25">
      <c r="A20" t="s">
        <v>43</v>
      </c>
      <c r="B20">
        <v>-0.1</v>
      </c>
      <c r="C20">
        <v>0</v>
      </c>
      <c r="D20">
        <v>-0.03</v>
      </c>
      <c r="E20">
        <v>0</v>
      </c>
      <c r="F20">
        <v>0.14000000000000001</v>
      </c>
      <c r="G20">
        <v>-0.1</v>
      </c>
      <c r="H20">
        <v>0</v>
      </c>
      <c r="I20">
        <v>0.04</v>
      </c>
      <c r="J20">
        <v>0</v>
      </c>
      <c r="K20">
        <v>0</v>
      </c>
      <c r="L20">
        <v>0.01</v>
      </c>
      <c r="M20">
        <v>0</v>
      </c>
      <c r="N20">
        <v>0.05</v>
      </c>
      <c r="O20">
        <v>0</v>
      </c>
      <c r="P20">
        <v>0</v>
      </c>
    </row>
    <row r="21" spans="1:16" x14ac:dyDescent="0.25">
      <c r="A21" t="s">
        <v>42</v>
      </c>
      <c r="B21">
        <f>+B19+B20</f>
        <v>1</v>
      </c>
      <c r="C21">
        <f t="shared" ref="C21:P21" si="9">+C19+C20</f>
        <v>0.3</v>
      </c>
      <c r="D21">
        <f t="shared" si="9"/>
        <v>-0.1</v>
      </c>
      <c r="E21">
        <f t="shared" si="9"/>
        <v>-0.2</v>
      </c>
      <c r="F21">
        <f t="shared" si="9"/>
        <v>0.1</v>
      </c>
      <c r="G21">
        <f t="shared" si="9"/>
        <v>-0.19</v>
      </c>
      <c r="H21">
        <f t="shared" si="9"/>
        <v>-0.1</v>
      </c>
      <c r="I21">
        <f t="shared" si="9"/>
        <v>-0.1</v>
      </c>
      <c r="J21">
        <f t="shared" si="9"/>
        <v>-0.2</v>
      </c>
      <c r="K21">
        <f t="shared" si="9"/>
        <v>0.1</v>
      </c>
      <c r="L21">
        <f t="shared" si="9"/>
        <v>-0.13</v>
      </c>
      <c r="M21">
        <f t="shared" si="9"/>
        <v>-7.0000000000000007E-2</v>
      </c>
      <c r="N21">
        <f t="shared" si="9"/>
        <v>-9.9999999999999992E-2</v>
      </c>
      <c r="O21">
        <f t="shared" si="9"/>
        <v>-0.1</v>
      </c>
      <c r="P21">
        <f t="shared" si="9"/>
        <v>-0.2</v>
      </c>
    </row>
    <row r="23" spans="1:16" x14ac:dyDescent="0.25">
      <c r="E23" s="3"/>
      <c r="F23" s="3" t="s">
        <v>41</v>
      </c>
      <c r="G23" s="3" t="s">
        <v>43</v>
      </c>
      <c r="H23" s="3" t="s">
        <v>42</v>
      </c>
    </row>
    <row r="24" spans="1:16" x14ac:dyDescent="0.25">
      <c r="E24" s="4" t="s">
        <v>0</v>
      </c>
      <c r="F24" s="4">
        <v>1.1000000000000001</v>
      </c>
      <c r="G24" s="4">
        <v>-0.1</v>
      </c>
      <c r="H24" s="4">
        <f t="shared" ref="H24:H38" si="10">+F24+G24</f>
        <v>1</v>
      </c>
    </row>
    <row r="25" spans="1:16" x14ac:dyDescent="0.25">
      <c r="E25" s="4" t="s">
        <v>1</v>
      </c>
      <c r="F25" s="4">
        <v>0.3</v>
      </c>
      <c r="G25" s="4">
        <v>0</v>
      </c>
      <c r="H25" s="4">
        <f t="shared" si="10"/>
        <v>0.3</v>
      </c>
    </row>
    <row r="26" spans="1:16" x14ac:dyDescent="0.25">
      <c r="E26" s="4" t="s">
        <v>2</v>
      </c>
      <c r="F26" s="4">
        <v>-7.0000000000000007E-2</v>
      </c>
      <c r="G26" s="4">
        <v>-0.03</v>
      </c>
      <c r="H26" s="4">
        <f t="shared" si="10"/>
        <v>-0.1</v>
      </c>
    </row>
    <row r="27" spans="1:16" x14ac:dyDescent="0.25">
      <c r="E27" s="4" t="s">
        <v>3</v>
      </c>
      <c r="F27" s="4">
        <v>-0.2</v>
      </c>
      <c r="G27" s="4">
        <v>0</v>
      </c>
      <c r="H27" s="4">
        <f t="shared" si="10"/>
        <v>-0.2</v>
      </c>
    </row>
    <row r="28" spans="1:16" x14ac:dyDescent="0.25">
      <c r="E28" s="4" t="s">
        <v>4</v>
      </c>
      <c r="F28" s="4">
        <v>-0.04</v>
      </c>
      <c r="G28" s="4">
        <v>0.14000000000000001</v>
      </c>
      <c r="H28" s="4">
        <f t="shared" si="10"/>
        <v>0.1</v>
      </c>
    </row>
    <row r="29" spans="1:16" x14ac:dyDescent="0.25">
      <c r="E29" s="4" t="s">
        <v>5</v>
      </c>
      <c r="F29" s="4">
        <v>-0.09</v>
      </c>
      <c r="G29" s="4">
        <v>-0.1</v>
      </c>
      <c r="H29" s="4">
        <f t="shared" si="10"/>
        <v>-0.19</v>
      </c>
    </row>
    <row r="30" spans="1:16" x14ac:dyDescent="0.25">
      <c r="E30" s="4" t="s">
        <v>6</v>
      </c>
      <c r="F30" s="4">
        <v>-0.1</v>
      </c>
      <c r="G30" s="4">
        <v>0</v>
      </c>
      <c r="H30" s="4">
        <f t="shared" si="10"/>
        <v>-0.1</v>
      </c>
    </row>
    <row r="31" spans="1:16" x14ac:dyDescent="0.25">
      <c r="E31" s="4" t="s">
        <v>7</v>
      </c>
      <c r="F31" s="4">
        <v>-0.14000000000000001</v>
      </c>
      <c r="G31" s="4">
        <v>0.04</v>
      </c>
      <c r="H31" s="4">
        <f t="shared" si="10"/>
        <v>-0.1</v>
      </c>
    </row>
    <row r="32" spans="1:16" x14ac:dyDescent="0.25">
      <c r="E32" s="4" t="s">
        <v>8</v>
      </c>
      <c r="F32" s="4">
        <v>-0.2</v>
      </c>
      <c r="G32" s="4">
        <v>0</v>
      </c>
      <c r="H32" s="4">
        <f t="shared" si="10"/>
        <v>-0.2</v>
      </c>
    </row>
    <row r="33" spans="5:8" x14ac:dyDescent="0.25">
      <c r="E33" s="4" t="s">
        <v>9</v>
      </c>
      <c r="F33" s="4">
        <v>0.1</v>
      </c>
      <c r="G33" s="4">
        <v>0</v>
      </c>
      <c r="H33" s="4">
        <f t="shared" si="10"/>
        <v>0.1</v>
      </c>
    </row>
    <row r="34" spans="5:8" x14ac:dyDescent="0.25">
      <c r="E34" s="4" t="s">
        <v>10</v>
      </c>
      <c r="F34" s="4">
        <v>-0.14000000000000001</v>
      </c>
      <c r="G34" s="4">
        <v>0.01</v>
      </c>
      <c r="H34" s="4">
        <f t="shared" si="10"/>
        <v>-0.13</v>
      </c>
    </row>
    <row r="35" spans="5:8" x14ac:dyDescent="0.25">
      <c r="E35" s="4" t="s">
        <v>11</v>
      </c>
      <c r="F35" s="4">
        <v>-7.0000000000000007E-2</v>
      </c>
      <c r="G35" s="4">
        <v>0</v>
      </c>
      <c r="H35" s="4">
        <f t="shared" si="10"/>
        <v>-7.0000000000000007E-2</v>
      </c>
    </row>
    <row r="36" spans="5:8" x14ac:dyDescent="0.25">
      <c r="E36" s="4" t="s">
        <v>12</v>
      </c>
      <c r="F36" s="4">
        <v>-0.15</v>
      </c>
      <c r="G36" s="4">
        <v>0.05</v>
      </c>
      <c r="H36" s="4">
        <f t="shared" si="10"/>
        <v>-9.9999999999999992E-2</v>
      </c>
    </row>
    <row r="37" spans="5:8" x14ac:dyDescent="0.25">
      <c r="E37" s="4" t="s">
        <v>13</v>
      </c>
      <c r="F37" s="4">
        <v>-0.1</v>
      </c>
      <c r="G37" s="4">
        <v>0</v>
      </c>
      <c r="H37" s="4">
        <f t="shared" si="10"/>
        <v>-0.1</v>
      </c>
    </row>
    <row r="38" spans="5:8" x14ac:dyDescent="0.25">
      <c r="E38" s="5" t="s">
        <v>14</v>
      </c>
      <c r="F38" s="5">
        <v>-0.2</v>
      </c>
      <c r="G38" s="5">
        <v>0</v>
      </c>
      <c r="H38" s="5">
        <f t="shared" si="10"/>
        <v>-0.2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D19" sqref="D19"/>
    </sheetView>
  </sheetViews>
  <sheetFormatPr baseColWidth="10" defaultRowHeight="15" x14ac:dyDescent="0.25"/>
  <sheetData>
    <row r="1" spans="1:1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0.91</v>
      </c>
      <c r="C2">
        <v>0.17</v>
      </c>
      <c r="D2">
        <v>-7.0000000000000007E-2</v>
      </c>
      <c r="E2">
        <v>-8.999999999999761E-2</v>
      </c>
      <c r="F2">
        <v>-0.04</v>
      </c>
      <c r="G2">
        <v>-0.18999999999999911</v>
      </c>
      <c r="H2">
        <v>0.1</v>
      </c>
      <c r="I2">
        <v>-0.1</v>
      </c>
      <c r="J2">
        <v>-0.1</v>
      </c>
      <c r="K2">
        <v>-0.04</v>
      </c>
      <c r="L2">
        <v>-0.14000000000000001</v>
      </c>
      <c r="M2">
        <v>-0.1</v>
      </c>
      <c r="N2">
        <v>-0.04</v>
      </c>
      <c r="O2">
        <v>-7.0000000000000007E-2</v>
      </c>
      <c r="P2">
        <v>-0.2</v>
      </c>
    </row>
    <row r="3" spans="1:16" x14ac:dyDescent="0.25">
      <c r="A3" t="s">
        <v>16</v>
      </c>
      <c r="B3">
        <v>1.21</v>
      </c>
      <c r="C3">
        <v>-0.05</v>
      </c>
      <c r="D3">
        <v>-7.0000000000000007E-2</v>
      </c>
      <c r="E3">
        <v>-0.11999999999999911</v>
      </c>
      <c r="F3">
        <v>-7.0000000000000007E-2</v>
      </c>
      <c r="G3">
        <v>-0.12999999999999889</v>
      </c>
      <c r="H3">
        <v>-0.08</v>
      </c>
      <c r="I3">
        <v>-7.0000000000000007E-2</v>
      </c>
      <c r="J3">
        <v>-7.0000000000000007E-2</v>
      </c>
      <c r="K3">
        <v>-0.04</v>
      </c>
      <c r="L3">
        <v>-0.12000000000000061</v>
      </c>
      <c r="M3">
        <v>-0.14000000000000001</v>
      </c>
      <c r="N3">
        <v>-0.04</v>
      </c>
      <c r="O3">
        <v>-7.0000000000000007E-2</v>
      </c>
      <c r="P3">
        <v>-0.14000000000000001</v>
      </c>
    </row>
    <row r="4" spans="1:16" x14ac:dyDescent="0.25">
      <c r="A4" t="s">
        <v>17</v>
      </c>
      <c r="B4">
        <v>1</v>
      </c>
      <c r="C4">
        <v>0.3</v>
      </c>
      <c r="D4">
        <v>-0.1000000000000002</v>
      </c>
      <c r="E4">
        <v>-0.2</v>
      </c>
      <c r="F4">
        <v>0.1</v>
      </c>
      <c r="G4">
        <v>-0.19999999999999801</v>
      </c>
      <c r="H4">
        <v>-0.1</v>
      </c>
      <c r="I4">
        <v>-0.1</v>
      </c>
      <c r="J4">
        <v>-0.2</v>
      </c>
      <c r="K4">
        <v>0.1</v>
      </c>
      <c r="L4">
        <v>-0.13000000000000045</v>
      </c>
      <c r="M4">
        <v>-7.0000000000000007E-2</v>
      </c>
      <c r="N4">
        <v>-0.1000000000000002</v>
      </c>
      <c r="O4">
        <v>-0.1</v>
      </c>
      <c r="P4">
        <v>-0.2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D15" sqref="D15"/>
    </sheetView>
  </sheetViews>
  <sheetFormatPr baseColWidth="10" defaultRowHeight="15" x14ac:dyDescent="0.25"/>
  <cols>
    <col min="2" max="2" width="12" bestFit="1" customWidth="1"/>
  </cols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1.6688649940262843</v>
      </c>
      <c r="C2">
        <v>-5.0342835415574175E-2</v>
      </c>
      <c r="D2">
        <v>-4.5308551874016757E-2</v>
      </c>
      <c r="E2">
        <v>-6.041140249868901E-2</v>
      </c>
      <c r="F2">
        <v>-3.0205701249344505E-2</v>
      </c>
      <c r="G2">
        <v>-3.0205701249344505E-2</v>
      </c>
      <c r="H2">
        <v>-0.10068567083114835</v>
      </c>
      <c r="I2">
        <v>-0.10068567083114835</v>
      </c>
      <c r="J2">
        <v>-3.0205701249344505E-2</v>
      </c>
      <c r="K2">
        <v>-3.0205701249344505E-2</v>
      </c>
      <c r="L2">
        <v>-2.2654275937008379E-2</v>
      </c>
      <c r="M2">
        <v>-3.0205701249344505E-2</v>
      </c>
      <c r="N2">
        <v>-3.0205701249344505E-2</v>
      </c>
      <c r="O2">
        <v>-6.041140249868901E-2</v>
      </c>
      <c r="P2">
        <v>-3.0205701249344505E-2</v>
      </c>
      <c r="Q2">
        <v>-3.0205701249344505E-2</v>
      </c>
      <c r="R2">
        <v>-3.0205701249344505E-2</v>
      </c>
      <c r="S2">
        <v>6.6754599761051372E-2</v>
      </c>
      <c r="T2">
        <v>-4.5308551874016757E-2</v>
      </c>
      <c r="U2">
        <v>-4.5308551874016757E-2</v>
      </c>
      <c r="V2">
        <v>-4.5308551874016757E-2</v>
      </c>
      <c r="W2">
        <v>-4.5308551874016757E-2</v>
      </c>
      <c r="X2">
        <v>-4.5308551874016757E-2</v>
      </c>
      <c r="Y2">
        <v>-0.21143990874541152</v>
      </c>
      <c r="Z2">
        <v>-0.21143990874541152</v>
      </c>
      <c r="AA2">
        <v>-3.0205701249344505E-2</v>
      </c>
      <c r="AB2">
        <v>-3.0205701249344505E-2</v>
      </c>
      <c r="AC2">
        <v>-3.0205701249344505E-2</v>
      </c>
      <c r="AD2">
        <v>-6.041140249868901E-2</v>
      </c>
      <c r="AE2">
        <v>-0.10068567083114835</v>
      </c>
      <c r="AF2">
        <v>-7.5514253123361255E-2</v>
      </c>
      <c r="AG2">
        <v>0</v>
      </c>
      <c r="AH2">
        <v>-3.0205701249344505E-2</v>
      </c>
    </row>
    <row r="3" spans="1:34" x14ac:dyDescent="0.25">
      <c r="A3" t="s">
        <v>16</v>
      </c>
      <c r="B3">
        <v>1.3715984169653523</v>
      </c>
      <c r="C3">
        <v>-4.1375517857175026E-2</v>
      </c>
      <c r="D3">
        <v>-3.7237966071457518E-2</v>
      </c>
      <c r="E3">
        <v>-4.9650621428610021E-2</v>
      </c>
      <c r="F3">
        <v>-2.4825310714305011E-2</v>
      </c>
      <c r="G3">
        <v>-2.4825310714305011E-2</v>
      </c>
      <c r="H3">
        <v>-8.2751035714350052E-2</v>
      </c>
      <c r="I3">
        <v>-8.2751035714350052E-2</v>
      </c>
      <c r="J3">
        <v>-2.4825310714305011E-2</v>
      </c>
      <c r="K3">
        <v>-2.4825310714305011E-2</v>
      </c>
      <c r="L3">
        <v>-1.8618983035728759E-2</v>
      </c>
      <c r="M3">
        <v>-2.4825310714305011E-2</v>
      </c>
      <c r="N3">
        <v>-2.4825310714305011E-2</v>
      </c>
      <c r="O3">
        <v>-4.9650621428610021E-2</v>
      </c>
      <c r="P3">
        <v>-2.4825310714305011E-2</v>
      </c>
      <c r="Q3">
        <v>-2.4825310714305011E-2</v>
      </c>
      <c r="R3">
        <v>-2.4825310714305011E-2</v>
      </c>
      <c r="S3">
        <v>5.4863936678614098E-2</v>
      </c>
      <c r="T3">
        <v>-3.7237966071457518E-2</v>
      </c>
      <c r="U3">
        <v>-3.7237966071457518E-2</v>
      </c>
      <c r="V3">
        <v>-3.7237966071457518E-2</v>
      </c>
      <c r="W3">
        <v>-3.7237966071457518E-2</v>
      </c>
      <c r="X3">
        <v>-3.7237966071457518E-2</v>
      </c>
      <c r="Y3">
        <v>-0.17377717500013509</v>
      </c>
      <c r="Z3">
        <v>-0.17377717500013509</v>
      </c>
      <c r="AA3">
        <v>-2.4825310714305011E-2</v>
      </c>
      <c r="AB3">
        <v>-2.4825310714305011E-2</v>
      </c>
      <c r="AC3">
        <v>-2.4825310714305011E-2</v>
      </c>
      <c r="AD3">
        <v>-4.9650621428610021E-2</v>
      </c>
      <c r="AE3">
        <v>-8.2751035714350052E-2</v>
      </c>
      <c r="AF3">
        <v>-6.2063276785762532E-2</v>
      </c>
      <c r="AG3">
        <v>0</v>
      </c>
      <c r="AH3">
        <v>-2.4825310714305011E-2</v>
      </c>
    </row>
    <row r="4" spans="1:34" x14ac:dyDescent="0.25">
      <c r="A4" t="s">
        <v>17</v>
      </c>
      <c r="B4">
        <v>1.121823476702509</v>
      </c>
      <c r="C4">
        <v>-3.384082885980419E-2</v>
      </c>
      <c r="D4">
        <v>-3.0456745973823768E-2</v>
      </c>
      <c r="E4">
        <v>-4.0608994631765018E-2</v>
      </c>
      <c r="F4">
        <v>-2.0304497315882509E-2</v>
      </c>
      <c r="G4">
        <v>-2.0304497315882509E-2</v>
      </c>
      <c r="H4">
        <v>-6.7681657719608379E-2</v>
      </c>
      <c r="I4">
        <v>-6.7681657719608379E-2</v>
      </c>
      <c r="J4">
        <v>-2.0304497315882509E-2</v>
      </c>
      <c r="K4">
        <v>-2.0304497315882509E-2</v>
      </c>
      <c r="L4">
        <v>-1.5228372986911884E-2</v>
      </c>
      <c r="M4">
        <v>-2.0304497315882509E-2</v>
      </c>
      <c r="N4">
        <v>-2.0304497315882509E-2</v>
      </c>
      <c r="O4">
        <v>-4.0608994631765018E-2</v>
      </c>
      <c r="P4">
        <v>-2.0304497315882509E-2</v>
      </c>
      <c r="Q4">
        <v>-2.0304497315882509E-2</v>
      </c>
      <c r="R4">
        <v>-2.0304497315882509E-2</v>
      </c>
      <c r="S4">
        <v>4.4872939068100359E-2</v>
      </c>
      <c r="T4">
        <v>-3.0456745973823768E-2</v>
      </c>
      <c r="U4">
        <v>-3.0456745973823768E-2</v>
      </c>
      <c r="V4">
        <v>-3.0456745973823768E-2</v>
      </c>
      <c r="W4">
        <v>-3.0456745973823768E-2</v>
      </c>
      <c r="X4">
        <v>-3.0456745973823768E-2</v>
      </c>
      <c r="Y4">
        <v>-0.14213148121117758</v>
      </c>
      <c r="Z4">
        <v>-0.14213148121117758</v>
      </c>
      <c r="AA4">
        <v>-2.0304497315882509E-2</v>
      </c>
      <c r="AB4">
        <v>-2.0304497315882509E-2</v>
      </c>
      <c r="AC4">
        <v>-2.0304497315882509E-2</v>
      </c>
      <c r="AD4">
        <v>-4.0608994631765018E-2</v>
      </c>
      <c r="AE4">
        <v>-6.7681657719608379E-2</v>
      </c>
      <c r="AF4">
        <v>-5.0761243289706277E-2</v>
      </c>
      <c r="AG4">
        <v>0</v>
      </c>
      <c r="AH4">
        <v>-2.0304497315882509E-2</v>
      </c>
    </row>
    <row r="5" spans="1:34" x14ac:dyDescent="0.25">
      <c r="A5" t="s">
        <v>44</v>
      </c>
      <c r="B5">
        <v>1.0068670848267625</v>
      </c>
      <c r="C5">
        <v>-3.0373064398997354E-2</v>
      </c>
      <c r="D5">
        <v>-2.7335757959097616E-2</v>
      </c>
      <c r="E5">
        <v>-3.6447677278796824E-2</v>
      </c>
      <c r="F5">
        <v>-1.8223838639398412E-2</v>
      </c>
      <c r="G5">
        <v>-1.8223838639398412E-2</v>
      </c>
      <c r="H5">
        <v>-6.0746128797994708E-2</v>
      </c>
      <c r="I5">
        <v>-6.0746128797994708E-2</v>
      </c>
      <c r="J5">
        <v>-1.8223838639398412E-2</v>
      </c>
      <c r="K5">
        <v>-1.8223838639398412E-2</v>
      </c>
      <c r="L5">
        <v>-1.3667878979548808E-2</v>
      </c>
      <c r="M5">
        <v>-1.8223838639398412E-2</v>
      </c>
      <c r="N5">
        <v>-1.8223838639398412E-2</v>
      </c>
      <c r="O5">
        <v>-3.6447677278796824E-2</v>
      </c>
      <c r="P5">
        <v>-1.8223838639398412E-2</v>
      </c>
      <c r="Q5">
        <v>-1.8223838639398412E-2</v>
      </c>
      <c r="R5">
        <v>-1.8223838639398412E-2</v>
      </c>
      <c r="S5">
        <v>4.0274683393070498E-2</v>
      </c>
      <c r="T5">
        <v>-2.7335757959097616E-2</v>
      </c>
      <c r="U5">
        <v>-2.7335757959097616E-2</v>
      </c>
      <c r="V5">
        <v>-2.7335757959097616E-2</v>
      </c>
      <c r="W5">
        <v>-2.7335757959097616E-2</v>
      </c>
      <c r="X5">
        <v>-2.7335757959097616E-2</v>
      </c>
      <c r="Y5">
        <v>-0.12756687047578888</v>
      </c>
      <c r="Z5">
        <v>-0.12756687047578888</v>
      </c>
      <c r="AA5">
        <v>-1.8223838639398412E-2</v>
      </c>
      <c r="AB5">
        <v>-1.8223838639398412E-2</v>
      </c>
      <c r="AC5">
        <v>-1.8223838639398412E-2</v>
      </c>
      <c r="AD5">
        <v>-3.6447677278796824E-2</v>
      </c>
      <c r="AE5">
        <v>-6.0746128797994708E-2</v>
      </c>
      <c r="AF5">
        <v>-4.5559596598496024E-2</v>
      </c>
      <c r="AG5">
        <v>0</v>
      </c>
      <c r="AH5">
        <v>-1.8223838639398412E-2</v>
      </c>
    </row>
    <row r="6" spans="1:34" x14ac:dyDescent="0.25">
      <c r="A6" t="s">
        <v>45</v>
      </c>
      <c r="B6">
        <v>1.0068670848267625</v>
      </c>
      <c r="C6">
        <v>-3.0373064398997354E-2</v>
      </c>
      <c r="D6">
        <v>-2.7335757959097616E-2</v>
      </c>
      <c r="E6">
        <v>-3.6447677278796824E-2</v>
      </c>
      <c r="F6">
        <v>-1.8223838639398412E-2</v>
      </c>
      <c r="G6">
        <v>-1.8223838639398412E-2</v>
      </c>
      <c r="H6">
        <v>-6.0746128797994708E-2</v>
      </c>
      <c r="I6">
        <v>-6.0746128797994708E-2</v>
      </c>
      <c r="J6">
        <v>-1.8223838639398412E-2</v>
      </c>
      <c r="K6">
        <v>-1.8223838639398412E-2</v>
      </c>
      <c r="L6">
        <v>-1.3667878979548808E-2</v>
      </c>
      <c r="M6">
        <v>-1.8223838639398412E-2</v>
      </c>
      <c r="N6">
        <v>-1.8223838639398412E-2</v>
      </c>
      <c r="O6">
        <v>-3.6447677278796824E-2</v>
      </c>
      <c r="P6">
        <v>-1.8223838639398412E-2</v>
      </c>
      <c r="Q6">
        <v>-1.8223838639398412E-2</v>
      </c>
      <c r="R6">
        <v>-1.8223838639398412E-2</v>
      </c>
      <c r="S6">
        <v>4.0274683393070498E-2</v>
      </c>
      <c r="T6">
        <v>-2.7335757959097616E-2</v>
      </c>
      <c r="U6">
        <v>-2.7335757959097616E-2</v>
      </c>
      <c r="V6">
        <v>-2.7335757959097616E-2</v>
      </c>
      <c r="W6">
        <v>-2.7335757959097616E-2</v>
      </c>
      <c r="X6">
        <v>-2.7335757959097616E-2</v>
      </c>
      <c r="Y6">
        <v>-0.12756687047578888</v>
      </c>
      <c r="Z6">
        <v>-0.12756687047578888</v>
      </c>
      <c r="AA6">
        <v>-1.8223838639398412E-2</v>
      </c>
      <c r="AB6">
        <v>-1.8223838639398412E-2</v>
      </c>
      <c r="AC6">
        <v>-1.8223838639398412E-2</v>
      </c>
      <c r="AD6">
        <v>-3.6447677278796824E-2</v>
      </c>
      <c r="AE6">
        <v>-6.0746128797994708E-2</v>
      </c>
      <c r="AF6">
        <v>-4.5559596598496024E-2</v>
      </c>
      <c r="AG6">
        <v>0</v>
      </c>
      <c r="AH6">
        <v>-1.8223838639398412E-2</v>
      </c>
    </row>
    <row r="7" spans="1:34" x14ac:dyDescent="0.25">
      <c r="A7" t="s">
        <v>46</v>
      </c>
      <c r="B7">
        <v>1.3563966547192354</v>
      </c>
      <c r="C7">
        <v>-4.0916942827126247E-2</v>
      </c>
      <c r="D7">
        <v>-3.6825248544413623E-2</v>
      </c>
      <c r="E7">
        <v>-4.9100331392551495E-2</v>
      </c>
      <c r="F7">
        <v>-2.4550165696275748E-2</v>
      </c>
      <c r="G7">
        <v>-2.4550165696275748E-2</v>
      </c>
      <c r="H7">
        <v>-8.1833885654252495E-2</v>
      </c>
      <c r="I7">
        <v>-8.1833885654252495E-2</v>
      </c>
      <c r="J7">
        <v>-2.4550165696275748E-2</v>
      </c>
      <c r="K7">
        <v>-2.4550165696275748E-2</v>
      </c>
      <c r="L7">
        <v>-1.8412624272206812E-2</v>
      </c>
      <c r="M7">
        <v>-2.4550165696275748E-2</v>
      </c>
      <c r="N7">
        <v>-2.4550165696275748E-2</v>
      </c>
      <c r="O7">
        <v>-4.9100331392551495E-2</v>
      </c>
      <c r="P7">
        <v>-2.4550165696275748E-2</v>
      </c>
      <c r="Q7">
        <v>-2.4550165696275748E-2</v>
      </c>
      <c r="R7">
        <v>-2.4550165696275748E-2</v>
      </c>
      <c r="S7">
        <v>5.4255866188769417E-2</v>
      </c>
      <c r="T7">
        <v>-3.6825248544413623E-2</v>
      </c>
      <c r="U7">
        <v>-3.6825248544413623E-2</v>
      </c>
      <c r="V7">
        <v>-3.6825248544413623E-2</v>
      </c>
      <c r="W7">
        <v>-3.6825248544413623E-2</v>
      </c>
      <c r="X7">
        <v>-3.6825248544413623E-2</v>
      </c>
      <c r="Y7">
        <v>-0.17185115987393024</v>
      </c>
      <c r="Z7">
        <v>-0.17185115987393024</v>
      </c>
      <c r="AA7">
        <v>-2.4550165696275748E-2</v>
      </c>
      <c r="AB7">
        <v>-2.4550165696275748E-2</v>
      </c>
      <c r="AC7">
        <v>-2.4550165696275748E-2</v>
      </c>
      <c r="AD7">
        <v>-4.9100331392551495E-2</v>
      </c>
      <c r="AE7">
        <v>-8.1833885654252495E-2</v>
      </c>
      <c r="AF7">
        <v>-6.1375414240689367E-2</v>
      </c>
      <c r="AG7">
        <v>0</v>
      </c>
      <c r="AH7">
        <v>-2.4550165696275748E-2</v>
      </c>
    </row>
    <row r="8" spans="1:34" x14ac:dyDescent="0.25">
      <c r="A8" t="s">
        <v>47</v>
      </c>
      <c r="B8">
        <v>1.7411011051373955</v>
      </c>
      <c r="C8">
        <v>-5.252190362405415E-2</v>
      </c>
      <c r="D8">
        <v>-4.7269713261648735E-2</v>
      </c>
      <c r="E8">
        <v>-6.302628434886498E-2</v>
      </c>
      <c r="F8">
        <v>-3.151314217443249E-2</v>
      </c>
      <c r="G8">
        <v>-3.151314217443249E-2</v>
      </c>
      <c r="H8">
        <v>-0.1050438072481083</v>
      </c>
      <c r="I8">
        <v>-0.1050438072481083</v>
      </c>
      <c r="J8">
        <v>-3.151314217443249E-2</v>
      </c>
      <c r="K8">
        <v>-3.151314217443249E-2</v>
      </c>
      <c r="L8">
        <v>-2.3634856630824368E-2</v>
      </c>
      <c r="M8">
        <v>-3.151314217443249E-2</v>
      </c>
      <c r="N8">
        <v>-3.151314217443249E-2</v>
      </c>
      <c r="O8">
        <v>-6.302628434886498E-2</v>
      </c>
      <c r="P8">
        <v>-3.151314217443249E-2</v>
      </c>
      <c r="Q8">
        <v>-3.151314217443249E-2</v>
      </c>
      <c r="R8">
        <v>-3.151314217443249E-2</v>
      </c>
      <c r="S8">
        <v>6.9644044205495817E-2</v>
      </c>
      <c r="T8">
        <v>-4.7269713261648735E-2</v>
      </c>
      <c r="U8">
        <v>-4.7269713261648735E-2</v>
      </c>
      <c r="V8">
        <v>-4.7269713261648735E-2</v>
      </c>
      <c r="W8">
        <v>-4.7269713261648735E-2</v>
      </c>
      <c r="X8">
        <v>-4.7269713261648735E-2</v>
      </c>
      <c r="Y8">
        <v>-0.22059199522102743</v>
      </c>
      <c r="Z8">
        <v>-0.22059199522102743</v>
      </c>
      <c r="AA8">
        <v>-3.151314217443249E-2</v>
      </c>
      <c r="AB8">
        <v>-3.151314217443249E-2</v>
      </c>
      <c r="AC8">
        <v>-3.151314217443249E-2</v>
      </c>
      <c r="AD8">
        <v>-6.302628434886498E-2</v>
      </c>
      <c r="AE8">
        <v>-0.1050438072481083</v>
      </c>
      <c r="AF8">
        <v>-7.8782855436081212E-2</v>
      </c>
      <c r="AG8">
        <v>0</v>
      </c>
      <c r="AH8">
        <v>-3.151314217443249E-2</v>
      </c>
    </row>
    <row r="9" spans="1:34" x14ac:dyDescent="0.25">
      <c r="A9" t="s">
        <v>48</v>
      </c>
      <c r="B9">
        <v>2.2202340203106332</v>
      </c>
      <c r="C9">
        <v>-6.6975385228073392E-2</v>
      </c>
      <c r="D9">
        <v>-6.0277846705266043E-2</v>
      </c>
      <c r="E9">
        <v>-8.0370462273688062E-2</v>
      </c>
      <c r="F9">
        <v>-4.0185231136844031E-2</v>
      </c>
      <c r="G9">
        <v>-4.0185231136844031E-2</v>
      </c>
      <c r="H9">
        <v>-0.13395077045614678</v>
      </c>
      <c r="I9">
        <v>-0.13395077045614678</v>
      </c>
      <c r="J9">
        <v>-4.0185231136844031E-2</v>
      </c>
      <c r="K9">
        <v>-4.0185231136844031E-2</v>
      </c>
      <c r="L9">
        <v>-3.0138923352633021E-2</v>
      </c>
      <c r="M9">
        <v>-4.0185231136844031E-2</v>
      </c>
      <c r="N9">
        <v>-4.0185231136844031E-2</v>
      </c>
      <c r="O9">
        <v>-8.0370462273688062E-2</v>
      </c>
      <c r="P9">
        <v>-4.0185231136844031E-2</v>
      </c>
      <c r="Q9">
        <v>-4.0185231136844031E-2</v>
      </c>
      <c r="R9">
        <v>-4.0185231136844031E-2</v>
      </c>
      <c r="S9">
        <v>8.8809360812425325E-2</v>
      </c>
      <c r="T9">
        <v>-6.0277846705266043E-2</v>
      </c>
      <c r="U9">
        <v>-6.0277846705266043E-2</v>
      </c>
      <c r="V9">
        <v>-6.0277846705266043E-2</v>
      </c>
      <c r="W9">
        <v>-6.0277846705266043E-2</v>
      </c>
      <c r="X9">
        <v>-6.0277846705266043E-2</v>
      </c>
      <c r="Y9">
        <v>-0.28129661795790822</v>
      </c>
      <c r="Z9">
        <v>-0.28129661795790822</v>
      </c>
      <c r="AA9">
        <v>-4.0185231136844031E-2</v>
      </c>
      <c r="AB9">
        <v>-4.0185231136844031E-2</v>
      </c>
      <c r="AC9">
        <v>-4.0185231136844031E-2</v>
      </c>
      <c r="AD9">
        <v>-8.0370462273688062E-2</v>
      </c>
      <c r="AE9">
        <v>-0.13395077045614678</v>
      </c>
      <c r="AF9">
        <v>-0.10046307784211006</v>
      </c>
      <c r="AG9">
        <v>0</v>
      </c>
      <c r="AH9">
        <v>-4.0185231136844031E-2</v>
      </c>
    </row>
    <row r="10" spans="1:34" x14ac:dyDescent="0.25">
      <c r="A10" t="s">
        <v>49</v>
      </c>
      <c r="B10">
        <v>2.4893163082437275</v>
      </c>
      <c r="C10">
        <v>-7.5092497986236115E-2</v>
      </c>
      <c r="D10">
        <v>-6.7583248187612494E-2</v>
      </c>
      <c r="E10">
        <v>-9.0110997583483329E-2</v>
      </c>
      <c r="F10">
        <v>-4.5055498791741665E-2</v>
      </c>
      <c r="G10">
        <v>-4.5055498791741665E-2</v>
      </c>
      <c r="H10">
        <v>-0.15018499597247223</v>
      </c>
      <c r="I10">
        <v>-0.15018499597247223</v>
      </c>
      <c r="J10">
        <v>-4.5055498791741665E-2</v>
      </c>
      <c r="K10">
        <v>-4.5055498791741665E-2</v>
      </c>
      <c r="L10">
        <v>-3.3791624093806247E-2</v>
      </c>
      <c r="M10">
        <v>-4.5055498791741665E-2</v>
      </c>
      <c r="N10">
        <v>-4.5055498791741665E-2</v>
      </c>
      <c r="O10">
        <v>-9.0110997583483329E-2</v>
      </c>
      <c r="P10">
        <v>-4.5055498791741665E-2</v>
      </c>
      <c r="Q10">
        <v>-4.5055498791741665E-2</v>
      </c>
      <c r="R10">
        <v>-4.5055498791741665E-2</v>
      </c>
      <c r="S10">
        <v>9.9572652329749101E-2</v>
      </c>
      <c r="T10">
        <v>-6.7583248187612494E-2</v>
      </c>
      <c r="U10">
        <v>-6.7583248187612494E-2</v>
      </c>
      <c r="V10">
        <v>-6.7583248187612494E-2</v>
      </c>
      <c r="W10">
        <v>-6.7583248187612494E-2</v>
      </c>
      <c r="X10">
        <v>-6.7583248187612494E-2</v>
      </c>
      <c r="Y10">
        <v>-0.31538849154219162</v>
      </c>
      <c r="Z10">
        <v>-0.31538849154219162</v>
      </c>
      <c r="AA10">
        <v>-4.5055498791741665E-2</v>
      </c>
      <c r="AB10">
        <v>-4.5055498791741665E-2</v>
      </c>
      <c r="AC10">
        <v>-4.5055498791741665E-2</v>
      </c>
      <c r="AD10">
        <v>-9.0110997583483329E-2</v>
      </c>
      <c r="AE10">
        <v>-0.15018499597247223</v>
      </c>
      <c r="AF10">
        <v>-0.11263874697935415</v>
      </c>
      <c r="AG10">
        <v>0</v>
      </c>
      <c r="AH10">
        <v>-4.5055498791741665E-2</v>
      </c>
    </row>
    <row r="11" spans="1:34" x14ac:dyDescent="0.25">
      <c r="A11" t="s">
        <v>50</v>
      </c>
      <c r="B11">
        <v>2.6269089008363196</v>
      </c>
      <c r="C11">
        <v>-7.9243104097626513E-2</v>
      </c>
      <c r="D11">
        <v>-7.1318793687863868E-2</v>
      </c>
      <c r="E11">
        <v>-9.5091724917151815E-2</v>
      </c>
      <c r="F11">
        <v>-4.7545862458575908E-2</v>
      </c>
      <c r="G11">
        <v>-4.7545862458575908E-2</v>
      </c>
      <c r="H11">
        <v>-0.15848620819525303</v>
      </c>
      <c r="I11">
        <v>-0.15848620819525303</v>
      </c>
      <c r="J11">
        <v>-4.7545862458575908E-2</v>
      </c>
      <c r="K11">
        <v>-4.7545862458575908E-2</v>
      </c>
      <c r="L11">
        <v>-3.5659396843931934E-2</v>
      </c>
      <c r="M11">
        <v>-4.7545862458575908E-2</v>
      </c>
      <c r="N11">
        <v>-4.7545862458575908E-2</v>
      </c>
      <c r="O11">
        <v>-9.5091724917151815E-2</v>
      </c>
      <c r="P11">
        <v>-4.7545862458575908E-2</v>
      </c>
      <c r="Q11">
        <v>-4.7545862458575908E-2</v>
      </c>
      <c r="R11">
        <v>-4.7545862458575908E-2</v>
      </c>
      <c r="S11">
        <v>0.10507635603345278</v>
      </c>
      <c r="T11">
        <v>-7.1318793687863868E-2</v>
      </c>
      <c r="U11">
        <v>-7.1318793687863868E-2</v>
      </c>
      <c r="V11">
        <v>-7.1318793687863868E-2</v>
      </c>
      <c r="W11">
        <v>-7.1318793687863868E-2</v>
      </c>
      <c r="X11">
        <v>-7.1318793687863868E-2</v>
      </c>
      <c r="Y11">
        <v>-0.33282103721003137</v>
      </c>
      <c r="Z11">
        <v>-0.33282103721003137</v>
      </c>
      <c r="AA11">
        <v>-4.7545862458575908E-2</v>
      </c>
      <c r="AB11">
        <v>-4.7545862458575908E-2</v>
      </c>
      <c r="AC11">
        <v>-4.7545862458575908E-2</v>
      </c>
      <c r="AD11">
        <v>-9.5091724917151815E-2</v>
      </c>
      <c r="AE11">
        <v>-0.15848620819525303</v>
      </c>
      <c r="AF11">
        <v>-0.11886465614643976</v>
      </c>
      <c r="AG11">
        <v>0</v>
      </c>
      <c r="AH11">
        <v>-4.7545862458575908E-2</v>
      </c>
    </row>
    <row r="12" spans="1:34" x14ac:dyDescent="0.25">
      <c r="A12" t="s">
        <v>51</v>
      </c>
      <c r="B12">
        <v>2.5759774492234162</v>
      </c>
      <c r="C12">
        <v>-9.4879464059794319E-2</v>
      </c>
      <c r="D12">
        <v>-8.5391517653814877E-2</v>
      </c>
      <c r="E12">
        <v>-0.11385535687175317</v>
      </c>
      <c r="F12">
        <v>0.13283124968371207</v>
      </c>
      <c r="G12">
        <v>-5.6927678435876587E-2</v>
      </c>
      <c r="H12">
        <v>-0.18975892811958864</v>
      </c>
      <c r="I12">
        <v>-0.18975892811958864</v>
      </c>
      <c r="J12">
        <v>-5.6927678435876587E-2</v>
      </c>
      <c r="K12">
        <v>0.13283124968371207</v>
      </c>
      <c r="L12">
        <v>-4.2695758826907439E-2</v>
      </c>
      <c r="M12">
        <v>-5.6927678435876587E-2</v>
      </c>
      <c r="N12">
        <v>-5.6927678435876587E-2</v>
      </c>
      <c r="O12">
        <v>-0.11385535687175317</v>
      </c>
      <c r="P12">
        <v>-5.6927678435876587E-2</v>
      </c>
      <c r="Q12">
        <v>-5.6927678435876587E-2</v>
      </c>
      <c r="R12">
        <v>-5.6927678435876587E-2</v>
      </c>
      <c r="S12">
        <v>0.10436741046577377</v>
      </c>
      <c r="T12">
        <v>-8.5391517653814877E-2</v>
      </c>
      <c r="U12">
        <v>-8.5391517653814877E-2</v>
      </c>
      <c r="V12">
        <v>-8.5391517653814877E-2</v>
      </c>
      <c r="W12">
        <v>-8.5391517653814877E-2</v>
      </c>
      <c r="X12">
        <v>-8.5391517653814877E-2</v>
      </c>
      <c r="Y12">
        <v>-0.3984937490511361</v>
      </c>
      <c r="Z12">
        <v>-0.3984937490511361</v>
      </c>
      <c r="AA12">
        <v>0.13283124968371207</v>
      </c>
      <c r="AB12">
        <v>-5.6927678435876587E-2</v>
      </c>
      <c r="AC12">
        <v>-5.6927678435876587E-2</v>
      </c>
      <c r="AD12">
        <v>-0.11385535687175317</v>
      </c>
      <c r="AE12">
        <v>-0.18975892811958864</v>
      </c>
      <c r="AF12">
        <v>-0.14231919608969149</v>
      </c>
      <c r="AG12">
        <v>-9.4879464059794156E-3</v>
      </c>
      <c r="AH12">
        <v>-5.6927678435876587E-2</v>
      </c>
    </row>
    <row r="13" spans="1:34" x14ac:dyDescent="0.25">
      <c r="A13" t="s">
        <v>52</v>
      </c>
      <c r="B13">
        <v>2.5690978195937877</v>
      </c>
      <c r="C13">
        <v>-9.4626070703270254E-2</v>
      </c>
      <c r="D13">
        <v>-8.516346363294322E-2</v>
      </c>
      <c r="E13">
        <v>-0.11355128484392429</v>
      </c>
      <c r="F13">
        <v>0.13247649898457836</v>
      </c>
      <c r="G13">
        <v>-5.6775642421962147E-2</v>
      </c>
      <c r="H13">
        <v>-0.18925214140654051</v>
      </c>
      <c r="I13">
        <v>-0.18925214140654051</v>
      </c>
      <c r="J13">
        <v>-5.6775642421962147E-2</v>
      </c>
      <c r="K13">
        <v>0.13247649898457836</v>
      </c>
      <c r="L13">
        <v>-4.258173181647161E-2</v>
      </c>
      <c r="M13">
        <v>-5.6775642421962147E-2</v>
      </c>
      <c r="N13">
        <v>-5.6775642421962147E-2</v>
      </c>
      <c r="O13">
        <v>-0.11355128484392429</v>
      </c>
      <c r="P13">
        <v>-5.6775642421962147E-2</v>
      </c>
      <c r="Q13">
        <v>-5.6775642421962147E-2</v>
      </c>
      <c r="R13">
        <v>-5.6775642421962147E-2</v>
      </c>
      <c r="S13">
        <v>0.10408867777359729</v>
      </c>
      <c r="T13">
        <v>-8.516346363294322E-2</v>
      </c>
      <c r="U13">
        <v>-8.516346363294322E-2</v>
      </c>
      <c r="V13">
        <v>-8.516346363294322E-2</v>
      </c>
      <c r="W13">
        <v>-8.516346363294322E-2</v>
      </c>
      <c r="X13">
        <v>-8.516346363294322E-2</v>
      </c>
      <c r="Y13">
        <v>-0.39742949695373503</v>
      </c>
      <c r="Z13">
        <v>-0.39742949695373503</v>
      </c>
      <c r="AA13">
        <v>0.13247649898457836</v>
      </c>
      <c r="AB13">
        <v>-5.6775642421962147E-2</v>
      </c>
      <c r="AC13">
        <v>-5.6775642421962147E-2</v>
      </c>
      <c r="AD13">
        <v>-0.11355128484392429</v>
      </c>
      <c r="AE13">
        <v>-0.18925214140654051</v>
      </c>
      <c r="AF13">
        <v>-0.14193910605490537</v>
      </c>
      <c r="AG13">
        <v>-9.4626070703270077E-3</v>
      </c>
      <c r="AH13">
        <v>-5.6775642421962147E-2</v>
      </c>
    </row>
    <row r="14" spans="1:34" x14ac:dyDescent="0.25">
      <c r="A14" t="s">
        <v>53</v>
      </c>
      <c r="B14">
        <v>2.6606412783751492</v>
      </c>
      <c r="C14">
        <v>-9.7997837140889457E-2</v>
      </c>
      <c r="D14">
        <v>-8.819805342680051E-2</v>
      </c>
      <c r="E14">
        <v>-0.11759740456906734</v>
      </c>
      <c r="F14">
        <v>0.13719697199724526</v>
      </c>
      <c r="G14">
        <v>-5.8798702284533669E-2</v>
      </c>
      <c r="H14">
        <v>-0.19599567428177891</v>
      </c>
      <c r="I14">
        <v>-0.19599567428177891</v>
      </c>
      <c r="J14">
        <v>-5.8798702284533669E-2</v>
      </c>
      <c r="K14">
        <v>0.13719697199724526</v>
      </c>
      <c r="L14">
        <v>-4.4099026713400255E-2</v>
      </c>
      <c r="M14">
        <v>-5.8798702284533669E-2</v>
      </c>
      <c r="N14">
        <v>-5.8798702284533669E-2</v>
      </c>
      <c r="O14">
        <v>-0.11759740456906734</v>
      </c>
      <c r="P14">
        <v>-5.8798702284533669E-2</v>
      </c>
      <c r="Q14">
        <v>-5.8798702284533669E-2</v>
      </c>
      <c r="R14">
        <v>-5.8798702284533669E-2</v>
      </c>
      <c r="S14">
        <v>0.10779762085497842</v>
      </c>
      <c r="T14">
        <v>-8.819805342680051E-2</v>
      </c>
      <c r="U14">
        <v>-8.819805342680051E-2</v>
      </c>
      <c r="V14">
        <v>-8.819805342680051E-2</v>
      </c>
      <c r="W14">
        <v>-8.819805342680051E-2</v>
      </c>
      <c r="X14">
        <v>-8.819805342680051E-2</v>
      </c>
      <c r="Y14">
        <v>-0.4115909159917357</v>
      </c>
      <c r="Z14">
        <v>-0.4115909159917357</v>
      </c>
      <c r="AA14">
        <v>0.13719697199724526</v>
      </c>
      <c r="AB14">
        <v>-5.8798702284533669E-2</v>
      </c>
      <c r="AC14">
        <v>-5.8798702284533669E-2</v>
      </c>
      <c r="AD14">
        <v>-0.11759740456906734</v>
      </c>
      <c r="AE14">
        <v>-0.19599567428177891</v>
      </c>
      <c r="AF14">
        <v>-0.14699675571133419</v>
      </c>
      <c r="AG14">
        <v>-9.799783714088928E-3</v>
      </c>
      <c r="AH14">
        <v>-5.8798702284533669E-2</v>
      </c>
    </row>
    <row r="15" spans="1:34" x14ac:dyDescent="0.25">
      <c r="A15" t="s">
        <v>54</v>
      </c>
      <c r="B15">
        <v>2.4803284050179211</v>
      </c>
      <c r="C15">
        <v>-9.1356479006184932E-2</v>
      </c>
      <c r="D15">
        <v>-8.2220831105566425E-2</v>
      </c>
      <c r="E15">
        <v>-0.1096277748074219</v>
      </c>
      <c r="F15">
        <v>0.1278990706086589</v>
      </c>
      <c r="G15">
        <v>-5.4813887403710952E-2</v>
      </c>
      <c r="H15">
        <v>-0.18271295801236986</v>
      </c>
      <c r="I15">
        <v>-0.18271295801236986</v>
      </c>
      <c r="J15">
        <v>-5.4813887403710952E-2</v>
      </c>
      <c r="K15">
        <v>0.1278990706086589</v>
      </c>
      <c r="L15">
        <v>-4.1110415552783212E-2</v>
      </c>
      <c r="M15">
        <v>-5.4813887403710952E-2</v>
      </c>
      <c r="N15">
        <v>-5.4813887403710952E-2</v>
      </c>
      <c r="O15">
        <v>-0.1096277748074219</v>
      </c>
      <c r="P15">
        <v>-5.4813887403710952E-2</v>
      </c>
      <c r="Q15">
        <v>-5.4813887403710952E-2</v>
      </c>
      <c r="R15">
        <v>-5.4813887403710952E-2</v>
      </c>
      <c r="S15">
        <v>0.10049212690680344</v>
      </c>
      <c r="T15">
        <v>-8.2220831105566425E-2</v>
      </c>
      <c r="U15">
        <v>-8.2220831105566425E-2</v>
      </c>
      <c r="V15">
        <v>-8.2220831105566425E-2</v>
      </c>
      <c r="W15">
        <v>-8.2220831105566425E-2</v>
      </c>
      <c r="X15">
        <v>-8.2220831105566425E-2</v>
      </c>
      <c r="Y15">
        <v>-0.38369721182597666</v>
      </c>
      <c r="Z15">
        <v>-0.38369721182597666</v>
      </c>
      <c r="AA15">
        <v>0.1278990706086589</v>
      </c>
      <c r="AB15">
        <v>-5.4813887403710952E-2</v>
      </c>
      <c r="AC15">
        <v>-5.4813887403710952E-2</v>
      </c>
      <c r="AD15">
        <v>-0.1096277748074219</v>
      </c>
      <c r="AE15">
        <v>-0.18271295801236986</v>
      </c>
      <c r="AF15">
        <v>-0.1370347185092774</v>
      </c>
      <c r="AG15">
        <v>-9.1356479006184758E-3</v>
      </c>
      <c r="AH15">
        <v>-5.4813887403710952E-2</v>
      </c>
    </row>
    <row r="16" spans="1:34" x14ac:dyDescent="0.25">
      <c r="A16" t="s">
        <v>55</v>
      </c>
      <c r="B16">
        <v>2.3000155316606929</v>
      </c>
      <c r="C16">
        <v>-8.4715120871480393E-2</v>
      </c>
      <c r="D16">
        <v>-7.624360878433234E-2</v>
      </c>
      <c r="E16">
        <v>-0.10165814504577646</v>
      </c>
      <c r="F16">
        <v>0.11860116922007256</v>
      </c>
      <c r="G16">
        <v>-5.0829072522888229E-2</v>
      </c>
      <c r="H16">
        <v>-0.16943024174296079</v>
      </c>
      <c r="I16">
        <v>-0.16943024174296079</v>
      </c>
      <c r="J16">
        <v>-5.0829072522888229E-2</v>
      </c>
      <c r="K16">
        <v>0.11860116922007256</v>
      </c>
      <c r="L16">
        <v>-3.812180439216617E-2</v>
      </c>
      <c r="M16">
        <v>-5.0829072522888229E-2</v>
      </c>
      <c r="N16">
        <v>-5.0829072522888229E-2</v>
      </c>
      <c r="O16">
        <v>-0.10165814504577646</v>
      </c>
      <c r="P16">
        <v>-5.0829072522888229E-2</v>
      </c>
      <c r="Q16">
        <v>-5.0829072522888229E-2</v>
      </c>
      <c r="R16">
        <v>-5.0829072522888229E-2</v>
      </c>
      <c r="S16">
        <v>9.3186632958628446E-2</v>
      </c>
      <c r="T16">
        <v>-7.624360878433234E-2</v>
      </c>
      <c r="U16">
        <v>-7.624360878433234E-2</v>
      </c>
      <c r="V16">
        <v>-7.624360878433234E-2</v>
      </c>
      <c r="W16">
        <v>-7.624360878433234E-2</v>
      </c>
      <c r="X16">
        <v>-7.624360878433234E-2</v>
      </c>
      <c r="Y16">
        <v>-0.35580350766021762</v>
      </c>
      <c r="Z16">
        <v>-0.35580350766021762</v>
      </c>
      <c r="AA16">
        <v>0.11860116922007256</v>
      </c>
      <c r="AB16">
        <v>-5.0829072522888229E-2</v>
      </c>
      <c r="AC16">
        <v>-5.0829072522888229E-2</v>
      </c>
      <c r="AD16">
        <v>-0.10165814504577646</v>
      </c>
      <c r="AE16">
        <v>-0.16943024174296079</v>
      </c>
      <c r="AF16">
        <v>-0.12707268130722058</v>
      </c>
      <c r="AG16">
        <v>-8.4715120871480237E-3</v>
      </c>
      <c r="AH16">
        <v>-5.0829072522888229E-2</v>
      </c>
    </row>
    <row r="17" spans="1:34" x14ac:dyDescent="0.25">
      <c r="A17" t="s">
        <v>56</v>
      </c>
      <c r="B17">
        <v>2.3777997311827956</v>
      </c>
      <c r="C17">
        <v>-8.7580100596051397E-2</v>
      </c>
      <c r="D17">
        <v>-7.8822090536446246E-2</v>
      </c>
      <c r="E17">
        <v>-0.10509612071526167</v>
      </c>
      <c r="F17">
        <v>0.12261214083447197</v>
      </c>
      <c r="G17">
        <v>-5.2548060357630835E-2</v>
      </c>
      <c r="H17">
        <v>-0.17516020119210279</v>
      </c>
      <c r="I17">
        <v>-0.17516020119210279</v>
      </c>
      <c r="J17">
        <v>-5.2548060357630835E-2</v>
      </c>
      <c r="K17">
        <v>0.12261214083447197</v>
      </c>
      <c r="L17">
        <v>-3.9411045268223123E-2</v>
      </c>
      <c r="M17">
        <v>-5.2548060357630835E-2</v>
      </c>
      <c r="N17">
        <v>-5.2548060357630835E-2</v>
      </c>
      <c r="O17">
        <v>-0.10509612071526167</v>
      </c>
      <c r="P17">
        <v>-5.2548060357630835E-2</v>
      </c>
      <c r="Q17">
        <v>-5.2548060357630835E-2</v>
      </c>
      <c r="R17">
        <v>-5.2548060357630835E-2</v>
      </c>
      <c r="S17">
        <v>9.6338110655656548E-2</v>
      </c>
      <c r="T17">
        <v>-7.8822090536446246E-2</v>
      </c>
      <c r="U17">
        <v>-7.8822090536446246E-2</v>
      </c>
      <c r="V17">
        <v>-7.8822090536446246E-2</v>
      </c>
      <c r="W17">
        <v>-7.8822090536446246E-2</v>
      </c>
      <c r="X17">
        <v>-7.8822090536446246E-2</v>
      </c>
      <c r="Y17">
        <v>-0.36783642250341581</v>
      </c>
      <c r="Z17">
        <v>-0.36783642250341581</v>
      </c>
      <c r="AA17">
        <v>0.12261214083447197</v>
      </c>
      <c r="AB17">
        <v>-5.2548060357630835E-2</v>
      </c>
      <c r="AC17">
        <v>-5.2548060357630835E-2</v>
      </c>
      <c r="AD17">
        <v>-0.10509612071526167</v>
      </c>
      <c r="AE17">
        <v>-0.17516020119210279</v>
      </c>
      <c r="AF17">
        <v>-0.13137015089407708</v>
      </c>
      <c r="AG17">
        <v>-8.758010059605123E-3</v>
      </c>
      <c r="AH17">
        <v>-5.2548060357630835E-2</v>
      </c>
    </row>
    <row r="18" spans="1:34" x14ac:dyDescent="0.25">
      <c r="A18" t="s">
        <v>57</v>
      </c>
      <c r="B18">
        <v>2.608489247311828</v>
      </c>
      <c r="C18">
        <v>-7.8687458440779109E-2</v>
      </c>
      <c r="D18">
        <v>-7.0818712596701194E-2</v>
      </c>
      <c r="E18">
        <v>-9.4424950128934926E-2</v>
      </c>
      <c r="F18">
        <v>-4.7212475064467463E-2</v>
      </c>
      <c r="G18">
        <v>-4.7212475064467463E-2</v>
      </c>
      <c r="H18">
        <v>-0.15737491688155822</v>
      </c>
      <c r="I18">
        <v>-0.15737491688155822</v>
      </c>
      <c r="J18">
        <v>-4.7212475064467463E-2</v>
      </c>
      <c r="K18">
        <v>-4.7212475064467463E-2</v>
      </c>
      <c r="L18">
        <v>-3.5409356298350597E-2</v>
      </c>
      <c r="M18">
        <v>-4.7212475064467463E-2</v>
      </c>
      <c r="N18">
        <v>-4.7212475064467463E-2</v>
      </c>
      <c r="O18">
        <v>-9.4424950128934926E-2</v>
      </c>
      <c r="P18">
        <v>-4.7212475064467463E-2</v>
      </c>
      <c r="Q18">
        <v>-4.7212475064467463E-2</v>
      </c>
      <c r="R18">
        <v>-4.7212475064467463E-2</v>
      </c>
      <c r="S18">
        <v>0.10433956989247312</v>
      </c>
      <c r="T18">
        <v>-7.0818712596701194E-2</v>
      </c>
      <c r="U18">
        <v>-7.0818712596701194E-2</v>
      </c>
      <c r="V18">
        <v>-7.0818712596701194E-2</v>
      </c>
      <c r="W18">
        <v>-7.0818712596701194E-2</v>
      </c>
      <c r="X18">
        <v>-7.0818712596701194E-2</v>
      </c>
      <c r="Y18">
        <v>-0.33048732545127224</v>
      </c>
      <c r="Z18">
        <v>-0.33048732545127224</v>
      </c>
      <c r="AA18">
        <v>-4.7212475064467463E-2</v>
      </c>
      <c r="AB18">
        <v>-4.7212475064467463E-2</v>
      </c>
      <c r="AC18">
        <v>-4.7212475064467463E-2</v>
      </c>
      <c r="AD18">
        <v>-9.4424950128934926E-2</v>
      </c>
      <c r="AE18">
        <v>-0.15737491688155822</v>
      </c>
      <c r="AF18">
        <v>-0.11803118766116864</v>
      </c>
      <c r="AG18">
        <v>0</v>
      </c>
      <c r="AH18">
        <v>-4.7212475064467463E-2</v>
      </c>
    </row>
    <row r="19" spans="1:34" x14ac:dyDescent="0.25">
      <c r="A19" t="s">
        <v>58</v>
      </c>
      <c r="B19">
        <v>3.120577807646356</v>
      </c>
      <c r="C19">
        <v>-9.4135077153736202E-2</v>
      </c>
      <c r="D19">
        <v>-8.4721569438362579E-2</v>
      </c>
      <c r="E19">
        <v>-0.11296209258448343</v>
      </c>
      <c r="F19">
        <v>-5.6481046292241717E-2</v>
      </c>
      <c r="G19">
        <v>-5.6481046292241717E-2</v>
      </c>
      <c r="H19">
        <v>-0.1882701543074724</v>
      </c>
      <c r="I19">
        <v>-0.1882701543074724</v>
      </c>
      <c r="J19">
        <v>-5.6481046292241717E-2</v>
      </c>
      <c r="K19">
        <v>-5.6481046292241717E-2</v>
      </c>
      <c r="L19">
        <v>-4.2360784719181289E-2</v>
      </c>
      <c r="M19">
        <v>-5.6481046292241717E-2</v>
      </c>
      <c r="N19">
        <v>-5.6481046292241717E-2</v>
      </c>
      <c r="O19">
        <v>-0.11296209258448343</v>
      </c>
      <c r="P19">
        <v>-5.6481046292241717E-2</v>
      </c>
      <c r="Q19">
        <v>-5.6481046292241717E-2</v>
      </c>
      <c r="R19">
        <v>-5.6481046292241717E-2</v>
      </c>
      <c r="S19">
        <v>0.12482311230585424</v>
      </c>
      <c r="T19">
        <v>-8.4721569438362579E-2</v>
      </c>
      <c r="U19">
        <v>-8.4721569438362579E-2</v>
      </c>
      <c r="V19">
        <v>-8.4721569438362579E-2</v>
      </c>
      <c r="W19">
        <v>-8.4721569438362579E-2</v>
      </c>
      <c r="X19">
        <v>-8.4721569438362579E-2</v>
      </c>
      <c r="Y19">
        <v>-0.39536732404569203</v>
      </c>
      <c r="Z19">
        <v>-0.39536732404569203</v>
      </c>
      <c r="AA19">
        <v>-5.6481046292241717E-2</v>
      </c>
      <c r="AB19">
        <v>-5.6481046292241717E-2</v>
      </c>
      <c r="AC19">
        <v>-5.6481046292241717E-2</v>
      </c>
      <c r="AD19">
        <v>-0.11296209258448343</v>
      </c>
      <c r="AE19">
        <v>-0.1882701543074724</v>
      </c>
      <c r="AF19">
        <v>-0.1412026157306043</v>
      </c>
      <c r="AG19">
        <v>0</v>
      </c>
      <c r="AH19">
        <v>-5.6481046292241717E-2</v>
      </c>
    </row>
    <row r="20" spans="1:34" x14ac:dyDescent="0.25">
      <c r="A20" t="s">
        <v>59</v>
      </c>
      <c r="B20">
        <v>3.5774074074074069</v>
      </c>
      <c r="C20">
        <v>-0.10791575889615102</v>
      </c>
      <c r="D20">
        <v>-9.7124183006535914E-2</v>
      </c>
      <c r="E20">
        <v>-0.12949891067538122</v>
      </c>
      <c r="F20">
        <v>-6.4749455337690609E-2</v>
      </c>
      <c r="G20">
        <v>-6.4749455337690609E-2</v>
      </c>
      <c r="H20">
        <v>-0.21583151779230203</v>
      </c>
      <c r="I20">
        <v>-0.21583151779230203</v>
      </c>
      <c r="J20">
        <v>-6.4749455337690609E-2</v>
      </c>
      <c r="K20">
        <v>-6.4749455337690609E-2</v>
      </c>
      <c r="L20">
        <v>-4.8562091503267957E-2</v>
      </c>
      <c r="M20">
        <v>-6.4749455337690609E-2</v>
      </c>
      <c r="N20">
        <v>-6.4749455337690609E-2</v>
      </c>
      <c r="O20">
        <v>-0.12949891067538122</v>
      </c>
      <c r="P20">
        <v>-6.4749455337690609E-2</v>
      </c>
      <c r="Q20">
        <v>-6.4749455337690609E-2</v>
      </c>
      <c r="R20">
        <v>-6.4749455337690609E-2</v>
      </c>
      <c r="S20">
        <v>0.14309629629629628</v>
      </c>
      <c r="T20">
        <v>-9.7124183006535914E-2</v>
      </c>
      <c r="U20">
        <v>-9.7124183006535914E-2</v>
      </c>
      <c r="V20">
        <v>-9.7124183006535914E-2</v>
      </c>
      <c r="W20">
        <v>-9.7124183006535914E-2</v>
      </c>
      <c r="X20">
        <v>-9.7124183006535914E-2</v>
      </c>
      <c r="Y20">
        <v>-0.45324618736383426</v>
      </c>
      <c r="Z20">
        <v>-0.45324618736383426</v>
      </c>
      <c r="AA20">
        <v>-6.4749455337690609E-2</v>
      </c>
      <c r="AB20">
        <v>-6.4749455337690609E-2</v>
      </c>
      <c r="AC20">
        <v>-6.4749455337690609E-2</v>
      </c>
      <c r="AD20">
        <v>-0.12949891067538122</v>
      </c>
      <c r="AE20">
        <v>-0.21583151779230203</v>
      </c>
      <c r="AF20">
        <v>-0.16187363834422649</v>
      </c>
      <c r="AG20">
        <v>0</v>
      </c>
      <c r="AH20">
        <v>-6.4749455337690609E-2</v>
      </c>
    </row>
    <row r="21" spans="1:34" x14ac:dyDescent="0.25">
      <c r="A21" t="s">
        <v>60</v>
      </c>
      <c r="B21">
        <v>3.6221249999999996</v>
      </c>
      <c r="C21">
        <v>-0.1092647058823529</v>
      </c>
      <c r="D21">
        <v>-9.8338235294117615E-2</v>
      </c>
      <c r="E21">
        <v>-0.13111764705882348</v>
      </c>
      <c r="F21">
        <v>-6.5558823529411739E-2</v>
      </c>
      <c r="G21">
        <v>-6.5558823529411739E-2</v>
      </c>
      <c r="H21">
        <v>-0.21852941176470581</v>
      </c>
      <c r="I21">
        <v>-0.21852941176470581</v>
      </c>
      <c r="J21">
        <v>-6.5558823529411739E-2</v>
      </c>
      <c r="K21">
        <v>-6.5558823529411739E-2</v>
      </c>
      <c r="L21">
        <v>-4.9169117647058808E-2</v>
      </c>
      <c r="M21">
        <v>-6.5558823529411739E-2</v>
      </c>
      <c r="N21">
        <v>-6.5558823529411739E-2</v>
      </c>
      <c r="O21">
        <v>-0.13111764705882348</v>
      </c>
      <c r="P21">
        <v>-6.5558823529411739E-2</v>
      </c>
      <c r="Q21">
        <v>-6.5558823529411739E-2</v>
      </c>
      <c r="R21">
        <v>-6.5558823529411739E-2</v>
      </c>
      <c r="S21">
        <v>0.14488499999999999</v>
      </c>
      <c r="T21">
        <v>-9.8338235294117615E-2</v>
      </c>
      <c r="U21">
        <v>-9.8338235294117615E-2</v>
      </c>
      <c r="V21">
        <v>-9.8338235294117615E-2</v>
      </c>
      <c r="W21">
        <v>-9.8338235294117615E-2</v>
      </c>
      <c r="X21">
        <v>-9.8338235294117615E-2</v>
      </c>
      <c r="Y21">
        <v>-0.45891176470588219</v>
      </c>
      <c r="Z21">
        <v>-0.45891176470588219</v>
      </c>
      <c r="AA21">
        <v>-6.5558823529411739E-2</v>
      </c>
      <c r="AB21">
        <v>-6.5558823529411739E-2</v>
      </c>
      <c r="AC21">
        <v>-6.5558823529411739E-2</v>
      </c>
      <c r="AD21">
        <v>-0.13111764705882348</v>
      </c>
      <c r="AE21">
        <v>-0.21852941176470581</v>
      </c>
      <c r="AF21">
        <v>-0.16389705882352934</v>
      </c>
      <c r="AG21">
        <v>0</v>
      </c>
      <c r="AH21">
        <v>-6.5558823529411739E-2</v>
      </c>
    </row>
    <row r="22" spans="1:34" x14ac:dyDescent="0.25">
      <c r="A22" t="s">
        <v>61</v>
      </c>
      <c r="B22">
        <v>3.5711935483870967</v>
      </c>
      <c r="C22">
        <v>-0.10772831216853984</v>
      </c>
      <c r="D22">
        <v>-9.6955480951685866E-2</v>
      </c>
      <c r="E22">
        <v>-0.12927397460224779</v>
      </c>
      <c r="F22">
        <v>-6.4636987301123897E-2</v>
      </c>
      <c r="G22">
        <v>-6.4636987301123897E-2</v>
      </c>
      <c r="H22">
        <v>-0.21545662433707968</v>
      </c>
      <c r="I22">
        <v>-0.21545662433707968</v>
      </c>
      <c r="J22">
        <v>-6.4636987301123897E-2</v>
      </c>
      <c r="K22">
        <v>-6.4636987301123897E-2</v>
      </c>
      <c r="L22">
        <v>-4.8477740475842933E-2</v>
      </c>
      <c r="M22">
        <v>-6.4636987301123897E-2</v>
      </c>
      <c r="N22">
        <v>-6.4636987301123897E-2</v>
      </c>
      <c r="O22">
        <v>-0.12927397460224779</v>
      </c>
      <c r="P22">
        <v>-6.4636987301123897E-2</v>
      </c>
      <c r="Q22">
        <v>-6.4636987301123897E-2</v>
      </c>
      <c r="R22">
        <v>-6.4636987301123897E-2</v>
      </c>
      <c r="S22">
        <v>0.14284774193548386</v>
      </c>
      <c r="T22">
        <v>-9.6955480951685866E-2</v>
      </c>
      <c r="U22">
        <v>-9.6955480951685866E-2</v>
      </c>
      <c r="V22">
        <v>-9.6955480951685866E-2</v>
      </c>
      <c r="W22">
        <v>-9.6955480951685866E-2</v>
      </c>
      <c r="X22">
        <v>-9.6955480951685866E-2</v>
      </c>
      <c r="Y22">
        <v>-0.45245891110786735</v>
      </c>
      <c r="Z22">
        <v>-0.45245891110786735</v>
      </c>
      <c r="AA22">
        <v>-6.4636987301123897E-2</v>
      </c>
      <c r="AB22">
        <v>-6.4636987301123897E-2</v>
      </c>
      <c r="AC22">
        <v>-6.4636987301123897E-2</v>
      </c>
      <c r="AD22">
        <v>-0.12927397460224779</v>
      </c>
      <c r="AE22">
        <v>-0.21545662433707968</v>
      </c>
      <c r="AF22">
        <v>-0.16159246825280976</v>
      </c>
      <c r="AG22">
        <v>0</v>
      </c>
      <c r="AH22">
        <v>-6.4636987301123897E-2</v>
      </c>
    </row>
    <row r="23" spans="1:34" x14ac:dyDescent="0.25">
      <c r="A23" t="s">
        <v>62</v>
      </c>
      <c r="B23">
        <v>3.1679584826762248</v>
      </c>
      <c r="C23">
        <v>-9.5564358451771469E-2</v>
      </c>
      <c r="D23">
        <v>-8.6007922606594317E-2</v>
      </c>
      <c r="E23">
        <v>-0.11467723014212575</v>
      </c>
      <c r="F23">
        <v>-5.7338615071062873E-2</v>
      </c>
      <c r="G23">
        <v>-5.7338615071062873E-2</v>
      </c>
      <c r="H23">
        <v>-0.19112871690354294</v>
      </c>
      <c r="I23">
        <v>-0.19112871690354294</v>
      </c>
      <c r="J23">
        <v>-5.7338615071062873E-2</v>
      </c>
      <c r="K23">
        <v>-5.7338615071062873E-2</v>
      </c>
      <c r="L23">
        <v>-4.3003961303297158E-2</v>
      </c>
      <c r="M23">
        <v>-5.7338615071062873E-2</v>
      </c>
      <c r="N23">
        <v>-5.7338615071062873E-2</v>
      </c>
      <c r="O23">
        <v>-0.11467723014212575</v>
      </c>
      <c r="P23">
        <v>-5.7338615071062873E-2</v>
      </c>
      <c r="Q23">
        <v>-5.7338615071062873E-2</v>
      </c>
      <c r="R23">
        <v>-5.7338615071062873E-2</v>
      </c>
      <c r="S23">
        <v>0.12671833930704898</v>
      </c>
      <c r="T23">
        <v>-8.6007922606594317E-2</v>
      </c>
      <c r="U23">
        <v>-8.6007922606594317E-2</v>
      </c>
      <c r="V23">
        <v>-8.6007922606594317E-2</v>
      </c>
      <c r="W23">
        <v>-8.6007922606594317E-2</v>
      </c>
      <c r="X23">
        <v>-8.6007922606594317E-2</v>
      </c>
      <c r="Y23">
        <v>-0.40137030549744013</v>
      </c>
      <c r="Z23">
        <v>-0.40137030549744013</v>
      </c>
      <c r="AA23">
        <v>-5.7338615071062873E-2</v>
      </c>
      <c r="AB23">
        <v>-5.7338615071062873E-2</v>
      </c>
      <c r="AC23">
        <v>-5.7338615071062873E-2</v>
      </c>
      <c r="AD23">
        <v>-0.11467723014212575</v>
      </c>
      <c r="AE23">
        <v>-0.19112871690354294</v>
      </c>
      <c r="AF23">
        <v>-0.14334653767765718</v>
      </c>
      <c r="AG23">
        <v>0</v>
      </c>
      <c r="AH23">
        <v>-5.7338615071062873E-2</v>
      </c>
    </row>
    <row r="24" spans="1:34" x14ac:dyDescent="0.25">
      <c r="A24" t="s">
        <v>63</v>
      </c>
      <c r="B24">
        <v>2.6979244324970129</v>
      </c>
      <c r="C24">
        <v>-8.1385352413182871E-2</v>
      </c>
      <c r="D24">
        <v>-7.3246817171864584E-2</v>
      </c>
      <c r="E24">
        <v>-9.7662422895819445E-2</v>
      </c>
      <c r="F24">
        <v>-4.8831211447909723E-2</v>
      </c>
      <c r="G24">
        <v>-4.8831211447909723E-2</v>
      </c>
      <c r="H24">
        <v>-0.16277070482636574</v>
      </c>
      <c r="I24">
        <v>-0.16277070482636574</v>
      </c>
      <c r="J24">
        <v>-4.8831211447909723E-2</v>
      </c>
      <c r="K24">
        <v>-4.8831211447909723E-2</v>
      </c>
      <c r="L24">
        <v>-3.6623408585932292E-2</v>
      </c>
      <c r="M24">
        <v>-4.8831211447909723E-2</v>
      </c>
      <c r="N24">
        <v>-4.8831211447909723E-2</v>
      </c>
      <c r="O24">
        <v>-9.7662422895819445E-2</v>
      </c>
      <c r="P24">
        <v>-4.8831211447909723E-2</v>
      </c>
      <c r="Q24">
        <v>-4.8831211447909723E-2</v>
      </c>
      <c r="R24">
        <v>-4.8831211447909723E-2</v>
      </c>
      <c r="S24">
        <v>0.10791697729988052</v>
      </c>
      <c r="T24">
        <v>-7.3246817171864584E-2</v>
      </c>
      <c r="U24">
        <v>-7.3246817171864584E-2</v>
      </c>
      <c r="V24">
        <v>-7.3246817171864584E-2</v>
      </c>
      <c r="W24">
        <v>-7.3246817171864584E-2</v>
      </c>
      <c r="X24">
        <v>-7.3246817171864584E-2</v>
      </c>
      <c r="Y24">
        <v>-0.34181848013536803</v>
      </c>
      <c r="Z24">
        <v>-0.34181848013536803</v>
      </c>
      <c r="AA24">
        <v>-4.8831211447909723E-2</v>
      </c>
      <c r="AB24">
        <v>-4.8831211447909723E-2</v>
      </c>
      <c r="AC24">
        <v>-4.8831211447909723E-2</v>
      </c>
      <c r="AD24">
        <v>-9.7662422895819445E-2</v>
      </c>
      <c r="AE24">
        <v>-0.16277070482636574</v>
      </c>
      <c r="AF24">
        <v>-0.12207802861977429</v>
      </c>
      <c r="AG24">
        <v>0</v>
      </c>
      <c r="AH24">
        <v>-4.8831211447909723E-2</v>
      </c>
    </row>
    <row r="25" spans="1:34" x14ac:dyDescent="0.25">
      <c r="A25" t="s">
        <v>64</v>
      </c>
      <c r="B25">
        <v>2.0061887694145755</v>
      </c>
      <c r="C25">
        <v>-6.0518514914466817E-2</v>
      </c>
      <c r="D25">
        <v>-5.4466663423020138E-2</v>
      </c>
      <c r="E25">
        <v>-7.2622217897360175E-2</v>
      </c>
      <c r="F25">
        <v>-3.6311108948680088E-2</v>
      </c>
      <c r="G25">
        <v>-3.6311108948680088E-2</v>
      </c>
      <c r="H25">
        <v>-0.12103702982893363</v>
      </c>
      <c r="I25">
        <v>-0.12103702982893363</v>
      </c>
      <c r="J25">
        <v>-3.6311108948680088E-2</v>
      </c>
      <c r="K25">
        <v>-3.6311108948680088E-2</v>
      </c>
      <c r="L25">
        <v>-2.7233331711510069E-2</v>
      </c>
      <c r="M25">
        <v>-3.6311108948680088E-2</v>
      </c>
      <c r="N25">
        <v>-3.6311108948680088E-2</v>
      </c>
      <c r="O25">
        <v>-7.2622217897360175E-2</v>
      </c>
      <c r="P25">
        <v>-3.6311108948680088E-2</v>
      </c>
      <c r="Q25">
        <v>-3.6311108948680088E-2</v>
      </c>
      <c r="R25">
        <v>-3.6311108948680088E-2</v>
      </c>
      <c r="S25">
        <v>8.0247550776583021E-2</v>
      </c>
      <c r="T25">
        <v>-5.4466663423020138E-2</v>
      </c>
      <c r="U25">
        <v>-5.4466663423020138E-2</v>
      </c>
      <c r="V25">
        <v>-5.4466663423020138E-2</v>
      </c>
      <c r="W25">
        <v>-5.4466663423020138E-2</v>
      </c>
      <c r="X25">
        <v>-5.4466663423020138E-2</v>
      </c>
      <c r="Y25">
        <v>-0.25417776264076064</v>
      </c>
      <c r="Z25">
        <v>-0.25417776264076064</v>
      </c>
      <c r="AA25">
        <v>-3.6311108948680088E-2</v>
      </c>
      <c r="AB25">
        <v>-3.6311108948680088E-2</v>
      </c>
      <c r="AC25">
        <v>-3.6311108948680088E-2</v>
      </c>
      <c r="AD25">
        <v>-7.2622217897360175E-2</v>
      </c>
      <c r="AE25">
        <v>-0.12103702982893363</v>
      </c>
      <c r="AF25">
        <v>-9.0777772371700219E-2</v>
      </c>
      <c r="AG25">
        <v>0</v>
      </c>
      <c r="AH25">
        <v>-3.6311108948680088E-2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workbookViewId="0">
      <selection activeCell="E28" sqref="E28"/>
    </sheetView>
  </sheetViews>
  <sheetFormatPr baseColWidth="10" defaultRowHeight="15" x14ac:dyDescent="0.25"/>
  <sheetData>
    <row r="1" spans="1:34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</row>
    <row r="2" spans="1:34" x14ac:dyDescent="0.25">
      <c r="A2" t="s">
        <v>15</v>
      </c>
      <c r="B2">
        <v>1.7414910940262842</v>
      </c>
      <c r="C2">
        <v>-6.9104140539390624E-2</v>
      </c>
      <c r="D2">
        <v>-6.2193726485451566E-2</v>
      </c>
      <c r="E2">
        <v>-8.292496864726874E-2</v>
      </c>
      <c r="F2">
        <v>-4.146248432363437E-2</v>
      </c>
      <c r="G2">
        <v>-4.146248432363437E-2</v>
      </c>
      <c r="H2">
        <v>-0.13820828107878125</v>
      </c>
      <c r="I2">
        <v>-0.13820828107878125</v>
      </c>
      <c r="J2">
        <v>-4.146248432363437E-2</v>
      </c>
      <c r="K2">
        <v>-4.146248432363437E-2</v>
      </c>
      <c r="L2">
        <v>-3.1096863242725783E-2</v>
      </c>
      <c r="M2">
        <v>-4.146248432363437E-2</v>
      </c>
      <c r="N2">
        <v>-4.146248432363437E-2</v>
      </c>
      <c r="O2">
        <v>-6.5715675518702235E-2</v>
      </c>
      <c r="P2">
        <v>-1.7075031352731071E-2</v>
      </c>
      <c r="Q2">
        <v>-4.146248432363437E-2</v>
      </c>
      <c r="R2">
        <v>-4.146248432363437E-2</v>
      </c>
      <c r="S2">
        <v>0.1</v>
      </c>
      <c r="T2">
        <v>-6.2193726485451566E-2</v>
      </c>
      <c r="U2">
        <v>-6.2193726485451566E-2</v>
      </c>
      <c r="V2">
        <v>-6.2193726485451566E-2</v>
      </c>
      <c r="W2">
        <v>-6.2193726485451566E-2</v>
      </c>
      <c r="X2">
        <v>-6.2193726485451566E-2</v>
      </c>
      <c r="Y2">
        <v>-0.15202910918665938</v>
      </c>
      <c r="Z2">
        <v>-0.15202910918665938</v>
      </c>
      <c r="AA2">
        <v>-4.146248432363437E-2</v>
      </c>
      <c r="AB2">
        <v>-4.146248432363437E-2</v>
      </c>
      <c r="AC2">
        <v>-4.146248432363437E-2</v>
      </c>
      <c r="AD2">
        <v>-8.292496864726874E-2</v>
      </c>
      <c r="AE2">
        <v>-0.13820828107878125</v>
      </c>
      <c r="AF2">
        <v>-0.10365621080908594</v>
      </c>
      <c r="AG2">
        <v>0.20040200756423285</v>
      </c>
      <c r="AH2">
        <v>-4.146248432363437E-2</v>
      </c>
    </row>
    <row r="3" spans="1:34" x14ac:dyDescent="0.25">
      <c r="A3" t="s">
        <v>16</v>
      </c>
      <c r="B3">
        <v>1.3715984169653523</v>
      </c>
      <c r="C3">
        <v>1.9269427562216529E-2</v>
      </c>
      <c r="D3">
        <v>-5.1115468955230503E-2</v>
      </c>
      <c r="E3">
        <v>-6.8153958606973999E-2</v>
      </c>
      <c r="F3">
        <v>-3.4076979303487E-2</v>
      </c>
      <c r="G3">
        <v>-3.4076979303487E-2</v>
      </c>
      <c r="H3">
        <v>-0.11358993101162335</v>
      </c>
      <c r="I3">
        <v>-0.11358993101162335</v>
      </c>
      <c r="J3">
        <v>-3.4076979303487E-2</v>
      </c>
      <c r="K3">
        <v>-3.4076979303487E-2</v>
      </c>
      <c r="L3">
        <v>-2.5557734477615252E-2</v>
      </c>
      <c r="M3">
        <v>-3.4076979303487E-2</v>
      </c>
      <c r="N3">
        <v>-3.4076979303487E-2</v>
      </c>
      <c r="O3">
        <v>-6.8153958606973999E-2</v>
      </c>
      <c r="P3">
        <v>-3.4076979303487E-2</v>
      </c>
      <c r="Q3">
        <v>-3.4076979303487E-2</v>
      </c>
      <c r="R3">
        <v>-3.4076979303487E-2</v>
      </c>
      <c r="S3">
        <v>0.10000000000000062</v>
      </c>
      <c r="T3">
        <v>-5.1115468955230503E-2</v>
      </c>
      <c r="U3">
        <v>-5.1115468955230503E-2</v>
      </c>
      <c r="V3">
        <v>-5.1115468955230503E-2</v>
      </c>
      <c r="W3">
        <v>-5.1115468955230503E-2</v>
      </c>
      <c r="X3">
        <v>-5.1115468955230503E-2</v>
      </c>
      <c r="Y3">
        <v>-0.12494892411278567</v>
      </c>
      <c r="Z3">
        <v>-0.12494892411278567</v>
      </c>
      <c r="AA3">
        <v>-3.4076979303487E-2</v>
      </c>
      <c r="AB3">
        <v>-3.4076979303487E-2</v>
      </c>
      <c r="AC3">
        <v>-3.4076979303487E-2</v>
      </c>
      <c r="AD3">
        <v>-6.8153958606973999E-2</v>
      </c>
      <c r="AE3">
        <v>-0.11358993101162335</v>
      </c>
      <c r="AF3">
        <v>-8.5192448258717496E-2</v>
      </c>
      <c r="AG3">
        <v>0.16470539996685388</v>
      </c>
      <c r="AH3">
        <v>-3.4076979303487E-2</v>
      </c>
    </row>
    <row r="4" spans="1:34" x14ac:dyDescent="0.25">
      <c r="A4" t="s">
        <v>17</v>
      </c>
      <c r="B4">
        <v>1.121823476702509</v>
      </c>
      <c r="C4">
        <v>-4.6452317875880278E-2</v>
      </c>
      <c r="D4">
        <v>-4.1807086088292249E-2</v>
      </c>
      <c r="E4">
        <v>-5.5742781451056322E-2</v>
      </c>
      <c r="F4">
        <v>-2.7871390725528161E-2</v>
      </c>
      <c r="G4">
        <v>-2.7871390725528161E-2</v>
      </c>
      <c r="H4">
        <v>-9.2904635751760556E-2</v>
      </c>
      <c r="I4">
        <v>-9.2904635751760556E-2</v>
      </c>
      <c r="J4">
        <v>-2.7871390725528161E-2</v>
      </c>
      <c r="K4">
        <v>-2.7871390725528161E-2</v>
      </c>
      <c r="L4">
        <v>-2.0903543044146124E-2</v>
      </c>
      <c r="M4">
        <v>-2.7871390725528161E-2</v>
      </c>
      <c r="N4">
        <v>-2.7871390725528161E-2</v>
      </c>
      <c r="O4">
        <v>-5.5742781451056322E-2</v>
      </c>
      <c r="P4">
        <v>-2.7871390725528161E-2</v>
      </c>
      <c r="Q4">
        <v>-2.7871390725528161E-2</v>
      </c>
      <c r="R4">
        <v>-2.7871390725528161E-2</v>
      </c>
      <c r="S4">
        <v>0.10000000000000009</v>
      </c>
      <c r="T4">
        <v>2.1950993269457542E-3</v>
      </c>
      <c r="U4">
        <v>-4.1807086088292249E-2</v>
      </c>
      <c r="V4">
        <v>-4.1807086088292249E-2</v>
      </c>
      <c r="W4">
        <v>-4.1807086088292249E-2</v>
      </c>
      <c r="X4">
        <v>-4.1807086088292249E-2</v>
      </c>
      <c r="Y4">
        <v>-0.1021950993269366</v>
      </c>
      <c r="Z4">
        <v>-0.1021950993269366</v>
      </c>
      <c r="AA4">
        <v>-2.7871390725528161E-2</v>
      </c>
      <c r="AB4">
        <v>-2.7871390725528161E-2</v>
      </c>
      <c r="AC4">
        <v>-2.7871390725528161E-2</v>
      </c>
      <c r="AD4">
        <v>-5.5742781451056322E-2</v>
      </c>
      <c r="AE4">
        <v>-9.2904635751760556E-2</v>
      </c>
      <c r="AF4">
        <v>-6.9678476813820403E-2</v>
      </c>
      <c r="AG4">
        <v>0.13471172184005281</v>
      </c>
      <c r="AH4">
        <v>-2.7871390725528161E-2</v>
      </c>
    </row>
    <row r="5" spans="1:34" x14ac:dyDescent="0.25">
      <c r="A5" t="s">
        <v>44</v>
      </c>
      <c r="B5">
        <v>1.0068670848267625</v>
      </c>
      <c r="C5">
        <v>-1.2446340449838698E-2</v>
      </c>
      <c r="D5">
        <v>-3.7522996950065668E-2</v>
      </c>
      <c r="E5">
        <v>-5.0030662600087553E-2</v>
      </c>
      <c r="F5">
        <v>-2.5015331300043776E-2</v>
      </c>
      <c r="G5">
        <v>-2.5015331300043776E-2</v>
      </c>
      <c r="H5">
        <v>-8.3384437666812597E-2</v>
      </c>
      <c r="I5">
        <v>-8.3384437666812597E-2</v>
      </c>
      <c r="J5">
        <v>-2.5015331300043776E-2</v>
      </c>
      <c r="K5">
        <v>-2.5015331300043776E-2</v>
      </c>
      <c r="L5">
        <v>-1.8761498475032834E-2</v>
      </c>
      <c r="M5">
        <v>-2.5015331300043776E-2</v>
      </c>
      <c r="N5">
        <v>-2.5015331300043776E-2</v>
      </c>
      <c r="O5">
        <v>-5.0030662600087553E-2</v>
      </c>
      <c r="P5">
        <v>-2.5015331300043776E-2</v>
      </c>
      <c r="Q5">
        <v>-2.5015331300043776E-2</v>
      </c>
      <c r="R5">
        <v>-2.5015331300043776E-2</v>
      </c>
      <c r="S5">
        <v>9.999999999999995E-2</v>
      </c>
      <c r="T5">
        <v>-3.7522996950065668E-2</v>
      </c>
      <c r="U5">
        <v>-3.7522996950065668E-2</v>
      </c>
      <c r="V5">
        <v>-3.7522996950065668E-2</v>
      </c>
      <c r="W5">
        <v>-3.7522996950065668E-2</v>
      </c>
      <c r="X5">
        <v>-3.7522996950065668E-2</v>
      </c>
      <c r="Y5">
        <v>-9.1722881433493858E-2</v>
      </c>
      <c r="Z5">
        <v>-9.1722881433493858E-2</v>
      </c>
      <c r="AA5">
        <v>-2.5015331300043776E-2</v>
      </c>
      <c r="AB5">
        <v>-2.5015331300043776E-2</v>
      </c>
      <c r="AC5">
        <v>-2.5015331300043776E-2</v>
      </c>
      <c r="AD5">
        <v>-5.0030662600087553E-2</v>
      </c>
      <c r="AE5">
        <v>-8.3384437666812597E-2</v>
      </c>
      <c r="AF5">
        <v>-6.2538328250109437E-2</v>
      </c>
      <c r="AG5">
        <v>0.12090743461687828</v>
      </c>
      <c r="AH5">
        <v>-2.5015331300043776E-2</v>
      </c>
    </row>
    <row r="6" spans="1:34" x14ac:dyDescent="0.25">
      <c r="A6" t="s">
        <v>45</v>
      </c>
      <c r="B6">
        <v>1.0068670848267625</v>
      </c>
      <c r="C6">
        <v>-4.1692218833406298E-2</v>
      </c>
      <c r="D6">
        <v>-3.7522996950065668E-2</v>
      </c>
      <c r="E6">
        <v>-5.0030662600087553E-2</v>
      </c>
      <c r="F6">
        <v>-2.5015331300043776E-2</v>
      </c>
      <c r="G6">
        <v>-2.5015331300043776E-2</v>
      </c>
      <c r="H6">
        <v>-8.3384437666812597E-2</v>
      </c>
      <c r="I6">
        <v>-8.3384437666812597E-2</v>
      </c>
      <c r="J6">
        <v>-2.5015331300043776E-2</v>
      </c>
      <c r="K6">
        <v>-2.5015331300043776E-2</v>
      </c>
      <c r="L6">
        <v>-1.8761498475032834E-2</v>
      </c>
      <c r="M6">
        <v>-2.5015331300043776E-2</v>
      </c>
      <c r="N6">
        <v>-2.5015331300043776E-2</v>
      </c>
      <c r="O6">
        <v>-5.0030662600087553E-2</v>
      </c>
      <c r="P6">
        <v>-2.5015331300043776E-2</v>
      </c>
      <c r="Q6">
        <v>-2.5015331300043776E-2</v>
      </c>
      <c r="R6">
        <v>-2.5015331300043776E-2</v>
      </c>
      <c r="S6">
        <v>9.999999999999995E-2</v>
      </c>
      <c r="T6">
        <v>-8.2771185664980672E-3</v>
      </c>
      <c r="U6">
        <v>-3.7522996950065668E-2</v>
      </c>
      <c r="V6">
        <v>-3.7522996950065668E-2</v>
      </c>
      <c r="W6">
        <v>-3.7522996950065668E-2</v>
      </c>
      <c r="X6">
        <v>-3.7522996950065668E-2</v>
      </c>
      <c r="Y6">
        <v>-9.1722881433493858E-2</v>
      </c>
      <c r="Z6">
        <v>-9.1722881433493858E-2</v>
      </c>
      <c r="AA6">
        <v>-2.5015331300043776E-2</v>
      </c>
      <c r="AB6">
        <v>-2.5015331300043776E-2</v>
      </c>
      <c r="AC6">
        <v>-2.5015331300043776E-2</v>
      </c>
      <c r="AD6">
        <v>-5.0030662600087553E-2</v>
      </c>
      <c r="AE6">
        <v>-8.3384437666812597E-2</v>
      </c>
      <c r="AF6">
        <v>-6.2538328250109437E-2</v>
      </c>
      <c r="AG6">
        <v>0.12090743461687828</v>
      </c>
      <c r="AH6">
        <v>-2.5015331300043776E-2</v>
      </c>
    </row>
    <row r="7" spans="1:34" x14ac:dyDescent="0.25">
      <c r="A7" t="s">
        <v>46</v>
      </c>
      <c r="B7">
        <v>1.4305096828612573</v>
      </c>
      <c r="C7">
        <v>-5.6165492949036645E-2</v>
      </c>
      <c r="D7">
        <v>-5.0548943654132983E-2</v>
      </c>
      <c r="E7">
        <v>-6.7398591538843963E-2</v>
      </c>
      <c r="F7">
        <v>-3.3699295769421982E-2</v>
      </c>
      <c r="G7">
        <v>-3.3699295769421982E-2</v>
      </c>
      <c r="H7">
        <v>-0.11233098589807329</v>
      </c>
      <c r="I7">
        <v>-0.11233098589807329</v>
      </c>
      <c r="J7">
        <v>-3.3699295769421982E-2</v>
      </c>
      <c r="K7">
        <v>-3.3699295769421982E-2</v>
      </c>
      <c r="L7">
        <v>-2.5274471827066491E-2</v>
      </c>
      <c r="M7">
        <v>-3.3699295769421982E-2</v>
      </c>
      <c r="N7">
        <v>-3.3699295769421982E-2</v>
      </c>
      <c r="O7">
        <v>-6.7398591538843963E-2</v>
      </c>
      <c r="P7">
        <v>-3.3699295769421982E-2</v>
      </c>
      <c r="Q7">
        <v>-3.3699295769421982E-2</v>
      </c>
      <c r="R7">
        <v>-3.3699295769421982E-2</v>
      </c>
      <c r="S7">
        <v>0.10000000000000042</v>
      </c>
      <c r="T7">
        <v>-5.0548943654132983E-2</v>
      </c>
      <c r="U7">
        <v>-5.0548943654132983E-2</v>
      </c>
      <c r="V7">
        <v>-5.0548943654132983E-2</v>
      </c>
      <c r="W7">
        <v>-5.0548943654132983E-2</v>
      </c>
      <c r="X7">
        <v>-5.0548943654132983E-2</v>
      </c>
      <c r="Y7">
        <v>-0.12356408448788062</v>
      </c>
      <c r="Z7">
        <v>-0.12356408448788062</v>
      </c>
      <c r="AA7">
        <v>-3.3699295769421982E-2</v>
      </c>
      <c r="AB7">
        <v>-3.3699295769421982E-2</v>
      </c>
      <c r="AC7">
        <v>-3.3699295769421982E-2</v>
      </c>
      <c r="AD7">
        <v>-6.7398591538843963E-2</v>
      </c>
      <c r="AE7">
        <v>-0.11233098589807329</v>
      </c>
      <c r="AF7">
        <v>-8.4248239423554958E-2</v>
      </c>
      <c r="AG7">
        <v>0.16287992955220629</v>
      </c>
      <c r="AH7">
        <v>-3.3699295769421982E-2</v>
      </c>
    </row>
    <row r="8" spans="1:34" x14ac:dyDescent="0.25">
      <c r="A8" t="s">
        <v>47</v>
      </c>
      <c r="B8">
        <v>1.7411011051373955</v>
      </c>
      <c r="C8">
        <v>-1.3867450576912611E-2</v>
      </c>
      <c r="D8">
        <v>-6.4885755470958817E-2</v>
      </c>
      <c r="E8">
        <v>-8.651434062794508E-2</v>
      </c>
      <c r="F8">
        <v>-4.325717031397254E-2</v>
      </c>
      <c r="G8">
        <v>-4.325717031397254E-2</v>
      </c>
      <c r="H8">
        <v>-0.14419056771324182</v>
      </c>
      <c r="I8">
        <v>-0.14419056771324182</v>
      </c>
      <c r="J8">
        <v>-4.325717031397254E-2</v>
      </c>
      <c r="K8">
        <v>-4.325717031397254E-2</v>
      </c>
      <c r="L8">
        <v>-3.2442877735479408E-2</v>
      </c>
      <c r="M8">
        <v>-4.325717031397254E-2</v>
      </c>
      <c r="N8">
        <v>-4.325717031397254E-2</v>
      </c>
      <c r="O8">
        <v>-5.101830489403178E-2</v>
      </c>
      <c r="P8">
        <v>-1.3485659372056039E-2</v>
      </c>
      <c r="Q8">
        <v>-4.325717031397254E-2</v>
      </c>
      <c r="R8">
        <v>-4.325717031397254E-2</v>
      </c>
      <c r="S8">
        <v>0.10000000000000085</v>
      </c>
      <c r="T8">
        <v>-6.4885755470958817E-2</v>
      </c>
      <c r="U8">
        <v>-6.4885755470958817E-2</v>
      </c>
      <c r="V8">
        <v>-6.4885755470958817E-2</v>
      </c>
      <c r="W8">
        <v>-6.4885755470958817E-2</v>
      </c>
      <c r="X8">
        <v>-6.4885755470958817E-2</v>
      </c>
      <c r="Y8">
        <v>-0.158609624484566</v>
      </c>
      <c r="Z8">
        <v>-0.158609624484566</v>
      </c>
      <c r="AA8">
        <v>-4.325717031397254E-2</v>
      </c>
      <c r="AB8">
        <v>-4.325717031397254E-2</v>
      </c>
      <c r="AC8">
        <v>-4.325717031397254E-2</v>
      </c>
      <c r="AD8">
        <v>-8.651434062794508E-2</v>
      </c>
      <c r="AE8">
        <v>-0.14419056771324182</v>
      </c>
      <c r="AF8">
        <v>-0.10814292578493134</v>
      </c>
      <c r="AG8">
        <v>0.20907632318420066</v>
      </c>
      <c r="AH8">
        <v>-4.325717031397254E-2</v>
      </c>
    </row>
    <row r="9" spans="1:34" x14ac:dyDescent="0.25">
      <c r="A9" t="s">
        <v>48</v>
      </c>
      <c r="B9">
        <v>2.1717084911325082</v>
      </c>
      <c r="C9">
        <v>-9.1935156120523082E-2</v>
      </c>
      <c r="D9">
        <v>-8.2741640508470771E-2</v>
      </c>
      <c r="E9">
        <v>-0.11032218734462769</v>
      </c>
      <c r="F9">
        <v>-5.5161093672313845E-2</v>
      </c>
      <c r="G9">
        <v>-5.5161093672313845E-2</v>
      </c>
      <c r="H9">
        <v>-0.18387031224104616</v>
      </c>
      <c r="I9">
        <v>-0.18387031224104616</v>
      </c>
      <c r="J9">
        <v>-5.5161093672313845E-2</v>
      </c>
      <c r="K9">
        <v>-5.5161093672313845E-2</v>
      </c>
      <c r="L9">
        <v>-4.1370820254235385E-2</v>
      </c>
      <c r="M9">
        <v>-5.2603142554434802E-2</v>
      </c>
      <c r="N9">
        <v>-5.5161093672313845E-2</v>
      </c>
      <c r="O9">
        <v>0.11994833898548231</v>
      </c>
      <c r="P9">
        <v>-5.5161093672313845E-2</v>
      </c>
      <c r="Q9">
        <v>-5.5161093672313845E-2</v>
      </c>
      <c r="R9">
        <v>-5.4465057968539655E-2</v>
      </c>
      <c r="S9">
        <v>0.10000000000000062</v>
      </c>
      <c r="T9">
        <v>-8.2741640508470771E-2</v>
      </c>
      <c r="U9">
        <v>-8.2741640508470771E-2</v>
      </c>
      <c r="V9">
        <v>-8.2741640508470771E-2</v>
      </c>
      <c r="W9">
        <v>-8.2741640508470771E-2</v>
      </c>
      <c r="X9">
        <v>-8.2741640508470771E-2</v>
      </c>
      <c r="Y9">
        <v>-0.20225734346515079</v>
      </c>
      <c r="Z9">
        <v>-0.20225734346515079</v>
      </c>
      <c r="AA9">
        <v>-5.5161093672313845E-2</v>
      </c>
      <c r="AB9">
        <v>-5.5161093672313845E-2</v>
      </c>
      <c r="AC9">
        <v>-5.5161093672313845E-2</v>
      </c>
      <c r="AD9">
        <v>-0.11032218734462769</v>
      </c>
      <c r="AE9">
        <v>-0.18387031224104616</v>
      </c>
      <c r="AF9">
        <v>-0.13790273418078461</v>
      </c>
      <c r="AG9">
        <v>0.26661195274951699</v>
      </c>
      <c r="AH9">
        <v>-5.5161093672313845E-2</v>
      </c>
    </row>
    <row r="10" spans="1:34" x14ac:dyDescent="0.25">
      <c r="A10" t="s">
        <v>49</v>
      </c>
      <c r="B10">
        <v>2.3598486390938525</v>
      </c>
      <c r="C10">
        <v>-0.10307727984446073</v>
      </c>
      <c r="D10">
        <v>-9.2769551860014662E-2</v>
      </c>
      <c r="E10">
        <v>-0.12369273581335286</v>
      </c>
      <c r="F10">
        <v>-6.1846367906676428E-2</v>
      </c>
      <c r="G10">
        <v>-6.1846367906676428E-2</v>
      </c>
      <c r="H10">
        <v>-0.20615455968892146</v>
      </c>
      <c r="I10">
        <v>-0.20615455968892146</v>
      </c>
      <c r="J10">
        <v>-6.1846367906676428E-2</v>
      </c>
      <c r="K10">
        <v>-6.1846367906676428E-2</v>
      </c>
      <c r="L10">
        <v>-3.030211460902103E-2</v>
      </c>
      <c r="M10">
        <v>-6.2450045135165055E-16</v>
      </c>
      <c r="N10">
        <v>-6.1846367906676428E-2</v>
      </c>
      <c r="O10">
        <v>0.13448553335000715</v>
      </c>
      <c r="P10">
        <v>-6.1846367906676428E-2</v>
      </c>
      <c r="Q10">
        <v>-6.1846367906676428E-2</v>
      </c>
      <c r="R10">
        <v>-4.8946429629977931E-2</v>
      </c>
      <c r="S10">
        <v>0.10000000000000037</v>
      </c>
      <c r="T10">
        <v>-9.2769551860014662E-2</v>
      </c>
      <c r="U10">
        <v>-9.2769551860014662E-2</v>
      </c>
      <c r="V10">
        <v>-9.2769551860014662E-2</v>
      </c>
      <c r="W10">
        <v>-9.2769551860014662E-2</v>
      </c>
      <c r="X10">
        <v>-9.2769551860014662E-2</v>
      </c>
      <c r="Y10">
        <v>-0.2267700156578136</v>
      </c>
      <c r="Z10">
        <v>-0.2267700156578136</v>
      </c>
      <c r="AA10">
        <v>-6.1846367906676428E-2</v>
      </c>
      <c r="AB10">
        <v>-6.1846367906676428E-2</v>
      </c>
      <c r="AC10">
        <v>-6.1846367906676428E-2</v>
      </c>
      <c r="AD10">
        <v>-0.12369273581335286</v>
      </c>
      <c r="AE10">
        <v>-0.20615455968892146</v>
      </c>
      <c r="AF10">
        <v>-0.15461591976669109</v>
      </c>
      <c r="AG10">
        <v>0.29892411154893617</v>
      </c>
      <c r="AH10">
        <v>-6.1846367906676428E-2</v>
      </c>
    </row>
    <row r="11" spans="1:34" x14ac:dyDescent="0.25">
      <c r="A11" t="s">
        <v>50</v>
      </c>
      <c r="B11">
        <v>2.4434109223582787</v>
      </c>
      <c r="C11">
        <v>-0.10877469568680409</v>
      </c>
      <c r="D11">
        <v>-9.7897226118123681E-2</v>
      </c>
      <c r="E11">
        <v>-0.13052963482416488</v>
      </c>
      <c r="F11">
        <v>-6.526481741208244E-2</v>
      </c>
      <c r="G11">
        <v>-6.526481741208244E-2</v>
      </c>
      <c r="H11">
        <v>-0.21754939137360818</v>
      </c>
      <c r="I11">
        <v>-0.21754939137360818</v>
      </c>
      <c r="J11">
        <v>-6.526481741208244E-2</v>
      </c>
      <c r="K11">
        <v>-6.526481741208244E-2</v>
      </c>
      <c r="L11">
        <v>-4.8948613059061841E-2</v>
      </c>
      <c r="M11">
        <v>5.0145558470137561E-2</v>
      </c>
      <c r="N11">
        <v>-6.526481741208244E-2</v>
      </c>
      <c r="O11">
        <v>0.13383302651389914</v>
      </c>
      <c r="P11">
        <v>-6.526481741208244E-2</v>
      </c>
      <c r="Q11">
        <v>-4.2893141167395843E-2</v>
      </c>
      <c r="R11">
        <v>-6.526481741208244E-2</v>
      </c>
      <c r="S11">
        <v>9.9999999999999728E-2</v>
      </c>
      <c r="T11">
        <v>-9.7897226118123681E-2</v>
      </c>
      <c r="U11">
        <v>-9.7897226118123681E-2</v>
      </c>
      <c r="V11">
        <v>-9.7897226118123681E-2</v>
      </c>
      <c r="W11">
        <v>-9.7897226118123681E-2</v>
      </c>
      <c r="X11">
        <v>-9.7897226118123681E-2</v>
      </c>
      <c r="Y11">
        <v>-0.239304330510969</v>
      </c>
      <c r="Z11">
        <v>-0.239304330510969</v>
      </c>
      <c r="AA11">
        <v>-6.526481741208244E-2</v>
      </c>
      <c r="AB11">
        <v>-6.526481741208244E-2</v>
      </c>
      <c r="AC11">
        <v>-6.526481741208244E-2</v>
      </c>
      <c r="AD11">
        <v>-0.13052963482416488</v>
      </c>
      <c r="AE11">
        <v>-0.19899456973143398</v>
      </c>
      <c r="AF11">
        <v>-0.16316204353020611</v>
      </c>
      <c r="AG11">
        <v>0.31544661749173186</v>
      </c>
      <c r="AH11">
        <v>-6.526481741208244E-2</v>
      </c>
    </row>
    <row r="12" spans="1:34" x14ac:dyDescent="0.25">
      <c r="A12" t="s">
        <v>51</v>
      </c>
      <c r="B12">
        <v>2.256198886752474</v>
      </c>
      <c r="C12">
        <v>-0.15020276671856653</v>
      </c>
      <c r="D12">
        <v>-0.13518249004670987</v>
      </c>
      <c r="E12">
        <v>-0.18024332006227983</v>
      </c>
      <c r="F12">
        <v>0.36048664012455967</v>
      </c>
      <c r="G12">
        <v>-9.0121660031139916E-2</v>
      </c>
      <c r="H12">
        <v>-0.30040553343713305</v>
      </c>
      <c r="I12">
        <v>-0.30040553343713305</v>
      </c>
      <c r="J12">
        <v>-9.0121660031139916E-2</v>
      </c>
      <c r="K12">
        <v>0.36048664012455967</v>
      </c>
      <c r="L12">
        <v>-6.7591245023354937E-2</v>
      </c>
      <c r="M12">
        <v>-9.0121660031139916E-2</v>
      </c>
      <c r="N12">
        <v>-9.0121660031139916E-2</v>
      </c>
      <c r="O12">
        <v>-0.18024332006227983</v>
      </c>
      <c r="P12">
        <v>4.4987565246697087E-2</v>
      </c>
      <c r="Q12">
        <v>-3.1973073227275717E-2</v>
      </c>
      <c r="R12">
        <v>-9.0121660031139916E-2</v>
      </c>
      <c r="S12">
        <v>0.10000000000000131</v>
      </c>
      <c r="T12">
        <v>-0.10000000000000007</v>
      </c>
      <c r="U12">
        <v>-0.10000000000000017</v>
      </c>
      <c r="V12">
        <v>-9.9999999999999867E-2</v>
      </c>
      <c r="W12">
        <v>-9.9999999999999978E-2</v>
      </c>
      <c r="X12">
        <v>-0.10000000000000017</v>
      </c>
      <c r="Y12">
        <v>-0.40000000000000036</v>
      </c>
      <c r="Z12">
        <v>-0.50000000000000033</v>
      </c>
      <c r="AA12">
        <v>0.66089217356169283</v>
      </c>
      <c r="AB12">
        <v>-9.0121660031139916E-2</v>
      </c>
      <c r="AC12">
        <v>-9.0121660031139916E-2</v>
      </c>
      <c r="AD12">
        <v>-0.18024332006227983</v>
      </c>
      <c r="AE12">
        <v>-0.30040553343713305</v>
      </c>
      <c r="AF12">
        <v>-0.22530415007784979</v>
      </c>
      <c r="AG12">
        <v>0.3999999999999978</v>
      </c>
      <c r="AH12">
        <v>-0.10000000000000013</v>
      </c>
    </row>
    <row r="13" spans="1:34" x14ac:dyDescent="0.25">
      <c r="A13" t="s">
        <v>52</v>
      </c>
      <c r="B13">
        <v>2.2542682900656676</v>
      </c>
      <c r="C13">
        <v>-0.14980162213374854</v>
      </c>
      <c r="D13">
        <v>-0.1348214599203737</v>
      </c>
      <c r="E13">
        <v>-0.17976194656049824</v>
      </c>
      <c r="F13">
        <v>0.35952389312099647</v>
      </c>
      <c r="G13">
        <v>-8.9880973280249118E-2</v>
      </c>
      <c r="H13">
        <v>-0.29960324426749707</v>
      </c>
      <c r="I13">
        <v>-0.29960324426749707</v>
      </c>
      <c r="J13">
        <v>-8.9880973280249118E-2</v>
      </c>
      <c r="K13">
        <v>0.35952389312099647</v>
      </c>
      <c r="L13">
        <v>-6.7410729960186849E-2</v>
      </c>
      <c r="M13">
        <v>-8.9880973280249118E-2</v>
      </c>
      <c r="N13">
        <v>-8.9880973280249118E-2</v>
      </c>
      <c r="O13">
        <v>-0.17976194656049824</v>
      </c>
      <c r="P13">
        <v>4.2593264561198871E-2</v>
      </c>
      <c r="Q13">
        <v>-3.1037847596678519E-2</v>
      </c>
      <c r="R13">
        <v>-8.9880973280249118E-2</v>
      </c>
      <c r="S13">
        <v>9.9999999999999534E-2</v>
      </c>
      <c r="T13">
        <v>-0.10000000000000009</v>
      </c>
      <c r="U13">
        <v>-0.1000000000000002</v>
      </c>
      <c r="V13">
        <v>-9.9999999999999895E-2</v>
      </c>
      <c r="W13">
        <v>-0.10000000000000009</v>
      </c>
      <c r="X13">
        <v>-9.9999999999999506E-2</v>
      </c>
      <c r="Y13">
        <v>-0.4000000000000008</v>
      </c>
      <c r="Z13">
        <v>-0.50000000000000078</v>
      </c>
      <c r="AA13">
        <v>0.6591271373884936</v>
      </c>
      <c r="AB13">
        <v>-8.9880973280249118E-2</v>
      </c>
      <c r="AC13">
        <v>-8.9880973280249118E-2</v>
      </c>
      <c r="AD13">
        <v>-0.17976194656049824</v>
      </c>
      <c r="AE13">
        <v>-0.29960324426749707</v>
      </c>
      <c r="AF13">
        <v>-0.22470243320062283</v>
      </c>
      <c r="AG13">
        <v>0.3898809732802484</v>
      </c>
      <c r="AH13">
        <v>-8.9880973280249118E-2</v>
      </c>
    </row>
    <row r="14" spans="1:34" x14ac:dyDescent="0.25">
      <c r="A14" t="s">
        <v>53</v>
      </c>
      <c r="B14">
        <v>2.2799576814626974</v>
      </c>
      <c r="C14">
        <v>-0.1551394331414081</v>
      </c>
      <c r="D14">
        <v>-0.1396254898272673</v>
      </c>
      <c r="E14">
        <v>-0.1861673197696897</v>
      </c>
      <c r="F14">
        <v>0.3723346395393794</v>
      </c>
      <c r="G14">
        <v>-9.3083659884844849E-2</v>
      </c>
      <c r="H14">
        <v>-0.3102788662828162</v>
      </c>
      <c r="I14">
        <v>-0.3102788662828162</v>
      </c>
      <c r="J14">
        <v>-9.3083659884844849E-2</v>
      </c>
      <c r="K14">
        <v>0.3723346395393794</v>
      </c>
      <c r="L14">
        <v>-6.9812744913633651E-2</v>
      </c>
      <c r="M14">
        <v>-9.3083659884844849E-2</v>
      </c>
      <c r="N14">
        <v>-9.3083659884844849E-2</v>
      </c>
      <c r="O14">
        <v>-0.1861673197696897</v>
      </c>
      <c r="P14">
        <v>7.4452910779600145E-2</v>
      </c>
      <c r="Q14">
        <v>-4.3482382197386947E-2</v>
      </c>
      <c r="R14">
        <v>-9.3083659884844849E-2</v>
      </c>
      <c r="S14">
        <v>0.1000000000000002</v>
      </c>
      <c r="T14">
        <v>-0.1000000000000002</v>
      </c>
      <c r="U14">
        <v>-0.1000000000000001</v>
      </c>
      <c r="V14">
        <v>-9.99999999999997E-2</v>
      </c>
      <c r="W14">
        <v>-0.1</v>
      </c>
      <c r="X14">
        <v>-0.1000000000000006</v>
      </c>
      <c r="Y14">
        <v>-0.4</v>
      </c>
      <c r="Z14">
        <v>-0.5</v>
      </c>
      <c r="AA14">
        <v>0.68261350582219571</v>
      </c>
      <c r="AB14">
        <v>-9.3083659884844849E-2</v>
      </c>
      <c r="AC14">
        <v>-9.3083659884844849E-2</v>
      </c>
      <c r="AD14">
        <v>-0.1861673197696897</v>
      </c>
      <c r="AE14">
        <v>-0.3102788662828162</v>
      </c>
      <c r="AF14">
        <v>-0.23270914971211215</v>
      </c>
      <c r="AG14">
        <v>0.39308365988484384</v>
      </c>
      <c r="AH14">
        <v>-9.3083659884844849E-2</v>
      </c>
    </row>
    <row r="15" spans="1:34" x14ac:dyDescent="0.25">
      <c r="A15" t="s">
        <v>54</v>
      </c>
      <c r="B15">
        <v>2.2293573650746099</v>
      </c>
      <c r="C15">
        <v>-0.14462556297480589</v>
      </c>
      <c r="D15">
        <v>-0.1301630066773253</v>
      </c>
      <c r="E15">
        <v>-0.17355067556976705</v>
      </c>
      <c r="F15">
        <v>0.34710135113953411</v>
      </c>
      <c r="G15">
        <v>-8.6775337784883527E-2</v>
      </c>
      <c r="H15">
        <v>-0.28925112594961178</v>
      </c>
      <c r="I15">
        <v>-0.28925112594961178</v>
      </c>
      <c r="J15">
        <v>-8.6775337784883527E-2</v>
      </c>
      <c r="K15">
        <v>0.34710135113953411</v>
      </c>
      <c r="L15">
        <v>-6.5081503338662652E-2</v>
      </c>
      <c r="M15">
        <v>-8.6775337784883527E-2</v>
      </c>
      <c r="N15">
        <v>-8.6775337784883527E-2</v>
      </c>
      <c r="O15">
        <v>-0.17355067556976705</v>
      </c>
      <c r="P15">
        <v>1.1699062167592367E-2</v>
      </c>
      <c r="Q15">
        <v>-1.8970420105081431E-2</v>
      </c>
      <c r="R15">
        <v>-8.6775337784883527E-2</v>
      </c>
      <c r="S15">
        <v>0.10000000000000031</v>
      </c>
      <c r="T15">
        <v>-9.9999999999999908E-2</v>
      </c>
      <c r="U15">
        <v>-0.1</v>
      </c>
      <c r="V15">
        <v>-9.9999999999999603E-2</v>
      </c>
      <c r="W15">
        <v>-0.1</v>
      </c>
      <c r="X15">
        <v>-9.9999999999999603E-2</v>
      </c>
      <c r="Y15">
        <v>-0.39999999999999969</v>
      </c>
      <c r="Z15">
        <v>-0.50000000000000067</v>
      </c>
      <c r="AA15">
        <v>0.63635247708914588</v>
      </c>
      <c r="AB15">
        <v>-8.6775337784883527E-2</v>
      </c>
      <c r="AC15">
        <v>-8.6775337784883527E-2</v>
      </c>
      <c r="AD15">
        <v>-0.17355067556976705</v>
      </c>
      <c r="AE15">
        <v>-0.28925112594961178</v>
      </c>
      <c r="AF15">
        <v>-0.21693834446220883</v>
      </c>
      <c r="AG15">
        <v>0.38677533778488321</v>
      </c>
      <c r="AH15">
        <v>-8.6775337784883527E-2</v>
      </c>
    </row>
    <row r="16" spans="1:34" x14ac:dyDescent="0.25">
      <c r="A16" t="s">
        <v>55</v>
      </c>
      <c r="B16">
        <v>2.1765886603721651</v>
      </c>
      <c r="C16">
        <v>-0.13411169280820368</v>
      </c>
      <c r="D16">
        <v>-0.12070052352738329</v>
      </c>
      <c r="E16">
        <v>-0.16093403136984438</v>
      </c>
      <c r="F16">
        <v>0.32186806273968877</v>
      </c>
      <c r="G16">
        <v>-8.0467015684922191E-2</v>
      </c>
      <c r="H16">
        <v>-0.26822338561640735</v>
      </c>
      <c r="I16">
        <v>-0.26822338561640735</v>
      </c>
      <c r="J16">
        <v>-8.0467015684922191E-2</v>
      </c>
      <c r="K16">
        <v>0.32186806273968877</v>
      </c>
      <c r="L16">
        <v>-6.0350261763691647E-2</v>
      </c>
      <c r="M16">
        <v>-8.0467015684922191E-2</v>
      </c>
      <c r="N16">
        <v>-8.0467015684922191E-2</v>
      </c>
      <c r="O16">
        <v>-0.16093403136984438</v>
      </c>
      <c r="P16">
        <v>-2.3811871827756792E-2</v>
      </c>
      <c r="Q16">
        <v>-1.9532984315077689E-2</v>
      </c>
      <c r="R16">
        <v>-8.0467015684922191E-2</v>
      </c>
      <c r="S16">
        <v>0.10000000000000042</v>
      </c>
      <c r="T16">
        <v>-0.1000000000000002</v>
      </c>
      <c r="U16">
        <v>-9.9999999999999992E-2</v>
      </c>
      <c r="V16">
        <v>-9.9999999999999895E-2</v>
      </c>
      <c r="W16">
        <v>-0.10000000000000009</v>
      </c>
      <c r="X16">
        <v>-0.10000000000000039</v>
      </c>
      <c r="Y16">
        <v>-0.40000000000000036</v>
      </c>
      <c r="Z16">
        <v>-0.5</v>
      </c>
      <c r="AA16">
        <v>0.59009144835609617</v>
      </c>
      <c r="AB16">
        <v>-8.0467015684922191E-2</v>
      </c>
      <c r="AC16">
        <v>-8.0467015684922191E-2</v>
      </c>
      <c r="AD16">
        <v>-0.16093403136984438</v>
      </c>
      <c r="AE16">
        <v>-0.26822338561640735</v>
      </c>
      <c r="AF16">
        <v>-0.20116753921230549</v>
      </c>
      <c r="AG16">
        <v>0.38046701568492131</v>
      </c>
      <c r="AH16">
        <v>-8.0467015684922191E-2</v>
      </c>
    </row>
    <row r="17" spans="1:34" x14ac:dyDescent="0.25">
      <c r="A17" t="s">
        <v>56</v>
      </c>
      <c r="B17">
        <v>2.1995666142048305</v>
      </c>
      <c r="C17">
        <v>-0.13864721464622715</v>
      </c>
      <c r="D17">
        <v>-0.12478249318160442</v>
      </c>
      <c r="E17">
        <v>-0.16637665757547254</v>
      </c>
      <c r="F17">
        <v>0.33275331515094508</v>
      </c>
      <c r="G17">
        <v>-8.3188328787736271E-2</v>
      </c>
      <c r="H17">
        <v>-0.27729442929245429</v>
      </c>
      <c r="I17">
        <v>-0.27729442929245429</v>
      </c>
      <c r="J17">
        <v>-8.3188328787736271E-2</v>
      </c>
      <c r="K17">
        <v>0.33275331515094508</v>
      </c>
      <c r="L17">
        <v>-6.239124659080221E-2</v>
      </c>
      <c r="M17">
        <v>-8.3188328787736271E-2</v>
      </c>
      <c r="N17">
        <v>-8.3188328787736271E-2</v>
      </c>
      <c r="O17">
        <v>-0.16637665757547254</v>
      </c>
      <c r="P17">
        <v>-1.1185979231937468E-2</v>
      </c>
      <c r="Q17">
        <v>-1.6811671212263374E-2</v>
      </c>
      <c r="R17">
        <v>-8.3188328787736271E-2</v>
      </c>
      <c r="S17">
        <v>0.10000000000000026</v>
      </c>
      <c r="T17">
        <v>-0.10000000000000032</v>
      </c>
      <c r="U17">
        <v>-0.10000000000000042</v>
      </c>
      <c r="V17">
        <v>-9.9999999999999728E-2</v>
      </c>
      <c r="W17">
        <v>-0.10000000000000002</v>
      </c>
      <c r="X17">
        <v>-9.999999999999952E-2</v>
      </c>
      <c r="Y17">
        <v>-0.39999999999999997</v>
      </c>
      <c r="Z17">
        <v>-0.50000000000000011</v>
      </c>
      <c r="AA17">
        <v>0.61004774444339949</v>
      </c>
      <c r="AB17">
        <v>-8.3188328787736271E-2</v>
      </c>
      <c r="AC17">
        <v>-8.3188328787736271E-2</v>
      </c>
      <c r="AD17">
        <v>-0.16637665757547254</v>
      </c>
      <c r="AE17">
        <v>-0.27729442929245429</v>
      </c>
      <c r="AF17">
        <v>-0.20797082196934072</v>
      </c>
      <c r="AG17">
        <v>0.38318832878773612</v>
      </c>
      <c r="AH17">
        <v>-8.3188328787736271E-2</v>
      </c>
    </row>
    <row r="18" spans="1:34" x14ac:dyDescent="0.25">
      <c r="A18" t="s">
        <v>57</v>
      </c>
      <c r="B18">
        <v>2.432975735349225</v>
      </c>
      <c r="C18">
        <v>-0.10801197711436136</v>
      </c>
      <c r="D18">
        <v>-9.7210779402925232E-2</v>
      </c>
      <c r="E18">
        <v>-0.12961437253723362</v>
      </c>
      <c r="F18">
        <v>-6.4807186268616812E-2</v>
      </c>
      <c r="G18">
        <v>-6.4807186268616812E-2</v>
      </c>
      <c r="H18">
        <v>-0.21602395422872273</v>
      </c>
      <c r="I18">
        <v>-0.21602395422872273</v>
      </c>
      <c r="J18">
        <v>-6.4807186268616812E-2</v>
      </c>
      <c r="K18">
        <v>-6.4807186268616812E-2</v>
      </c>
      <c r="L18">
        <v>-6.7905518198670134E-3</v>
      </c>
      <c r="M18">
        <v>5.8286708792820718E-16</v>
      </c>
      <c r="N18">
        <v>-3.0531133177191805E-16</v>
      </c>
      <c r="O18">
        <v>-6.106226635438361E-16</v>
      </c>
      <c r="P18">
        <v>-6.4807186268616812E-2</v>
      </c>
      <c r="Q18">
        <v>-6.4807186268616812E-2</v>
      </c>
      <c r="R18">
        <v>2.9614372537233286E-2</v>
      </c>
      <c r="S18">
        <v>0.10000000000000028</v>
      </c>
      <c r="T18">
        <v>-9.7210779402925232E-2</v>
      </c>
      <c r="U18">
        <v>-9.7210779402925232E-2</v>
      </c>
      <c r="V18">
        <v>-9.7210779402925232E-2</v>
      </c>
      <c r="W18">
        <v>-9.7210779402925232E-2</v>
      </c>
      <c r="X18">
        <v>-9.7210779402925232E-2</v>
      </c>
      <c r="Y18">
        <v>-0.23762634965159501</v>
      </c>
      <c r="Z18">
        <v>-0.23762634965159501</v>
      </c>
      <c r="AA18">
        <v>-6.4807186268616812E-2</v>
      </c>
      <c r="AB18">
        <v>-6.4807186268616812E-2</v>
      </c>
      <c r="AC18">
        <v>-6.4807186268616812E-2</v>
      </c>
      <c r="AD18">
        <v>-0.12961437253723362</v>
      </c>
      <c r="AE18">
        <v>-0.20113845497349983</v>
      </c>
      <c r="AF18">
        <v>-0.16201796567154203</v>
      </c>
      <c r="AG18">
        <v>0.313234733631648</v>
      </c>
      <c r="AH18">
        <v>-6.4807186268616812E-2</v>
      </c>
    </row>
    <row r="19" spans="1:34" x14ac:dyDescent="0.25">
      <c r="A19" t="s">
        <v>58</v>
      </c>
      <c r="B19">
        <v>2.6574254829253401</v>
      </c>
      <c r="C19">
        <v>-0.12921647236630868</v>
      </c>
      <c r="D19">
        <v>-0.11629482512967781</v>
      </c>
      <c r="E19">
        <v>-0.1550597668395704</v>
      </c>
      <c r="F19">
        <v>-7.75298834197852E-2</v>
      </c>
      <c r="G19">
        <v>-7.75298834197852E-2</v>
      </c>
      <c r="H19">
        <v>-0.25843294473261735</v>
      </c>
      <c r="I19">
        <v>-0.25843294473261735</v>
      </c>
      <c r="J19">
        <v>-7.2526677625464636E-2</v>
      </c>
      <c r="K19">
        <v>3.0531133177191805E-16</v>
      </c>
      <c r="L19">
        <v>-5.8147412564838907E-2</v>
      </c>
      <c r="M19">
        <v>6.4380009686512807E-2</v>
      </c>
      <c r="N19">
        <v>-6.2325971216680986E-3</v>
      </c>
      <c r="O19">
        <v>6.106226635438361E-16</v>
      </c>
      <c r="P19">
        <v>3.0531133177191805E-16</v>
      </c>
      <c r="Q19">
        <v>-7.75298834197852E-2</v>
      </c>
      <c r="R19">
        <v>-2.2470116580214299E-2</v>
      </c>
      <c r="S19">
        <v>9.9999999999999978E-2</v>
      </c>
      <c r="T19">
        <v>-0.10000000000000021</v>
      </c>
      <c r="U19">
        <v>-0.10000000000000012</v>
      </c>
      <c r="V19">
        <v>-9.9999999999999617E-2</v>
      </c>
      <c r="W19">
        <v>-0.10000000000000002</v>
      </c>
      <c r="X19">
        <v>-0.11629482512967781</v>
      </c>
      <c r="Y19">
        <v>-0.28427623920587913</v>
      </c>
      <c r="Z19">
        <v>-0.28427623920587913</v>
      </c>
      <c r="AA19">
        <v>-7.75298834197852E-2</v>
      </c>
      <c r="AB19">
        <v>-7.75298834197852E-2</v>
      </c>
      <c r="AC19">
        <v>-7.75298834197852E-2</v>
      </c>
      <c r="AD19">
        <v>-0.1550597668395704</v>
      </c>
      <c r="AE19">
        <v>-0.14327854191219236</v>
      </c>
      <c r="AF19">
        <v>-0.19382470854946302</v>
      </c>
      <c r="AG19">
        <v>0.37472776986229522</v>
      </c>
      <c r="AH19">
        <v>-7.75298834197852E-2</v>
      </c>
    </row>
    <row r="20" spans="1:34" x14ac:dyDescent="0.25">
      <c r="A20" t="s">
        <v>59</v>
      </c>
      <c r="B20">
        <v>2.8342344279509097</v>
      </c>
      <c r="C20">
        <v>-0.14813281190092778</v>
      </c>
      <c r="D20">
        <v>-0.13331953071083499</v>
      </c>
      <c r="E20">
        <v>-0.1777593742811133</v>
      </c>
      <c r="F20">
        <v>-8.8879687140556649E-2</v>
      </c>
      <c r="G20">
        <v>-8.8879687140556649E-2</v>
      </c>
      <c r="H20">
        <v>-0.29626562380185556</v>
      </c>
      <c r="I20">
        <v>-0.29626562380185556</v>
      </c>
      <c r="J20">
        <v>8.8034437664813447E-3</v>
      </c>
      <c r="K20">
        <v>-4.4017218832411442E-3</v>
      </c>
      <c r="L20">
        <v>-6.6659765355417497E-2</v>
      </c>
      <c r="M20">
        <v>7.3804768776207355E-2</v>
      </c>
      <c r="N20">
        <v>-8.8879687140556649E-2</v>
      </c>
      <c r="O20">
        <v>0.11194342334072968</v>
      </c>
      <c r="P20">
        <v>4.7550634660159338E-2</v>
      </c>
      <c r="Q20">
        <v>-8.8879687140556649E-2</v>
      </c>
      <c r="R20">
        <v>-8.8879687140556649E-2</v>
      </c>
      <c r="S20">
        <v>0.1000000000000012</v>
      </c>
      <c r="T20">
        <v>-9.9999999999999895E-2</v>
      </c>
      <c r="U20">
        <v>-0.10000000000000009</v>
      </c>
      <c r="V20">
        <v>-9.9999999999999895E-2</v>
      </c>
      <c r="W20">
        <v>-9.9999999999999992E-2</v>
      </c>
      <c r="X20">
        <v>-0.13331953071083499</v>
      </c>
      <c r="Y20">
        <v>-0.32589218618204108</v>
      </c>
      <c r="Z20">
        <v>-0.32589218618204108</v>
      </c>
      <c r="AA20">
        <v>-8.8879687140556649E-2</v>
      </c>
      <c r="AB20">
        <v>-8.8879687140556649E-2</v>
      </c>
      <c r="AC20">
        <v>-8.8879687140556649E-2</v>
      </c>
      <c r="AD20">
        <v>-0.15739084655985741</v>
      </c>
      <c r="AE20">
        <v>-7.7800782148606556E-2</v>
      </c>
      <c r="AF20">
        <v>-0.22219921785139163</v>
      </c>
      <c r="AG20">
        <v>0.38887968714055676</v>
      </c>
      <c r="AH20">
        <v>-8.8879687140556649E-2</v>
      </c>
    </row>
    <row r="21" spans="1:34" x14ac:dyDescent="0.25">
      <c r="A21" t="s">
        <v>60</v>
      </c>
      <c r="B21">
        <v>2.8495502244270274</v>
      </c>
      <c r="C21">
        <v>-0.14998447204968937</v>
      </c>
      <c r="D21">
        <v>-0.13498602484472044</v>
      </c>
      <c r="E21">
        <v>-0.17998136645962723</v>
      </c>
      <c r="F21">
        <v>-8.9990683229813614E-2</v>
      </c>
      <c r="G21">
        <v>-8.9990683229813614E-2</v>
      </c>
      <c r="H21">
        <v>-0.29996894409937874</v>
      </c>
      <c r="I21">
        <v>-0.29996894409937874</v>
      </c>
      <c r="J21">
        <v>2.9705856658263391E-2</v>
      </c>
      <c r="K21">
        <v>-8.9990683229813614E-2</v>
      </c>
      <c r="L21">
        <v>-6.7493012422360221E-2</v>
      </c>
      <c r="M21">
        <v>0.16214734140369536</v>
      </c>
      <c r="N21">
        <v>-1.9516574080639615E-2</v>
      </c>
      <c r="O21">
        <v>-8.2870427225279431E-2</v>
      </c>
      <c r="P21">
        <v>0.16285179368490438</v>
      </c>
      <c r="Q21">
        <v>-8.9990683229813614E-2</v>
      </c>
      <c r="R21">
        <v>-8.9990683229813614E-2</v>
      </c>
      <c r="S21">
        <v>0.10000000000000114</v>
      </c>
      <c r="T21">
        <v>-0.10000000000000003</v>
      </c>
      <c r="U21">
        <v>-0.10000000000000024</v>
      </c>
      <c r="V21">
        <v>-9.9999999999999839E-2</v>
      </c>
      <c r="W21">
        <v>-0.10000000000000003</v>
      </c>
      <c r="X21">
        <v>-0.13498602484472044</v>
      </c>
      <c r="Y21">
        <v>-0.3299658385093166</v>
      </c>
      <c r="Z21">
        <v>-0.3299658385093166</v>
      </c>
      <c r="AA21">
        <v>-8.9990683229813614E-2</v>
      </c>
      <c r="AB21">
        <v>-8.9990683229813614E-2</v>
      </c>
      <c r="AC21">
        <v>-8.9990683229813614E-2</v>
      </c>
      <c r="AD21">
        <v>-0.15464228319094264</v>
      </c>
      <c r="AE21">
        <v>-0.29996894409937874</v>
      </c>
      <c r="AF21">
        <v>-3.1055900621052013E-5</v>
      </c>
      <c r="AG21">
        <v>0.38999068322981173</v>
      </c>
      <c r="AH21">
        <v>-8.9990683229813614E-2</v>
      </c>
    </row>
    <row r="22" spans="1:34" x14ac:dyDescent="0.25">
      <c r="A22" t="s">
        <v>61</v>
      </c>
      <c r="B22">
        <v>2.8321061783165127</v>
      </c>
      <c r="C22">
        <v>-0.14787550924998324</v>
      </c>
      <c r="D22">
        <v>-0.13308795832498493</v>
      </c>
      <c r="E22">
        <v>-0.17745061109997987</v>
      </c>
      <c r="F22">
        <v>-8.8725305549989933E-2</v>
      </c>
      <c r="G22">
        <v>-8.8725305549989933E-2</v>
      </c>
      <c r="H22">
        <v>-0.29575101849996649</v>
      </c>
      <c r="I22">
        <v>-0.2928015734429556</v>
      </c>
      <c r="J22">
        <v>-2.7755575615628914E-17</v>
      </c>
      <c r="K22">
        <v>2.5673907444456745E-15</v>
      </c>
      <c r="L22">
        <v>3.7331249203020889E-15</v>
      </c>
      <c r="M22">
        <v>-2.7755575615628914E-17</v>
      </c>
      <c r="N22">
        <v>-8.8725305549989933E-2</v>
      </c>
      <c r="O22">
        <v>0.12872851330112714</v>
      </c>
      <c r="P22">
        <v>3.7447403348841071E-2</v>
      </c>
      <c r="Q22">
        <v>-8.8725305549989933E-2</v>
      </c>
      <c r="R22">
        <v>-8.8725305549989933E-2</v>
      </c>
      <c r="S22">
        <v>0.10000000000000114</v>
      </c>
      <c r="T22">
        <v>-0.10000000000000034</v>
      </c>
      <c r="U22">
        <v>-0.10000000000000023</v>
      </c>
      <c r="V22">
        <v>-9.9999999999999728E-2</v>
      </c>
      <c r="W22">
        <v>-9.9999999999999936E-2</v>
      </c>
      <c r="X22">
        <v>-0.13308795832498493</v>
      </c>
      <c r="Y22">
        <v>-0.32532612034996317</v>
      </c>
      <c r="Z22">
        <v>-0.32532612034996317</v>
      </c>
      <c r="AA22">
        <v>-8.8725305549989933E-2</v>
      </c>
      <c r="AB22">
        <v>-8.8725305549989933E-2</v>
      </c>
      <c r="AC22">
        <v>-8.8725305549989933E-2</v>
      </c>
      <c r="AD22">
        <v>-0.15777278092377556</v>
      </c>
      <c r="AE22">
        <v>-7.8186736125023498E-2</v>
      </c>
      <c r="AF22">
        <v>-0.22181326387497485</v>
      </c>
      <c r="AG22">
        <v>0.38872530554998808</v>
      </c>
      <c r="AH22">
        <v>-8.8725305549989933E-2</v>
      </c>
    </row>
    <row r="23" spans="1:34" x14ac:dyDescent="0.25">
      <c r="A23" t="s">
        <v>62</v>
      </c>
      <c r="B23">
        <v>2.6759490379700597</v>
      </c>
      <c r="C23">
        <v>-0.13117840507976081</v>
      </c>
      <c r="D23">
        <v>-0.11806056457178474</v>
      </c>
      <c r="E23">
        <v>-0.15741408609571295</v>
      </c>
      <c r="F23">
        <v>-7.8707043047856473E-2</v>
      </c>
      <c r="G23">
        <v>-7.8707043047856473E-2</v>
      </c>
      <c r="H23">
        <v>-0.26235681015952161</v>
      </c>
      <c r="I23">
        <v>-0.26235681015952161</v>
      </c>
      <c r="J23">
        <v>-6.4598569780096177E-2</v>
      </c>
      <c r="K23">
        <v>-7.8707043047856473E-2</v>
      </c>
      <c r="L23">
        <v>-5.9030282285892369E-2</v>
      </c>
      <c r="M23">
        <v>0.15693025925101553</v>
      </c>
      <c r="N23">
        <v>-7.8707043047856473E-2</v>
      </c>
      <c r="O23">
        <v>0.13918072618035504</v>
      </c>
      <c r="P23">
        <v>-7.8707043047856473E-2</v>
      </c>
      <c r="Q23">
        <v>-2.2252530954042275E-2</v>
      </c>
      <c r="R23">
        <v>-7.8707043047856473E-2</v>
      </c>
      <c r="S23">
        <v>0.10000000000000064</v>
      </c>
      <c r="T23">
        <v>-9.9999999999999936E-2</v>
      </c>
      <c r="U23">
        <v>-0.10000000000000014</v>
      </c>
      <c r="V23">
        <v>-9.9999999999999936E-2</v>
      </c>
      <c r="W23">
        <v>-0.10000000000000003</v>
      </c>
      <c r="X23">
        <v>-0.11806056457178474</v>
      </c>
      <c r="Y23">
        <v>-0.28859249117547381</v>
      </c>
      <c r="Z23">
        <v>-0.28859249117547381</v>
      </c>
      <c r="AA23">
        <v>-7.8707043047856473E-2</v>
      </c>
      <c r="AB23">
        <v>-7.8707043047856473E-2</v>
      </c>
      <c r="AC23">
        <v>-7.8707043047856473E-2</v>
      </c>
      <c r="AD23">
        <v>-0.15741408609571295</v>
      </c>
      <c r="AE23">
        <v>-0.13702133624628962</v>
      </c>
      <c r="AF23">
        <v>-0.19676760761964121</v>
      </c>
      <c r="AG23">
        <v>0.37870704304785674</v>
      </c>
      <c r="AH23">
        <v>-7.8707043047856473E-2</v>
      </c>
    </row>
    <row r="24" spans="1:34" x14ac:dyDescent="0.25">
      <c r="A24" t="s">
        <v>63</v>
      </c>
      <c r="B24">
        <v>2.4814040927357137</v>
      </c>
      <c r="C24">
        <v>-0.11171529741188455</v>
      </c>
      <c r="D24">
        <v>-0.1005437676706961</v>
      </c>
      <c r="E24">
        <v>-0.13405835689426143</v>
      </c>
      <c r="F24">
        <v>-6.7029178447130716E-2</v>
      </c>
      <c r="G24">
        <v>-6.7029178447130716E-2</v>
      </c>
      <c r="H24">
        <v>-0.22343059482376909</v>
      </c>
      <c r="I24">
        <v>-0.22343059482376909</v>
      </c>
      <c r="J24">
        <v>-6.7029178447130716E-2</v>
      </c>
      <c r="K24">
        <v>-5.8455181908510047E-2</v>
      </c>
      <c r="L24">
        <v>9.2495455739083354E-15</v>
      </c>
      <c r="M24">
        <v>2.581268532253489E-15</v>
      </c>
      <c r="N24">
        <v>-1.1102230246251565E-16</v>
      </c>
      <c r="O24">
        <v>-4.4408920985006262E-16</v>
      </c>
      <c r="P24">
        <v>-1.1102230246251565E-16</v>
      </c>
      <c r="Q24">
        <v>-6.7029178447130716E-2</v>
      </c>
      <c r="R24">
        <v>-3.2970821552868713E-2</v>
      </c>
      <c r="S24">
        <v>0.10000000000000017</v>
      </c>
      <c r="T24">
        <v>-0.10000000000000002</v>
      </c>
      <c r="U24">
        <v>-0.10000000000000024</v>
      </c>
      <c r="V24">
        <v>-9.9999999999999797E-2</v>
      </c>
      <c r="W24">
        <v>-0.10000000000000002</v>
      </c>
      <c r="X24">
        <v>-0.1005437676706961</v>
      </c>
      <c r="Y24">
        <v>-0.24577365430614601</v>
      </c>
      <c r="Z24">
        <v>-0.24577365430614601</v>
      </c>
      <c r="AA24">
        <v>-6.7029178447130716E-2</v>
      </c>
      <c r="AB24">
        <v>-6.7029178447130716E-2</v>
      </c>
      <c r="AC24">
        <v>-6.7029178447130716E-2</v>
      </c>
      <c r="AD24">
        <v>-0.13405835689426143</v>
      </c>
      <c r="AE24">
        <v>-0.19081803327229369</v>
      </c>
      <c r="AF24">
        <v>-0.1675729461178268</v>
      </c>
      <c r="AG24">
        <v>0.32397436249446526</v>
      </c>
      <c r="AH24">
        <v>-6.7029178447130716E-2</v>
      </c>
    </row>
    <row r="25" spans="1:34" x14ac:dyDescent="0.25">
      <c r="A25" t="s">
        <v>64</v>
      </c>
      <c r="B25">
        <v>2.0086440377144612</v>
      </c>
      <c r="C25">
        <v>-8.3071998733522764E-2</v>
      </c>
      <c r="D25">
        <v>-7.4764798860170484E-2</v>
      </c>
      <c r="E25">
        <v>-9.9686398480227298E-2</v>
      </c>
      <c r="F25">
        <v>-4.9843199240113649E-2</v>
      </c>
      <c r="G25">
        <v>-4.9843199240113649E-2</v>
      </c>
      <c r="H25">
        <v>-0.16614399746704553</v>
      </c>
      <c r="I25">
        <v>-0.16614399746704553</v>
      </c>
      <c r="J25">
        <v>-4.9843199240113649E-2</v>
      </c>
      <c r="K25">
        <v>-4.9843199240113649E-2</v>
      </c>
      <c r="L25">
        <v>-3.7382399430085242E-2</v>
      </c>
      <c r="M25">
        <v>-4.9843199240113649E-2</v>
      </c>
      <c r="N25">
        <v>-4.3991267666637239E-2</v>
      </c>
      <c r="O25">
        <v>-5.9674487573602164E-16</v>
      </c>
      <c r="P25">
        <v>-3.1360151977404688E-4</v>
      </c>
      <c r="Q25">
        <v>-4.9843199240113649E-2</v>
      </c>
      <c r="R25">
        <v>-4.9843199240113649E-2</v>
      </c>
      <c r="S25">
        <v>0.10000000000000059</v>
      </c>
      <c r="T25">
        <v>-7.4764798860170484E-2</v>
      </c>
      <c r="U25">
        <v>-7.4764798860170484E-2</v>
      </c>
      <c r="V25">
        <v>-7.4764798860170484E-2</v>
      </c>
      <c r="W25">
        <v>-7.4764798860170484E-2</v>
      </c>
      <c r="X25">
        <v>-7.4764798860170484E-2</v>
      </c>
      <c r="Y25">
        <v>-0.18275839721375009</v>
      </c>
      <c r="Z25">
        <v>-0.18275839721375009</v>
      </c>
      <c r="AA25">
        <v>-4.9843199240113649E-2</v>
      </c>
      <c r="AB25">
        <v>-4.9843199240113649E-2</v>
      </c>
      <c r="AC25">
        <v>-4.9843199240113649E-2</v>
      </c>
      <c r="AD25">
        <v>-9.9686398480227298E-2</v>
      </c>
      <c r="AE25">
        <v>-0.16614399746704553</v>
      </c>
      <c r="AF25">
        <v>-0.12460799810028414</v>
      </c>
      <c r="AG25">
        <v>0.24090879632721604</v>
      </c>
      <c r="AH25">
        <v>-4.9843199240113649E-2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B11" sqref="B11"/>
    </sheetView>
  </sheetViews>
  <sheetFormatPr baseColWidth="10" defaultRowHeight="15" x14ac:dyDescent="0.25"/>
  <sheetData>
    <row r="1" spans="1:1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1.21</v>
      </c>
      <c r="C2">
        <v>-0.04</v>
      </c>
      <c r="D2">
        <v>-7.0000000000000007E-2</v>
      </c>
      <c r="E2">
        <v>-0.14000000000000001</v>
      </c>
      <c r="F2">
        <v>-0.04</v>
      </c>
      <c r="G2">
        <v>-0.14000000000000001</v>
      </c>
      <c r="H2">
        <v>-0.14000000000000001</v>
      </c>
      <c r="I2">
        <v>-7.0000000000000007E-2</v>
      </c>
      <c r="J2">
        <v>-7.0000000000000007E-2</v>
      </c>
      <c r="K2">
        <v>-0.04</v>
      </c>
      <c r="L2">
        <v>-0.14000000000000001</v>
      </c>
      <c r="M2">
        <v>-7.0000000000000007E-2</v>
      </c>
      <c r="N2">
        <v>-0.04</v>
      </c>
      <c r="O2">
        <v>-7.0000000000000007E-2</v>
      </c>
      <c r="P2">
        <v>-0.14000000000000001</v>
      </c>
    </row>
    <row r="3" spans="1:16" x14ac:dyDescent="0.25">
      <c r="A3" t="s">
        <v>16</v>
      </c>
      <c r="B3">
        <v>1.21</v>
      </c>
      <c r="C3">
        <v>-0.04</v>
      </c>
      <c r="D3">
        <v>-7.0000000000000007E-2</v>
      </c>
      <c r="E3">
        <v>-0.14000000000000001</v>
      </c>
      <c r="F3">
        <v>-0.04</v>
      </c>
      <c r="G3">
        <v>-0.14000000000000001</v>
      </c>
      <c r="H3">
        <v>-0.14000000000000001</v>
      </c>
      <c r="I3">
        <v>-7.0000000000000007E-2</v>
      </c>
      <c r="J3">
        <v>-7.0000000000000007E-2</v>
      </c>
      <c r="K3">
        <v>-0.04</v>
      </c>
      <c r="L3">
        <v>-0.14000000000000001</v>
      </c>
      <c r="M3">
        <v>-7.0000000000000007E-2</v>
      </c>
      <c r="N3">
        <v>-0.04</v>
      </c>
      <c r="O3">
        <v>-7.0000000000000007E-2</v>
      </c>
      <c r="P3">
        <v>-0.14000000000000001</v>
      </c>
    </row>
    <row r="4" spans="1:16" x14ac:dyDescent="0.25">
      <c r="A4" t="s">
        <v>17</v>
      </c>
      <c r="B4">
        <v>1.21</v>
      </c>
      <c r="C4">
        <v>-0.04</v>
      </c>
      <c r="D4">
        <v>-7.0000000000000007E-2</v>
      </c>
      <c r="E4">
        <v>-0.14000000000000001</v>
      </c>
      <c r="F4">
        <v>-0.04</v>
      </c>
      <c r="G4">
        <v>-0.14000000000000001</v>
      </c>
      <c r="H4">
        <v>-0.14000000000000001</v>
      </c>
      <c r="I4">
        <v>-7.0000000000000007E-2</v>
      </c>
      <c r="J4">
        <v>-7.0000000000000007E-2</v>
      </c>
      <c r="K4">
        <v>-0.04</v>
      </c>
      <c r="L4">
        <v>-0.14000000000000001</v>
      </c>
      <c r="M4">
        <v>-7.0000000000000007E-2</v>
      </c>
      <c r="N4">
        <v>-0.04</v>
      </c>
      <c r="O4">
        <v>-7.0000000000000007E-2</v>
      </c>
      <c r="P4">
        <v>-0.14000000000000001</v>
      </c>
    </row>
    <row r="5" spans="1:16" x14ac:dyDescent="0.25">
      <c r="B5">
        <v>-2.5099999999999998</v>
      </c>
      <c r="C5">
        <v>-0.06</v>
      </c>
      <c r="D5">
        <v>0.17</v>
      </c>
      <c r="E5">
        <v>0.14000000000000001</v>
      </c>
      <c r="F5">
        <v>0.14000000000000001</v>
      </c>
      <c r="G5">
        <v>0.24</v>
      </c>
      <c r="H5">
        <v>0.34</v>
      </c>
      <c r="I5">
        <v>0.17</v>
      </c>
      <c r="J5">
        <v>0.17</v>
      </c>
      <c r="K5">
        <v>0.14000000000000001</v>
      </c>
      <c r="L5">
        <v>0.24</v>
      </c>
      <c r="M5">
        <v>0.17</v>
      </c>
      <c r="N5">
        <v>0.14000000000000001</v>
      </c>
      <c r="O5">
        <v>0.17</v>
      </c>
      <c r="P5">
        <v>0.34</v>
      </c>
    </row>
    <row r="6" spans="1:16" x14ac:dyDescent="0.25">
      <c r="B6">
        <f>+B2+B5</f>
        <v>-1.2999999999999998</v>
      </c>
      <c r="C6">
        <f t="shared" ref="C6:P6" si="0">+C2+C5</f>
        <v>-0.1</v>
      </c>
      <c r="D6">
        <f t="shared" si="0"/>
        <v>0.1</v>
      </c>
      <c r="E6">
        <f t="shared" si="0"/>
        <v>0</v>
      </c>
      <c r="F6">
        <f t="shared" si="0"/>
        <v>0.1</v>
      </c>
      <c r="G6">
        <f t="shared" si="0"/>
        <v>9.9999999999999978E-2</v>
      </c>
      <c r="H6">
        <f t="shared" si="0"/>
        <v>0.2</v>
      </c>
      <c r="I6">
        <f t="shared" si="0"/>
        <v>0.1</v>
      </c>
      <c r="J6">
        <f t="shared" si="0"/>
        <v>0.1</v>
      </c>
      <c r="K6">
        <f t="shared" si="0"/>
        <v>0.1</v>
      </c>
      <c r="L6">
        <f t="shared" si="0"/>
        <v>9.9999999999999978E-2</v>
      </c>
      <c r="M6">
        <f t="shared" si="0"/>
        <v>0.1</v>
      </c>
      <c r="N6">
        <f t="shared" si="0"/>
        <v>0.1</v>
      </c>
      <c r="O6">
        <f t="shared" si="0"/>
        <v>0.1</v>
      </c>
      <c r="P6">
        <f t="shared" si="0"/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N15_calculations</vt:lpstr>
      <vt:lpstr>N33_calculations</vt:lpstr>
      <vt:lpstr>Nodes15</vt:lpstr>
      <vt:lpstr>Nodes33</vt:lpstr>
      <vt:lpstr>Nodes33lines+0.1</vt:lpstr>
      <vt:lpstr>Nodes_trial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2021-06-07T10:58:28Z</dcterms:created>
  <dcterms:modified xsi:type="dcterms:W3CDTF">2021-10-14T14:26:40Z</dcterms:modified>
</cp:coreProperties>
</file>