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esktop\4ºITI\curso 21-22\tfg\Parte electrónica\Excel proyecto\"/>
    </mc:Choice>
  </mc:AlternateContent>
  <xr:revisionPtr revIDLastSave="0" documentId="13_ncr:1_{AF8A2A72-25F4-4E96-9236-0DCD1F9F7C82}" xr6:coauthVersionLast="47" xr6:coauthVersionMax="47" xr10:uidLastSave="{00000000-0000-0000-0000-000000000000}"/>
  <bookViews>
    <workbookView xWindow="-120" yWindow="-120" windowWidth="20730" windowHeight="11160" xr2:uid="{2EB1D193-D6A5-47E4-90F8-56664709852D}"/>
  </bookViews>
  <sheets>
    <sheet name="calculadora de erro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6" i="1"/>
  <c r="D27" i="1"/>
  <c r="D28" i="1"/>
  <c r="D29" i="1"/>
  <c r="D30" i="1"/>
  <c r="D31" i="1"/>
  <c r="D32" i="1"/>
  <c r="D33" i="1"/>
  <c r="D34" i="1"/>
  <c r="D25" i="1"/>
  <c r="D18" i="1"/>
  <c r="M9" i="1" l="1"/>
  <c r="K9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8" i="1"/>
  <c r="A18" i="1"/>
  <c r="M8" i="1" l="1"/>
  <c r="B95" i="1"/>
  <c r="M7" i="1" s="1"/>
  <c r="C42" i="1" s="1"/>
  <c r="E42" i="1" s="1"/>
  <c r="C41" i="1" l="1"/>
  <c r="E41" i="1" s="1"/>
  <c r="C40" i="1"/>
  <c r="E40" i="1" s="1"/>
  <c r="C45" i="1"/>
  <c r="E45" i="1" s="1"/>
  <c r="C44" i="1"/>
  <c r="E44" i="1" s="1"/>
  <c r="C27" i="1"/>
  <c r="E27" i="1" s="1"/>
  <c r="C49" i="1"/>
  <c r="E49" i="1" s="1"/>
  <c r="C32" i="1"/>
  <c r="E32" i="1" s="1"/>
  <c r="C48" i="1"/>
  <c r="E48" i="1" s="1"/>
  <c r="C35" i="1"/>
  <c r="E35" i="1" s="1"/>
  <c r="C18" i="1"/>
  <c r="E18" i="1" s="1"/>
  <c r="C25" i="1"/>
  <c r="E25" i="1" s="1"/>
  <c r="C28" i="1"/>
  <c r="E28" i="1" s="1"/>
  <c r="C53" i="1"/>
  <c r="E53" i="1" s="1"/>
  <c r="C36" i="1"/>
  <c r="E36" i="1" s="1"/>
  <c r="C52" i="1"/>
  <c r="E52" i="1" s="1"/>
  <c r="C47" i="1"/>
  <c r="E47" i="1" s="1"/>
  <c r="C51" i="1"/>
  <c r="E51" i="1" s="1"/>
  <c r="C31" i="1"/>
  <c r="E31" i="1" s="1"/>
  <c r="C33" i="1"/>
  <c r="E33" i="1" s="1"/>
  <c r="C37" i="1"/>
  <c r="E37" i="1" s="1"/>
  <c r="C38" i="1"/>
  <c r="E38" i="1" s="1"/>
  <c r="C46" i="1"/>
  <c r="E46" i="1" s="1"/>
  <c r="C39" i="1"/>
  <c r="E39" i="1" s="1"/>
  <c r="C55" i="1"/>
  <c r="E55" i="1" s="1"/>
  <c r="C30" i="1"/>
  <c r="E30" i="1" s="1"/>
  <c r="C50" i="1"/>
  <c r="E50" i="1" s="1"/>
  <c r="C43" i="1"/>
  <c r="E43" i="1" s="1"/>
  <c r="C29" i="1"/>
  <c r="E29" i="1" s="1"/>
  <c r="C34" i="1"/>
  <c r="E34" i="1" s="1"/>
  <c r="C54" i="1"/>
  <c r="E54" i="1" s="1"/>
  <c r="C26" i="1"/>
  <c r="E26" i="1" s="1"/>
</calcChain>
</file>

<file path=xl/sharedStrings.xml><?xml version="1.0" encoding="utf-8"?>
<sst xmlns="http://schemas.openxmlformats.org/spreadsheetml/2006/main" count="44" uniqueCount="29">
  <si>
    <t>CALCULADORA DE ERROR</t>
  </si>
  <si>
    <t>Parte de introducir datos (modificar las celdas blancas. No tocar celda verde)</t>
  </si>
  <si>
    <t>DATOS PARA CAMBIAR</t>
  </si>
  <si>
    <t>INFORMACIÓN ADICIONAL</t>
  </si>
  <si>
    <t>ángulo inicial (deg)</t>
  </si>
  <si>
    <t>VELOCIDAD LINEAL A LA QUE HARÁ EL EXPERIMENTO (cm/h)</t>
  </si>
  <si>
    <t>-&gt;</t>
  </si>
  <si>
    <t>ángulo final (deg)</t>
  </si>
  <si>
    <t>velocidad angular (deg/h)</t>
  </si>
  <si>
    <t>Parte de RESULTADOS (no tocar)</t>
  </si>
  <si>
    <t>RESULTADO CONCRETO</t>
  </si>
  <si>
    <t>A(1) (ángulo final)</t>
  </si>
  <si>
    <t>Tiempo real para wcte</t>
  </si>
  <si>
    <t>Tiempo para Vx cte</t>
  </si>
  <si>
    <t>Error absoluto horas</t>
  </si>
  <si>
    <t>[deg]</t>
  </si>
  <si>
    <t>h</t>
  </si>
  <si>
    <t>&lt;- ¡¡¡¡RESULTADO!!!!</t>
  </si>
  <si>
    <t>RESULTADO SEGÚN ÁNGULO FINAL</t>
  </si>
  <si>
    <t>Parte de CALCULO VELOCIDAD MEDIA (no tocar)</t>
  </si>
  <si>
    <t>A(1)</t>
  </si>
  <si>
    <t>Vy(2)_Formula</t>
  </si>
  <si>
    <t>[cm/h]</t>
  </si>
  <si>
    <t>MEDIA</t>
  </si>
  <si>
    <t>/</t>
  </si>
  <si>
    <t>Avance recorrido en mm</t>
  </si>
  <si>
    <t xml:space="preserve">Distancia inicial y final en mm </t>
  </si>
  <si>
    <t>Error relativo horas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</si>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</sst>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49" fontId="0" fillId="0" borderId="6" xfId="0" applyNumberFormat="1" applyBorder="1"/>
    <xf numFmtId="164" fontId="0" fillId="6" borderId="7" xfId="0" applyNumberFormat="1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64" fontId="0" fillId="0" borderId="1" xfId="0" applyNumberFormat="1" applyBorder="1"/>
    <xf numFmtId="164" fontId="0" fillId="7" borderId="1" xfId="0" applyNumberFormat="1" applyFill="1" applyBorder="1"/>
    <xf numFmtId="165" fontId="0" fillId="0" borderId="0" xfId="0" applyNumberFormat="1"/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164" fontId="0" fillId="8" borderId="1" xfId="0" applyNumberFormat="1" applyFill="1" applyBorder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6" xfId="0" applyNumberForma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5" borderId="14" xfId="0" applyFill="1" applyBorder="1"/>
    <xf numFmtId="164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absoluto del tiempo según el ángulo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'[1]CALCULADORA DE ERROR'!$A$26:$A$56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'[1]CALCULADORA DE ERROR'!$E$26:$E$56</c:f>
              <c:numCache>
                <c:formatCode>0.000</c:formatCode>
                <c:ptCount val="31"/>
                <c:pt idx="0">
                  <c:v>7.5072843789296684E-2</c:v>
                </c:pt>
                <c:pt idx="1">
                  <c:v>7.3290984768689338E-2</c:v>
                </c:pt>
                <c:pt idx="2">
                  <c:v>6.9680958419022776E-2</c:v>
                </c:pt>
                <c:pt idx="3">
                  <c:v>6.4457169807319303E-2</c:v>
                </c:pt>
                <c:pt idx="4">
                  <c:v>5.782997205569318E-2</c:v>
                </c:pt>
                <c:pt idx="5">
                  <c:v>5.0006218536815084E-2</c:v>
                </c:pt>
                <c:pt idx="6">
                  <c:v>4.1189796366513987E-2</c:v>
                </c:pt>
                <c:pt idx="7">
                  <c:v>3.1582144169953086E-2</c:v>
                </c:pt>
                <c:pt idx="8">
                  <c:v>2.13827569537266E-2</c:v>
                </c:pt>
                <c:pt idx="9">
                  <c:v>1.0789680799125012E-2</c:v>
                </c:pt>
                <c:pt idx="10">
                  <c:v>0</c:v>
                </c:pt>
                <c:pt idx="11">
                  <c:v>1.0789680799125012E-2</c:v>
                </c:pt>
                <c:pt idx="12">
                  <c:v>2.13827569537266E-2</c:v>
                </c:pt>
                <c:pt idx="13">
                  <c:v>3.1582144169953086E-2</c:v>
                </c:pt>
                <c:pt idx="14">
                  <c:v>4.1189796366513987E-2</c:v>
                </c:pt>
                <c:pt idx="15">
                  <c:v>5.0006218536815084E-2</c:v>
                </c:pt>
                <c:pt idx="16">
                  <c:v>5.782997205569318E-2</c:v>
                </c:pt>
                <c:pt idx="17">
                  <c:v>6.4457169807319303E-2</c:v>
                </c:pt>
                <c:pt idx="18">
                  <c:v>6.9680958419022776E-2</c:v>
                </c:pt>
                <c:pt idx="19">
                  <c:v>7.3290984768689338E-2</c:v>
                </c:pt>
                <c:pt idx="20">
                  <c:v>7.5072843789296684E-2</c:v>
                </c:pt>
                <c:pt idx="21">
                  <c:v>7.4807504421175786E-2</c:v>
                </c:pt>
                <c:pt idx="22">
                  <c:v>7.2270710358080414E-2</c:v>
                </c:pt>
                <c:pt idx="23">
                  <c:v>6.7232351994342743E-2</c:v>
                </c:pt>
                <c:pt idx="24">
                  <c:v>5.945580570363429E-2</c:v>
                </c:pt>
                <c:pt idx="25">
                  <c:v>4.8697236261094901E-2</c:v>
                </c:pt>
                <c:pt idx="26">
                  <c:v>3.4704857855022198E-2</c:v>
                </c:pt>
                <c:pt idx="27">
                  <c:v>1.7218148716150239E-2</c:v>
                </c:pt>
                <c:pt idx="28">
                  <c:v>-4.0329860846135546E-3</c:v>
                </c:pt>
                <c:pt idx="29">
                  <c:v>-2.9329109663144948E-2</c:v>
                </c:pt>
                <c:pt idx="30">
                  <c:v>-5.896221278661784E-2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0-4F46-A56D-3CFF5F1D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97831"/>
        <c:axId val="621322104"/>
      </c:scatterChart>
      <c:valAx>
        <c:axId val="35519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Ángulo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322104"/>
        <c:crosses val="autoZero"/>
        <c:crossBetween val="midCat"/>
      </c:valAx>
      <c:valAx>
        <c:axId val="621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del 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197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relativo respecto al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'calculadora de error'!$A$25:$A$55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'calculadora de error'!$D$25:$D$55</c:f>
              <c:numCache>
                <c:formatCode>0.000</c:formatCode>
                <c:ptCount val="31"/>
                <c:pt idx="0">
                  <c:v>2.1427720996723449</c:v>
                </c:pt>
                <c:pt idx="1">
                  <c:v>2.3437988988586307</c:v>
                </c:pt>
                <c:pt idx="2">
                  <c:v>2.5239118979955766</c:v>
                </c:pt>
                <c:pt idx="3">
                  <c:v>2.6833744504096657</c:v>
                </c:pt>
                <c:pt idx="4">
                  <c:v>2.8224174753940741</c:v>
                </c:pt>
                <c:pt idx="5">
                  <c:v>2.9412403303267403</c:v>
                </c:pt>
                <c:pt idx="6">
                  <c:v>3.0400115567388797</c:v>
                </c:pt>
                <c:pt idx="7">
                  <c:v>3.118869505624188</c:v>
                </c:pt>
                <c:pt idx="8">
                  <c:v>3.1779228463804645</c:v>
                </c:pt>
                <c:pt idx="9">
                  <c:v>0</c:v>
                </c:pt>
                <c:pt idx="10">
                  <c:v>3.2369042397374805</c:v>
                </c:pt>
                <c:pt idx="11">
                  <c:v>3.2369042397374805</c:v>
                </c:pt>
                <c:pt idx="12">
                  <c:v>3.2172437752851453</c:v>
                </c:pt>
                <c:pt idx="13">
                  <c:v>3.1778868726808343</c:v>
                </c:pt>
                <c:pt idx="14">
                  <c:v>3.1187686299383293</c:v>
                </c:pt>
                <c:pt idx="15">
                  <c:v>3.0397949667969715</c:v>
                </c:pt>
                <c:pt idx="16">
                  <c:v>2.9408422652064692</c:v>
                </c:pt>
                <c:pt idx="17">
                  <c:v>2.8217568977416252</c:v>
                </c:pt>
                <c:pt idx="18">
                  <c:v>2.6823546406049146</c:v>
                </c:pt>
                <c:pt idx="19">
                  <c:v>2.5224199670344145</c:v>
                </c:pt>
                <c:pt idx="20">
                  <c:v>2.3417052160478451</c:v>
                </c:pt>
                <c:pt idx="21">
                  <c:v>2.1399296305075111</c:v>
                </c:pt>
                <c:pt idx="22">
                  <c:v>1.9167782574739409</c:v>
                </c:pt>
                <c:pt idx="23">
                  <c:v>1.6719007027171531</c:v>
                </c:pt>
                <c:pt idx="24">
                  <c:v>1.4049097300551525</c:v>
                </c:pt>
                <c:pt idx="25">
                  <c:v>1.115379694879105</c:v>
                </c:pt>
                <c:pt idx="26">
                  <c:v>0.80284479977905443</c:v>
                </c:pt>
                <c:pt idx="27">
                  <c:v>0.46679715858789866</c:v>
                </c:pt>
                <c:pt idx="28">
                  <c:v>0.10668465338699919</c:v>
                </c:pt>
                <c:pt idx="29">
                  <c:v>-0.27809143296032168</c:v>
                </c:pt>
                <c:pt idx="30">
                  <c:v>-0.68817902839278133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F-40EB-A14D-114B6C92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91424"/>
        <c:axId val="440592408"/>
      </c:scatterChart>
      <c:valAx>
        <c:axId val="440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 final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592408"/>
        <c:crosses val="autoZero"/>
        <c:crossBetween val="midCat"/>
      </c:valAx>
      <c:valAx>
        <c:axId val="4405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707572</xdr:colOff>
      <xdr:row>22</xdr:row>
      <xdr:rowOff>244929</xdr:rowOff>
    </xdr:from>
    <xdr:to>
      <xdr:col>12</xdr:col>
      <xdr:colOff>659946</xdr:colOff>
      <xdr:row>36</xdr:row>
      <xdr:rowOff>122465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835E58-134F-46ED-883F-0588BF4B8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</xdr:colOff>
      <xdr:row>37</xdr:row>
      <xdr:rowOff>149679</xdr:rowOff>
    </xdr:from>
    <xdr:to>
      <xdr:col>13</xdr:col>
      <xdr:colOff>95249</xdr:colOff>
      <xdr:row>52</xdr:row>
      <xdr:rowOff>24493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91F4DD-3A1A-4978-B2F7-D6694813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locidadesAngulares_SimuladorGeologicoAli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  <sheetName val="CALCULADORA DE ERROR"/>
      <sheetName val="velocidades medias"/>
      <sheetName val="Error"/>
      <sheetName val="Linealización"/>
      <sheetName val="Dibujos"/>
    </sheetNames>
    <sheetDataSet>
      <sheetData sheetId="0"/>
      <sheetData sheetId="1">
        <row r="26">
          <cell r="A26">
            <v>-10</v>
          </cell>
          <cell r="D26">
            <v>2.2521853136789005</v>
          </cell>
          <cell r="E26">
            <v>7.5072843789296684E-2</v>
          </cell>
        </row>
        <row r="27">
          <cell r="A27">
            <v>-9</v>
          </cell>
          <cell r="D27">
            <v>2.4430328256229776</v>
          </cell>
          <cell r="E27">
            <v>7.3290984768689338E-2</v>
          </cell>
        </row>
        <row r="28">
          <cell r="A28">
            <v>-8</v>
          </cell>
          <cell r="D28">
            <v>2.6130359407133543</v>
          </cell>
          <cell r="E28">
            <v>6.9680958419022776E-2</v>
          </cell>
        </row>
        <row r="29">
          <cell r="A29">
            <v>-7</v>
          </cell>
          <cell r="D29">
            <v>2.7624501345993986</v>
          </cell>
          <cell r="E29">
            <v>6.4457169807319303E-2</v>
          </cell>
        </row>
        <row r="30">
          <cell r="A30">
            <v>-6</v>
          </cell>
          <cell r="D30">
            <v>2.891498602784659</v>
          </cell>
          <cell r="E30">
            <v>5.782997205569318E-2</v>
          </cell>
        </row>
        <row r="31">
          <cell r="A31">
            <v>-5</v>
          </cell>
          <cell r="D31">
            <v>3.000373112208905</v>
          </cell>
          <cell r="E31">
            <v>5.0006218536815084E-2</v>
          </cell>
        </row>
        <row r="32">
          <cell r="A32">
            <v>-4</v>
          </cell>
          <cell r="D32">
            <v>3.0892347274885488</v>
          </cell>
          <cell r="E32">
            <v>4.1189796366513987E-2</v>
          </cell>
        </row>
        <row r="33">
          <cell r="A33">
            <v>-3</v>
          </cell>
          <cell r="D33">
            <v>3.1582144169953086</v>
          </cell>
          <cell r="E33">
            <v>3.1582144169953086E-2</v>
          </cell>
        </row>
        <row r="34">
          <cell r="A34">
            <v>-2</v>
          </cell>
          <cell r="D34">
            <v>3.2074135430589901</v>
          </cell>
          <cell r="E34">
            <v>2.13827569537266E-2</v>
          </cell>
        </row>
        <row r="35">
          <cell r="A35">
            <v>-1</v>
          </cell>
          <cell r="D35">
            <v>3.2369042397375036</v>
          </cell>
          <cell r="E35">
            <v>1.0789680799125012E-2</v>
          </cell>
        </row>
        <row r="36">
          <cell r="A36">
            <v>0</v>
          </cell>
          <cell r="D36" t="e">
            <v>#DIV/0!</v>
          </cell>
          <cell r="E36">
            <v>0</v>
          </cell>
        </row>
        <row r="37">
          <cell r="A37">
            <v>1</v>
          </cell>
          <cell r="D37">
            <v>3.2369042397375036</v>
          </cell>
          <cell r="E37">
            <v>1.0789680799125012E-2</v>
          </cell>
        </row>
        <row r="38">
          <cell r="A38">
            <v>2</v>
          </cell>
          <cell r="D38">
            <v>3.2074135430589901</v>
          </cell>
          <cell r="E38">
            <v>2.13827569537266E-2</v>
          </cell>
        </row>
        <row r="39">
          <cell r="A39">
            <v>3</v>
          </cell>
          <cell r="D39">
            <v>3.1582144169953086</v>
          </cell>
          <cell r="E39">
            <v>3.1582144169953086E-2</v>
          </cell>
        </row>
        <row r="40">
          <cell r="A40">
            <v>4</v>
          </cell>
          <cell r="D40">
            <v>3.0892347274885488</v>
          </cell>
          <cell r="E40">
            <v>4.1189796366513987E-2</v>
          </cell>
        </row>
        <row r="41">
          <cell r="A41">
            <v>5</v>
          </cell>
          <cell r="D41">
            <v>3.000373112208905</v>
          </cell>
          <cell r="E41">
            <v>5.0006218536815084E-2</v>
          </cell>
        </row>
        <row r="42">
          <cell r="A42">
            <v>6</v>
          </cell>
          <cell r="D42">
            <v>2.891498602784659</v>
          </cell>
          <cell r="E42">
            <v>5.782997205569318E-2</v>
          </cell>
        </row>
        <row r="43">
          <cell r="A43">
            <v>7</v>
          </cell>
          <cell r="D43">
            <v>2.7624501345993986</v>
          </cell>
          <cell r="E43">
            <v>6.4457169807319303E-2</v>
          </cell>
        </row>
        <row r="44">
          <cell r="A44">
            <v>8</v>
          </cell>
          <cell r="D44">
            <v>2.6130359407133543</v>
          </cell>
          <cell r="E44">
            <v>6.9680958419022776E-2</v>
          </cell>
        </row>
        <row r="45">
          <cell r="A45">
            <v>9</v>
          </cell>
          <cell r="D45">
            <v>2.4430328256229776</v>
          </cell>
          <cell r="E45">
            <v>7.3290984768689338E-2</v>
          </cell>
        </row>
        <row r="46">
          <cell r="A46">
            <v>10</v>
          </cell>
          <cell r="D46">
            <v>2.2521853136789005</v>
          </cell>
          <cell r="E46">
            <v>7.5072843789296684E-2</v>
          </cell>
        </row>
        <row r="47">
          <cell r="A47">
            <v>11</v>
          </cell>
          <cell r="D47">
            <v>2.040204666032067</v>
          </cell>
          <cell r="E47">
            <v>7.4807504421175786E-2</v>
          </cell>
        </row>
        <row r="48">
          <cell r="A48">
            <v>12</v>
          </cell>
          <cell r="D48">
            <v>1.8067677589520104</v>
          </cell>
          <cell r="E48">
            <v>7.2270710358080414E-2</v>
          </cell>
        </row>
        <row r="49">
          <cell r="A49">
            <v>13</v>
          </cell>
          <cell r="D49">
            <v>1.5515158152540633</v>
          </cell>
          <cell r="E49">
            <v>6.7232351994342743E-2</v>
          </cell>
        </row>
        <row r="50">
          <cell r="A50">
            <v>14</v>
          </cell>
          <cell r="D50">
            <v>1.2740529793635917</v>
          </cell>
          <cell r="E50">
            <v>5.945580570363429E-2</v>
          </cell>
        </row>
        <row r="51">
          <cell r="A51">
            <v>15</v>
          </cell>
          <cell r="D51">
            <v>0.97394472522189801</v>
          </cell>
          <cell r="E51">
            <v>4.8697236261094901E-2</v>
          </cell>
        </row>
        <row r="52">
          <cell r="A52">
            <v>16</v>
          </cell>
          <cell r="D52">
            <v>0.6507160847816662</v>
          </cell>
          <cell r="E52">
            <v>3.4704857855022198E-2</v>
          </cell>
        </row>
        <row r="53">
          <cell r="A53">
            <v>17</v>
          </cell>
          <cell r="D53">
            <v>0.30384968322618067</v>
          </cell>
          <cell r="E53">
            <v>1.7218148716150239E-2</v>
          </cell>
        </row>
        <row r="54">
          <cell r="A54">
            <v>18</v>
          </cell>
          <cell r="D54">
            <v>-6.7216434743559234E-2</v>
          </cell>
          <cell r="E54">
            <v>-4.0329860846135546E-3</v>
          </cell>
        </row>
        <row r="55">
          <cell r="A55">
            <v>19</v>
          </cell>
          <cell r="D55">
            <v>-0.46309120520755187</v>
          </cell>
          <cell r="E55">
            <v>-2.9329109663144948E-2</v>
          </cell>
        </row>
        <row r="56">
          <cell r="A56">
            <v>20</v>
          </cell>
          <cell r="D56">
            <v>-0.88443319179926749</v>
          </cell>
          <cell r="E56">
            <v>-5.896221278661784E-2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E03E-CBAA-4660-9F3B-F7906DA90651}">
  <dimension ref="A1:O95"/>
  <sheetViews>
    <sheetView tabSelected="1" zoomScale="70" zoomScaleNormal="70" workbookViewId="0">
      <selection activeCell="P17" sqref="P17"/>
    </sheetView>
  </sheetViews>
  <sheetFormatPr baseColWidth="10" defaultRowHeight="15" x14ac:dyDescent="0.25"/>
  <sheetData>
    <row r="1" spans="1:15" ht="18.7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4" spans="1:15" ht="24.75" customHeight="1" x14ac:dyDescent="0.25">
      <c r="A4" s="15" t="s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.75" thickBot="1" x14ac:dyDescent="0.3"/>
    <row r="6" spans="1:15" ht="15.75" thickBot="1" x14ac:dyDescent="0.3">
      <c r="A6" s="16" t="s">
        <v>2</v>
      </c>
      <c r="B6" s="16"/>
      <c r="C6" s="16"/>
      <c r="F6" s="17" t="s">
        <v>3</v>
      </c>
      <c r="G6" s="18"/>
      <c r="H6" s="18"/>
      <c r="I6" s="18"/>
      <c r="J6" s="18"/>
      <c r="K6" s="18"/>
      <c r="L6" s="18"/>
      <c r="M6" s="19"/>
    </row>
    <row r="7" spans="1:15" ht="15.75" thickBot="1" x14ac:dyDescent="0.3">
      <c r="A7" s="20" t="s">
        <v>4</v>
      </c>
      <c r="B7" s="20"/>
      <c r="C7" s="1">
        <v>-1</v>
      </c>
      <c r="F7" s="21" t="s">
        <v>5</v>
      </c>
      <c r="G7" s="22"/>
      <c r="H7" s="22"/>
      <c r="I7" s="22"/>
      <c r="J7" s="22"/>
      <c r="K7" s="22"/>
      <c r="L7" s="2" t="s">
        <v>6</v>
      </c>
      <c r="M7" s="3">
        <f>B$95</f>
        <v>2.6517284552420399</v>
      </c>
    </row>
    <row r="8" spans="1:15" ht="15.75" thickBot="1" x14ac:dyDescent="0.3">
      <c r="A8" s="20" t="s">
        <v>7</v>
      </c>
      <c r="B8" s="20"/>
      <c r="C8" s="1">
        <v>1</v>
      </c>
      <c r="F8" s="21" t="s">
        <v>25</v>
      </c>
      <c r="G8" s="22"/>
      <c r="H8" s="22"/>
      <c r="I8" s="22"/>
      <c r="J8" s="22"/>
      <c r="K8" s="22"/>
      <c r="L8" s="2" t="s">
        <v>6</v>
      </c>
      <c r="M8" s="3">
        <f>M9-K9</f>
        <v>24.437090899504618</v>
      </c>
    </row>
    <row r="9" spans="1:15" ht="15.75" thickBot="1" x14ac:dyDescent="0.3">
      <c r="A9" s="20" t="s">
        <v>8</v>
      </c>
      <c r="B9" s="20"/>
      <c r="C9" s="1">
        <v>2.1</v>
      </c>
      <c r="F9" s="21" t="s">
        <v>26</v>
      </c>
      <c r="G9" s="22"/>
      <c r="H9" s="22"/>
      <c r="I9" s="22"/>
      <c r="J9" s="2" t="s">
        <v>6</v>
      </c>
      <c r="K9" s="3">
        <f>(700)*TAN(RADIANS(C7))</f>
        <v>-12.218545449752309</v>
      </c>
      <c r="L9" s="25" t="s">
        <v>24</v>
      </c>
      <c r="M9" s="3">
        <f>(700)*TAN(RADIANS(C8))</f>
        <v>12.218545449752309</v>
      </c>
    </row>
    <row r="11" spans="1:15" x14ac:dyDescent="0.25">
      <c r="E11" s="4"/>
      <c r="F11" s="4"/>
      <c r="G11" s="4"/>
      <c r="H11" s="4"/>
      <c r="I11" s="4"/>
      <c r="J11" s="4"/>
      <c r="K11" s="4"/>
    </row>
    <row r="13" spans="1:15" ht="21" customHeight="1" x14ac:dyDescent="0.25">
      <c r="A13" s="15" t="s">
        <v>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5" spans="1:15" x14ac:dyDescent="0.25">
      <c r="A15" s="26" t="s">
        <v>10</v>
      </c>
      <c r="B15" s="27"/>
      <c r="C15" s="27"/>
      <c r="D15" s="27"/>
      <c r="E15" s="27"/>
    </row>
    <row r="16" spans="1:15" ht="45" x14ac:dyDescent="0.25">
      <c r="A16" s="5" t="s">
        <v>11</v>
      </c>
      <c r="B16" s="5" t="s">
        <v>12</v>
      </c>
      <c r="C16" s="5" t="s">
        <v>13</v>
      </c>
      <c r="D16" s="5" t="s">
        <v>27</v>
      </c>
      <c r="E16" s="5" t="s">
        <v>14</v>
      </c>
    </row>
    <row r="17" spans="1:9" x14ac:dyDescent="0.25">
      <c r="A17" s="6" t="s">
        <v>15</v>
      </c>
      <c r="B17" s="6" t="s">
        <v>16</v>
      </c>
      <c r="C17" s="6" t="s">
        <v>16</v>
      </c>
      <c r="D17" s="6" t="s">
        <v>28</v>
      </c>
      <c r="E17" s="6" t="s">
        <v>16</v>
      </c>
    </row>
    <row r="18" spans="1:9" x14ac:dyDescent="0.25">
      <c r="A18" s="1">
        <f>C8</f>
        <v>1</v>
      </c>
      <c r="B18" s="7">
        <f>ABS(C8-C7)/C9</f>
        <v>0.95238095238095233</v>
      </c>
      <c r="C18" s="7">
        <f>ABS((70/M$7)*(TAN(RADIANS(C8))-TAN(RADIANS(C$7))))</f>
        <v>0.92155329295488109</v>
      </c>
      <c r="D18" s="8">
        <f>((B18-C18)/B18)*100</f>
        <v>3.2369042397374805</v>
      </c>
      <c r="E18" s="8">
        <f>B18-C18</f>
        <v>3.0827659426071241E-2</v>
      </c>
      <c r="F18" s="23" t="s">
        <v>17</v>
      </c>
      <c r="G18" s="24"/>
      <c r="I18" s="9"/>
    </row>
    <row r="19" spans="1:9" x14ac:dyDescent="0.25">
      <c r="B19" s="10"/>
      <c r="C19" s="10"/>
      <c r="D19" s="10"/>
    </row>
    <row r="20" spans="1:9" x14ac:dyDescent="0.25">
      <c r="B20" s="10"/>
      <c r="C20" s="10"/>
      <c r="D20" s="10"/>
    </row>
    <row r="21" spans="1:9" x14ac:dyDescent="0.25">
      <c r="B21" s="10"/>
      <c r="C21" s="10"/>
      <c r="D21" s="10"/>
    </row>
    <row r="22" spans="1:9" x14ac:dyDescent="0.25">
      <c r="A22" s="26" t="s">
        <v>18</v>
      </c>
      <c r="B22" s="27"/>
      <c r="C22" s="27"/>
      <c r="D22" s="27"/>
      <c r="E22" s="27"/>
    </row>
    <row r="23" spans="1:9" ht="45" x14ac:dyDescent="0.25">
      <c r="A23" s="5" t="s">
        <v>11</v>
      </c>
      <c r="B23" s="5" t="s">
        <v>12</v>
      </c>
      <c r="C23" s="5" t="s">
        <v>13</v>
      </c>
      <c r="D23" s="5" t="s">
        <v>27</v>
      </c>
      <c r="E23" s="5" t="s">
        <v>14</v>
      </c>
    </row>
    <row r="24" spans="1:9" x14ac:dyDescent="0.25">
      <c r="A24" s="6" t="s">
        <v>15</v>
      </c>
      <c r="B24" s="6" t="s">
        <v>16</v>
      </c>
      <c r="C24" s="6" t="s">
        <v>16</v>
      </c>
      <c r="D24" s="30" t="s">
        <v>28</v>
      </c>
      <c r="E24" s="6" t="s">
        <v>16</v>
      </c>
    </row>
    <row r="25" spans="1:9" x14ac:dyDescent="0.25">
      <c r="A25" s="1">
        <v>-10</v>
      </c>
      <c r="B25" s="7">
        <f t="shared" ref="B25:B55" si="0">ABS(A25-C$7)/C$9</f>
        <v>4.2857142857142856</v>
      </c>
      <c r="C25" s="28">
        <f>ABS((70/M$7)*(TAN(RADIANS(A25))-TAN(RADIANS(C$7))))</f>
        <v>4.193881195728328</v>
      </c>
      <c r="D25" s="31">
        <f>((B25-C25)/B25)*100</f>
        <v>2.1427720996723449</v>
      </c>
      <c r="E25" s="29">
        <f>B25-C25</f>
        <v>9.1833089985957628E-2</v>
      </c>
    </row>
    <row r="26" spans="1:9" x14ac:dyDescent="0.25">
      <c r="A26" s="1">
        <v>-9</v>
      </c>
      <c r="B26" s="7">
        <f t="shared" si="0"/>
        <v>3.8095238095238093</v>
      </c>
      <c r="C26" s="28">
        <f t="shared" ref="C26:C55" si="1">ABS((70/M$7)*(TAN(RADIANS(A26))-TAN(RADIANS(C$7))))</f>
        <v>3.7202362324244329</v>
      </c>
      <c r="D26" s="31">
        <f t="shared" ref="D26:D55" si="2">((B26-C26)/B26)*100</f>
        <v>2.3437988988586307</v>
      </c>
      <c r="E26" s="29">
        <f>B26-C26</f>
        <v>8.9287577099376403E-2</v>
      </c>
    </row>
    <row r="27" spans="1:9" x14ac:dyDescent="0.25">
      <c r="A27" s="1">
        <v>-8</v>
      </c>
      <c r="B27" s="7">
        <f t="shared" si="0"/>
        <v>3.333333333333333</v>
      </c>
      <c r="C27" s="28">
        <f t="shared" si="1"/>
        <v>3.2492029367334805</v>
      </c>
      <c r="D27" s="31">
        <f t="shared" si="2"/>
        <v>2.5239118979955766</v>
      </c>
      <c r="E27" s="29">
        <f>B27-C27</f>
        <v>8.4130396599852553E-2</v>
      </c>
    </row>
    <row r="28" spans="1:9" x14ac:dyDescent="0.25">
      <c r="A28" s="1">
        <v>-7</v>
      </c>
      <c r="B28" s="7">
        <f t="shared" si="0"/>
        <v>2.8571428571428572</v>
      </c>
      <c r="C28" s="28">
        <f t="shared" si="1"/>
        <v>2.780475015702581</v>
      </c>
      <c r="D28" s="31">
        <f t="shared" si="2"/>
        <v>2.6833744504096657</v>
      </c>
      <c r="E28" s="29">
        <f>B28-C28</f>
        <v>7.6667841440276163E-2</v>
      </c>
    </row>
    <row r="29" spans="1:9" x14ac:dyDescent="0.25">
      <c r="A29" s="1">
        <v>-6</v>
      </c>
      <c r="B29" s="7">
        <f t="shared" si="0"/>
        <v>2.3809523809523809</v>
      </c>
      <c r="C29" s="28">
        <f t="shared" si="1"/>
        <v>2.3137519648715696</v>
      </c>
      <c r="D29" s="31">
        <f t="shared" si="2"/>
        <v>2.8224174753940741</v>
      </c>
      <c r="E29" s="29">
        <f>B29-C29</f>
        <v>6.7200416080811287E-2</v>
      </c>
    </row>
    <row r="30" spans="1:9" x14ac:dyDescent="0.25">
      <c r="A30" s="1">
        <v>-5</v>
      </c>
      <c r="B30" s="7">
        <f t="shared" si="0"/>
        <v>1.9047619047619047</v>
      </c>
      <c r="C30" s="28">
        <f t="shared" si="1"/>
        <v>1.8487382794223477</v>
      </c>
      <c r="D30" s="31">
        <f t="shared" si="2"/>
        <v>2.9412403303267403</v>
      </c>
      <c r="E30" s="29">
        <f>B30-C30</f>
        <v>5.6023625339556959E-2</v>
      </c>
    </row>
    <row r="31" spans="1:9" x14ac:dyDescent="0.25">
      <c r="A31" s="1">
        <v>-4</v>
      </c>
      <c r="B31" s="7">
        <f t="shared" si="0"/>
        <v>1.4285714285714286</v>
      </c>
      <c r="C31" s="28">
        <f t="shared" si="1"/>
        <v>1.3851426920465875</v>
      </c>
      <c r="D31" s="31">
        <f t="shared" si="2"/>
        <v>3.0400115567388797</v>
      </c>
      <c r="E31" s="29">
        <f>B31-C31</f>
        <v>4.3428736524841138E-2</v>
      </c>
    </row>
    <row r="32" spans="1:9" x14ac:dyDescent="0.25">
      <c r="A32" s="1">
        <v>-3</v>
      </c>
      <c r="B32" s="7">
        <f t="shared" si="0"/>
        <v>0.95238095238095233</v>
      </c>
      <c r="C32" s="28">
        <f t="shared" si="1"/>
        <v>0.92267743327976959</v>
      </c>
      <c r="D32" s="31">
        <f t="shared" si="2"/>
        <v>3.118869505624188</v>
      </c>
      <c r="E32" s="29">
        <f>B32-C32</f>
        <v>2.970351910118274E-2</v>
      </c>
    </row>
    <row r="33" spans="1:5" x14ac:dyDescent="0.25">
      <c r="A33" s="1">
        <v>-2</v>
      </c>
      <c r="B33" s="7">
        <f t="shared" si="0"/>
        <v>0.47619047619047616</v>
      </c>
      <c r="C33" s="28">
        <f t="shared" si="1"/>
        <v>0.46105751025533109</v>
      </c>
      <c r="D33" s="31">
        <f t="shared" si="2"/>
        <v>3.1779228463804645</v>
      </c>
      <c r="E33" s="29">
        <f>B33-C33</f>
        <v>1.5132965935145071E-2</v>
      </c>
    </row>
    <row r="34" spans="1:5" x14ac:dyDescent="0.25">
      <c r="A34" s="1">
        <v>-1</v>
      </c>
      <c r="B34" s="7">
        <f t="shared" si="0"/>
        <v>0</v>
      </c>
      <c r="C34" s="28">
        <f t="shared" si="1"/>
        <v>0</v>
      </c>
      <c r="D34" s="31" t="e">
        <f t="shared" si="2"/>
        <v>#DIV/0!</v>
      </c>
      <c r="E34" s="29">
        <f>B34-C34</f>
        <v>0</v>
      </c>
    </row>
    <row r="35" spans="1:5" x14ac:dyDescent="0.25">
      <c r="A35" s="1">
        <v>0</v>
      </c>
      <c r="B35" s="7">
        <f t="shared" si="0"/>
        <v>0.47619047619047616</v>
      </c>
      <c r="C35" s="28">
        <f t="shared" si="1"/>
        <v>0.46077664647744054</v>
      </c>
      <c r="D35" s="31">
        <f t="shared" si="2"/>
        <v>3.2369042397374805</v>
      </c>
      <c r="E35" s="29">
        <f>B35-C35</f>
        <v>1.5413829713035621E-2</v>
      </c>
    </row>
    <row r="36" spans="1:5" x14ac:dyDescent="0.25">
      <c r="A36" s="1">
        <v>1</v>
      </c>
      <c r="B36" s="7">
        <f t="shared" si="0"/>
        <v>0.95238095238095233</v>
      </c>
      <c r="C36" s="28">
        <f t="shared" si="1"/>
        <v>0.92155329295488109</v>
      </c>
      <c r="D36" s="31">
        <f t="shared" si="2"/>
        <v>3.2369042397374805</v>
      </c>
      <c r="E36" s="29">
        <f>B36-C36</f>
        <v>3.0827659426071241E-2</v>
      </c>
    </row>
    <row r="37" spans="1:5" x14ac:dyDescent="0.25">
      <c r="A37" s="1">
        <v>2</v>
      </c>
      <c r="B37" s="7">
        <f t="shared" si="0"/>
        <v>1.4285714285714286</v>
      </c>
      <c r="C37" s="28">
        <f t="shared" si="1"/>
        <v>1.3826108032102122</v>
      </c>
      <c r="D37" s="31">
        <f t="shared" si="2"/>
        <v>3.2172437752851453</v>
      </c>
      <c r="E37" s="29">
        <f>B37-C37</f>
        <v>4.5960625361216367E-2</v>
      </c>
    </row>
    <row r="38" spans="1:5" x14ac:dyDescent="0.25">
      <c r="A38" s="1">
        <v>3</v>
      </c>
      <c r="B38" s="7">
        <f t="shared" si="0"/>
        <v>1.9047619047619047</v>
      </c>
      <c r="C38" s="28">
        <f t="shared" si="1"/>
        <v>1.8442307262346507</v>
      </c>
      <c r="D38" s="31">
        <f t="shared" si="2"/>
        <v>3.1778868726808343</v>
      </c>
      <c r="E38" s="29">
        <f>B38-C38</f>
        <v>6.0531178527253982E-2</v>
      </c>
    </row>
    <row r="39" spans="1:5" x14ac:dyDescent="0.25">
      <c r="A39" s="1">
        <v>4</v>
      </c>
      <c r="B39" s="7">
        <f t="shared" si="0"/>
        <v>2.3809523809523809</v>
      </c>
      <c r="C39" s="28">
        <f t="shared" si="1"/>
        <v>2.3066959850014683</v>
      </c>
      <c r="D39" s="31">
        <f t="shared" si="2"/>
        <v>3.1187686299383293</v>
      </c>
      <c r="E39" s="29">
        <f>B39-C39</f>
        <v>7.4256395950912601E-2</v>
      </c>
    </row>
    <row r="40" spans="1:5" x14ac:dyDescent="0.25">
      <c r="A40" s="1">
        <v>5</v>
      </c>
      <c r="B40" s="7">
        <f t="shared" si="0"/>
        <v>2.8571428571428572</v>
      </c>
      <c r="C40" s="28">
        <f t="shared" si="1"/>
        <v>2.7702915723772294</v>
      </c>
      <c r="D40" s="31">
        <f t="shared" si="2"/>
        <v>3.0397949667969715</v>
      </c>
      <c r="E40" s="29">
        <f>B40-C40</f>
        <v>8.6851284765627756E-2</v>
      </c>
    </row>
    <row r="41" spans="1:5" x14ac:dyDescent="0.25">
      <c r="A41" s="1">
        <v>6</v>
      </c>
      <c r="B41" s="7">
        <f t="shared" si="0"/>
        <v>3.333333333333333</v>
      </c>
      <c r="C41" s="28">
        <f t="shared" si="1"/>
        <v>3.2353052578264507</v>
      </c>
      <c r="D41" s="31">
        <f t="shared" si="2"/>
        <v>2.9408422652064692</v>
      </c>
      <c r="E41" s="29">
        <f>B41-C41</f>
        <v>9.8028075506882306E-2</v>
      </c>
    </row>
    <row r="42" spans="1:5" x14ac:dyDescent="0.25">
      <c r="A42" s="1">
        <v>7</v>
      </c>
      <c r="B42" s="7">
        <f t="shared" si="0"/>
        <v>3.8095238095238093</v>
      </c>
      <c r="C42" s="28">
        <f t="shared" si="1"/>
        <v>3.7020283086574617</v>
      </c>
      <c r="D42" s="31">
        <f t="shared" si="2"/>
        <v>2.8217568977416252</v>
      </c>
      <c r="E42" s="29">
        <f>B42-C42</f>
        <v>0.10749550086634763</v>
      </c>
    </row>
    <row r="43" spans="1:5" x14ac:dyDescent="0.25">
      <c r="A43" s="1">
        <v>8</v>
      </c>
      <c r="B43" s="7">
        <f t="shared" si="0"/>
        <v>4.2857142857142856</v>
      </c>
      <c r="C43" s="28">
        <f t="shared" si="1"/>
        <v>4.1707562296883607</v>
      </c>
      <c r="D43" s="31">
        <f t="shared" si="2"/>
        <v>2.6823546406049146</v>
      </c>
      <c r="E43" s="29">
        <f>B43-C43</f>
        <v>0.1149580560259249</v>
      </c>
    </row>
    <row r="44" spans="1:5" x14ac:dyDescent="0.25">
      <c r="A44" s="1">
        <v>9</v>
      </c>
      <c r="B44" s="7">
        <f t="shared" si="0"/>
        <v>4.7619047619047619</v>
      </c>
      <c r="C44" s="28">
        <f t="shared" si="1"/>
        <v>4.6417895253793136</v>
      </c>
      <c r="D44" s="31">
        <f t="shared" si="2"/>
        <v>2.5224199670344145</v>
      </c>
      <c r="E44" s="29">
        <f>B44-C44</f>
        <v>0.12011523652544831</v>
      </c>
    </row>
    <row r="45" spans="1:5" x14ac:dyDescent="0.25">
      <c r="A45" s="1">
        <v>10</v>
      </c>
      <c r="B45" s="7">
        <f t="shared" si="0"/>
        <v>5.2380952380952381</v>
      </c>
      <c r="C45" s="28">
        <f t="shared" si="1"/>
        <v>5.1154344886832082</v>
      </c>
      <c r="D45" s="31">
        <f t="shared" si="2"/>
        <v>2.3417052160478451</v>
      </c>
      <c r="E45" s="29">
        <f>B45-C45</f>
        <v>0.12266074941202998</v>
      </c>
    </row>
    <row r="46" spans="1:5" x14ac:dyDescent="0.25">
      <c r="A46" s="1">
        <v>11</v>
      </c>
      <c r="B46" s="7">
        <f t="shared" si="0"/>
        <v>5.7142857142857144</v>
      </c>
      <c r="C46" s="28">
        <f t="shared" si="1"/>
        <v>5.5920040211138566</v>
      </c>
      <c r="D46" s="31">
        <f t="shared" si="2"/>
        <v>2.1399296305075111</v>
      </c>
      <c r="E46" s="29">
        <f>B46-C46</f>
        <v>0.12228169317185777</v>
      </c>
    </row>
    <row r="47" spans="1:5" x14ac:dyDescent="0.25">
      <c r="A47" s="1">
        <v>12</v>
      </c>
      <c r="B47" s="7">
        <f t="shared" si="0"/>
        <v>6.1904761904761898</v>
      </c>
      <c r="C47" s="28">
        <f t="shared" si="1"/>
        <v>6.0718184888230411</v>
      </c>
      <c r="D47" s="31">
        <f t="shared" si="2"/>
        <v>1.9167782574739409</v>
      </c>
      <c r="E47" s="29">
        <f>B47-C47</f>
        <v>0.11865770165314871</v>
      </c>
    </row>
    <row r="48" spans="1:5" x14ac:dyDescent="0.25">
      <c r="A48" s="1">
        <v>13</v>
      </c>
      <c r="B48" s="7">
        <f t="shared" si="0"/>
        <v>6.6666666666666661</v>
      </c>
      <c r="C48" s="28">
        <f t="shared" si="1"/>
        <v>6.5552066198188559</v>
      </c>
      <c r="D48" s="31">
        <f t="shared" si="2"/>
        <v>1.6719007027171531</v>
      </c>
      <c r="E48" s="29">
        <f>B48-C48</f>
        <v>0.11146004684781019</v>
      </c>
    </row>
    <row r="49" spans="1:15" x14ac:dyDescent="0.25">
      <c r="A49" s="1">
        <v>14</v>
      </c>
      <c r="B49" s="7">
        <f t="shared" si="0"/>
        <v>7.1428571428571423</v>
      </c>
      <c r="C49" s="28">
        <f t="shared" si="1"/>
        <v>7.0425064478532029</v>
      </c>
      <c r="D49" s="31">
        <f t="shared" si="2"/>
        <v>1.4049097300551525</v>
      </c>
      <c r="E49" s="29">
        <f>B49-C49</f>
        <v>0.10035069500393945</v>
      </c>
    </row>
    <row r="50" spans="1:15" x14ac:dyDescent="0.25">
      <c r="A50" s="1">
        <v>15</v>
      </c>
      <c r="B50" s="7">
        <f t="shared" si="0"/>
        <v>7.6190476190476186</v>
      </c>
      <c r="C50" s="28">
        <f t="shared" si="1"/>
        <v>7.5340663089615916</v>
      </c>
      <c r="D50" s="31">
        <f t="shared" si="2"/>
        <v>1.115379694879105</v>
      </c>
      <c r="E50" s="29">
        <f>B50-C50</f>
        <v>8.4981310086027051E-2</v>
      </c>
    </row>
    <row r="51" spans="1:15" x14ac:dyDescent="0.25">
      <c r="A51" s="1">
        <v>16</v>
      </c>
      <c r="B51" s="7">
        <f t="shared" si="0"/>
        <v>8.0952380952380949</v>
      </c>
      <c r="C51" s="28">
        <f t="shared" si="1"/>
        <v>8.0302458971607429</v>
      </c>
      <c r="D51" s="31">
        <f t="shared" si="2"/>
        <v>0.80284479977905443</v>
      </c>
      <c r="E51" s="29">
        <f>B51-C51</f>
        <v>6.4992198077352015E-2</v>
      </c>
    </row>
    <row r="52" spans="1:15" x14ac:dyDescent="0.25">
      <c r="A52" s="1">
        <v>17</v>
      </c>
      <c r="B52" s="7">
        <f t="shared" si="0"/>
        <v>8.5714285714285712</v>
      </c>
      <c r="C52" s="28">
        <f t="shared" si="1"/>
        <v>8.5314173864067513</v>
      </c>
      <c r="D52" s="31">
        <f t="shared" si="2"/>
        <v>0.46679715858789866</v>
      </c>
      <c r="E52" s="29">
        <f>B52-C52</f>
        <v>4.0011185021819884E-2</v>
      </c>
    </row>
    <row r="53" spans="1:15" x14ac:dyDescent="0.25">
      <c r="A53" s="1">
        <v>18</v>
      </c>
      <c r="B53" s="7">
        <f t="shared" si="0"/>
        <v>9.0476190476190474</v>
      </c>
      <c r="C53" s="28">
        <f t="shared" si="1"/>
        <v>9.037966626598319</v>
      </c>
      <c r="D53" s="31">
        <f t="shared" si="2"/>
        <v>0.10668465338699919</v>
      </c>
      <c r="E53" s="29">
        <f>B53-C53</f>
        <v>9.6524210207284966E-3</v>
      </c>
    </row>
    <row r="54" spans="1:15" x14ac:dyDescent="0.25">
      <c r="A54" s="1">
        <v>19</v>
      </c>
      <c r="B54" s="7">
        <f t="shared" si="0"/>
        <v>9.5238095238095237</v>
      </c>
      <c r="C54" s="28">
        <f t="shared" si="1"/>
        <v>9.5502944221866972</v>
      </c>
      <c r="D54" s="31">
        <f t="shared" si="2"/>
        <v>-0.27809143296032168</v>
      </c>
      <c r="E54" s="29">
        <f>B54-C54</f>
        <v>-2.6484898377173494E-2</v>
      </c>
    </row>
    <row r="55" spans="1:15" x14ac:dyDescent="0.25">
      <c r="A55" s="1">
        <v>20</v>
      </c>
      <c r="B55" s="7">
        <f t="shared" si="0"/>
        <v>10</v>
      </c>
      <c r="C55" s="28">
        <f t="shared" si="1"/>
        <v>10.068817902839278</v>
      </c>
      <c r="D55" s="31">
        <f t="shared" si="2"/>
        <v>-0.68817902839278133</v>
      </c>
      <c r="E55" s="29">
        <f>B55-C55</f>
        <v>-6.8817902839278133E-2</v>
      </c>
    </row>
    <row r="60" spans="1:15" x14ac:dyDescent="0.25">
      <c r="A60" s="15" t="s">
        <v>19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2" spans="1:15" x14ac:dyDescent="0.25">
      <c r="A62" s="11" t="s">
        <v>20</v>
      </c>
      <c r="B62" s="11" t="s">
        <v>21</v>
      </c>
    </row>
    <row r="63" spans="1:15" x14ac:dyDescent="0.25">
      <c r="A63" s="11" t="s">
        <v>15</v>
      </c>
      <c r="B63" s="11" t="s">
        <v>22</v>
      </c>
    </row>
    <row r="64" spans="1:15" x14ac:dyDescent="0.25">
      <c r="A64" s="1">
        <v>-10</v>
      </c>
      <c r="B64" s="7">
        <f>70*RADIANS(C$9)*(_xlfn.SEC(RADIANS(A64)))^2</f>
        <v>2.6454026508510848</v>
      </c>
    </row>
    <row r="65" spans="1:2" x14ac:dyDescent="0.25">
      <c r="A65" s="1">
        <v>-9</v>
      </c>
      <c r="B65" s="7">
        <f t="shared" ref="B65:B94" si="3">70*RADIANS(C$9)*(_xlfn.SEC(RADIANS(A65)))^2</f>
        <v>2.6299945480856981</v>
      </c>
    </row>
    <row r="66" spans="1:2" x14ac:dyDescent="0.25">
      <c r="A66" s="1">
        <v>-8</v>
      </c>
      <c r="B66" s="7">
        <f t="shared" si="3"/>
        <v>2.6163097007859508</v>
      </c>
    </row>
    <row r="67" spans="1:2" x14ac:dyDescent="0.25">
      <c r="A67" s="1">
        <v>-7</v>
      </c>
      <c r="B67" s="7">
        <f t="shared" si="3"/>
        <v>2.6043136227889012</v>
      </c>
    </row>
    <row r="68" spans="1:2" x14ac:dyDescent="0.25">
      <c r="A68" s="1">
        <v>-6</v>
      </c>
      <c r="B68" s="7">
        <f t="shared" si="3"/>
        <v>2.5939763033657623</v>
      </c>
    </row>
    <row r="69" spans="1:2" x14ac:dyDescent="0.25">
      <c r="A69" s="1">
        <v>-5</v>
      </c>
      <c r="B69" s="7">
        <f t="shared" si="3"/>
        <v>2.5852720461596101</v>
      </c>
    </row>
    <row r="70" spans="1:2" x14ac:dyDescent="0.25">
      <c r="A70" s="1">
        <v>-4</v>
      </c>
      <c r="B70" s="7">
        <f t="shared" si="3"/>
        <v>2.5781793324493156</v>
      </c>
    </row>
    <row r="71" spans="1:2" x14ac:dyDescent="0.25">
      <c r="A71" s="1">
        <v>-3</v>
      </c>
      <c r="B71" s="7">
        <f t="shared" si="3"/>
        <v>2.5726807074814682</v>
      </c>
    </row>
    <row r="72" spans="1:2" x14ac:dyDescent="0.25">
      <c r="A72" s="1">
        <v>-2</v>
      </c>
      <c r="B72" s="7">
        <f t="shared" si="3"/>
        <v>2.5687626888338833</v>
      </c>
    </row>
    <row r="73" spans="1:2" x14ac:dyDescent="0.25">
      <c r="A73" s="1">
        <v>-1</v>
      </c>
      <c r="B73" s="7">
        <f t="shared" si="3"/>
        <v>2.566415695981545</v>
      </c>
    </row>
    <row r="74" spans="1:2" x14ac:dyDescent="0.25">
      <c r="A74" s="1">
        <v>0</v>
      </c>
      <c r="B74" s="7">
        <f t="shared" si="3"/>
        <v>2.5656340004316647</v>
      </c>
    </row>
    <row r="75" spans="1:2" x14ac:dyDescent="0.25">
      <c r="A75" s="1">
        <v>1</v>
      </c>
      <c r="B75" s="7">
        <f t="shared" si="3"/>
        <v>2.566415695981545</v>
      </c>
    </row>
    <row r="76" spans="1:2" x14ac:dyDescent="0.25">
      <c r="A76" s="1">
        <v>2</v>
      </c>
      <c r="B76" s="7">
        <f t="shared" si="3"/>
        <v>2.5687626888338833</v>
      </c>
    </row>
    <row r="77" spans="1:2" x14ac:dyDescent="0.25">
      <c r="A77" s="1">
        <v>3</v>
      </c>
      <c r="B77" s="7">
        <f t="shared" si="3"/>
        <v>2.5726807074814682</v>
      </c>
    </row>
    <row r="78" spans="1:2" x14ac:dyDescent="0.25">
      <c r="A78" s="1">
        <v>4</v>
      </c>
      <c r="B78" s="7">
        <f t="shared" si="3"/>
        <v>2.5781793324493156</v>
      </c>
    </row>
    <row r="79" spans="1:2" x14ac:dyDescent="0.25">
      <c r="A79" s="1">
        <v>5</v>
      </c>
      <c r="B79" s="7">
        <f t="shared" si="3"/>
        <v>2.5852720461596101</v>
      </c>
    </row>
    <row r="80" spans="1:2" x14ac:dyDescent="0.25">
      <c r="A80" s="1">
        <v>6</v>
      </c>
      <c r="B80" s="7">
        <f t="shared" si="3"/>
        <v>2.5939763033657623</v>
      </c>
    </row>
    <row r="81" spans="1:2" x14ac:dyDescent="0.25">
      <c r="A81" s="1">
        <v>7</v>
      </c>
      <c r="B81" s="7">
        <f t="shared" si="3"/>
        <v>2.6043136227889012</v>
      </c>
    </row>
    <row r="82" spans="1:2" x14ac:dyDescent="0.25">
      <c r="A82" s="1">
        <v>8</v>
      </c>
      <c r="B82" s="7">
        <f t="shared" si="3"/>
        <v>2.6163097007859508</v>
      </c>
    </row>
    <row r="83" spans="1:2" x14ac:dyDescent="0.25">
      <c r="A83" s="1">
        <v>9</v>
      </c>
      <c r="B83" s="7">
        <f t="shared" si="3"/>
        <v>2.6299945480856981</v>
      </c>
    </row>
    <row r="84" spans="1:2" x14ac:dyDescent="0.25">
      <c r="A84" s="1">
        <v>10</v>
      </c>
      <c r="B84" s="7">
        <f t="shared" si="3"/>
        <v>2.6454026508510848</v>
      </c>
    </row>
    <row r="85" spans="1:2" x14ac:dyDescent="0.25">
      <c r="A85" s="1">
        <v>11</v>
      </c>
      <c r="B85" s="7">
        <f t="shared" si="3"/>
        <v>2.6625731575655971</v>
      </c>
    </row>
    <row r="86" spans="1:2" x14ac:dyDescent="0.25">
      <c r="A86" s="1">
        <v>12</v>
      </c>
      <c r="B86" s="7">
        <f t="shared" si="3"/>
        <v>2.6815500935027763</v>
      </c>
    </row>
    <row r="87" spans="1:2" x14ac:dyDescent="0.25">
      <c r="A87" s="1">
        <v>13</v>
      </c>
      <c r="B87" s="7">
        <f t="shared" si="3"/>
        <v>2.7023826048245714</v>
      </c>
    </row>
    <row r="88" spans="1:2" x14ac:dyDescent="0.25">
      <c r="A88" s="1">
        <v>14</v>
      </c>
      <c r="B88" s="7">
        <f t="shared" si="3"/>
        <v>2.7251252346712405</v>
      </c>
    </row>
    <row r="89" spans="1:2" x14ac:dyDescent="0.25">
      <c r="A89" s="1">
        <v>15</v>
      </c>
      <c r="B89" s="7">
        <f t="shared" si="3"/>
        <v>2.7498382339579805</v>
      </c>
    </row>
    <row r="90" spans="1:2" x14ac:dyDescent="0.25">
      <c r="A90" s="1">
        <v>16</v>
      </c>
      <c r="B90" s="7">
        <f t="shared" si="3"/>
        <v>2.7765879099874886</v>
      </c>
    </row>
    <row r="91" spans="1:2" x14ac:dyDescent="0.25">
      <c r="A91" s="1">
        <v>17</v>
      </c>
      <c r="B91" s="7">
        <f t="shared" si="3"/>
        <v>2.8054470164302283</v>
      </c>
    </row>
    <row r="92" spans="1:2" x14ac:dyDescent="0.25">
      <c r="A92" s="1">
        <v>18</v>
      </c>
      <c r="B92" s="7">
        <f t="shared" si="3"/>
        <v>2.8364951887233585</v>
      </c>
    </row>
    <row r="93" spans="1:2" x14ac:dyDescent="0.25">
      <c r="A93" s="1">
        <v>19</v>
      </c>
      <c r="B93" s="7">
        <f t="shared" si="3"/>
        <v>2.8698194295043744</v>
      </c>
    </row>
    <row r="94" spans="1:2" x14ac:dyDescent="0.25">
      <c r="A94" s="1">
        <v>20</v>
      </c>
      <c r="B94" s="7">
        <f t="shared" si="3"/>
        <v>2.9055146493375283</v>
      </c>
    </row>
    <row r="95" spans="1:2" x14ac:dyDescent="0.25">
      <c r="A95" s="12" t="s">
        <v>23</v>
      </c>
      <c r="B95" s="13">
        <f>SUM(B64:B94)/31</f>
        <v>2.6517284552420399</v>
      </c>
    </row>
  </sheetData>
  <mergeCells count="15">
    <mergeCell ref="A60:O60"/>
    <mergeCell ref="A8:B8"/>
    <mergeCell ref="A9:B9"/>
    <mergeCell ref="A13:O13"/>
    <mergeCell ref="F8:K8"/>
    <mergeCell ref="F9:I9"/>
    <mergeCell ref="A15:E15"/>
    <mergeCell ref="A22:E22"/>
    <mergeCell ref="F18:G18"/>
    <mergeCell ref="A1:O1"/>
    <mergeCell ref="A4:O4"/>
    <mergeCell ref="A6:C6"/>
    <mergeCell ref="F6:M6"/>
    <mergeCell ref="A7:B7"/>
    <mergeCell ref="F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de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2022-04-16T14:58:14Z</dcterms:created>
  <dcterms:modified xsi:type="dcterms:W3CDTF">2022-04-23T15:04:52Z</dcterms:modified>
</cp:coreProperties>
</file>