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a\Desktop\4ºITI\curso 21-22\tfg\Parte electrónica\Excel proyecto\"/>
    </mc:Choice>
  </mc:AlternateContent>
  <xr:revisionPtr revIDLastSave="0" documentId="13_ncr:1_{B03946B5-AEC7-49DC-AA0E-1C1980B7FC3E}" xr6:coauthVersionLast="47" xr6:coauthVersionMax="47" xr10:uidLastSave="{00000000-0000-0000-0000-000000000000}"/>
  <bookViews>
    <workbookView xWindow="-120" yWindow="-120" windowWidth="20730" windowHeight="11160" xr2:uid="{F62DDED9-30F8-447C-8336-8FB146814A0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0" i="1" l="1"/>
  <c r="L21" i="1"/>
  <c r="L19" i="1"/>
  <c r="L22" i="1" s="1"/>
  <c r="L15" i="1"/>
  <c r="L16" i="1"/>
  <c r="L17" i="1"/>
  <c r="L10" i="1"/>
  <c r="K20" i="1"/>
  <c r="J15" i="1"/>
  <c r="D21" i="2"/>
  <c r="D20" i="2"/>
  <c r="D22" i="2" s="1"/>
  <c r="D19" i="2"/>
  <c r="D17" i="2"/>
  <c r="D16" i="2"/>
  <c r="D15" i="2"/>
  <c r="D10" i="2"/>
  <c r="C21" i="2"/>
  <c r="C20" i="2"/>
  <c r="C22" i="2" s="1"/>
  <c r="C19" i="2"/>
  <c r="C17" i="2"/>
  <c r="C16" i="2"/>
  <c r="C15" i="2"/>
  <c r="C10" i="2"/>
  <c r="B21" i="2"/>
  <c r="B20" i="2"/>
  <c r="B19" i="2"/>
  <c r="B17" i="2"/>
  <c r="B16" i="2"/>
  <c r="B15" i="2"/>
  <c r="B10" i="2"/>
  <c r="A21" i="2"/>
  <c r="A20" i="2"/>
  <c r="A19" i="2"/>
  <c r="A17" i="2"/>
  <c r="A16" i="2"/>
  <c r="A15" i="2"/>
  <c r="A10" i="2"/>
  <c r="I19" i="1"/>
  <c r="J19" i="1"/>
  <c r="K19" i="1"/>
  <c r="I20" i="1"/>
  <c r="J20" i="1"/>
  <c r="I21" i="1"/>
  <c r="J21" i="1"/>
  <c r="K21" i="1"/>
  <c r="I22" i="1"/>
  <c r="H17" i="1"/>
  <c r="I17" i="1"/>
  <c r="K17" i="1"/>
  <c r="H16" i="1"/>
  <c r="I16" i="1"/>
  <c r="J16" i="1"/>
  <c r="K16" i="1"/>
  <c r="H15" i="1"/>
  <c r="I15" i="1"/>
  <c r="K15" i="1"/>
  <c r="H10" i="1"/>
  <c r="I10" i="1"/>
  <c r="J10" i="1"/>
  <c r="K10" i="1"/>
  <c r="H21" i="1"/>
  <c r="H19" i="1"/>
  <c r="H20" i="1"/>
  <c r="B17" i="1"/>
  <c r="C17" i="1"/>
  <c r="D17" i="1"/>
  <c r="E17" i="1"/>
  <c r="F17" i="1"/>
  <c r="G17" i="1"/>
  <c r="G16" i="1"/>
  <c r="K22" i="1" l="1"/>
  <c r="J22" i="1"/>
  <c r="J17" i="1"/>
  <c r="H22" i="1"/>
  <c r="B22" i="2"/>
  <c r="A22" i="2"/>
  <c r="G20" i="1" l="1"/>
  <c r="G21" i="1"/>
  <c r="G10" i="1"/>
  <c r="B20" i="1"/>
  <c r="C20" i="1"/>
  <c r="D20" i="1"/>
  <c r="E20" i="1"/>
  <c r="E22" i="1" s="1"/>
  <c r="F20" i="1"/>
  <c r="B21" i="1"/>
  <c r="C21" i="1"/>
  <c r="D21" i="1"/>
  <c r="E21" i="1"/>
  <c r="F21" i="1"/>
  <c r="C19" i="1"/>
  <c r="C22" i="1" s="1"/>
  <c r="D19" i="1"/>
  <c r="E19" i="1"/>
  <c r="F19" i="1"/>
  <c r="F22" i="1" s="1"/>
  <c r="G19" i="1"/>
  <c r="G22" i="1" s="1"/>
  <c r="B19" i="1"/>
  <c r="B22" i="1" s="1"/>
  <c r="G15" i="1"/>
  <c r="D22" i="1" l="1"/>
  <c r="C16" i="1" l="1"/>
  <c r="D16" i="1"/>
  <c r="E16" i="1"/>
  <c r="F16" i="1"/>
  <c r="B16" i="1"/>
  <c r="C10" i="1"/>
  <c r="D10" i="1"/>
  <c r="E10" i="1"/>
  <c r="F10" i="1"/>
  <c r="B10" i="1"/>
  <c r="C15" i="1"/>
  <c r="D15" i="1"/>
  <c r="E15" i="1"/>
  <c r="F15" i="1"/>
  <c r="B15" i="1"/>
</calcChain>
</file>

<file path=xl/sharedStrings.xml><?xml version="1.0" encoding="utf-8"?>
<sst xmlns="http://schemas.openxmlformats.org/spreadsheetml/2006/main" count="41" uniqueCount="35">
  <si>
    <t>PRUEBA CON MAQUETA SIMPLIFICADA CASA</t>
  </si>
  <si>
    <t>Prueba</t>
  </si>
  <si>
    <t>ω (°/h)</t>
  </si>
  <si>
    <t>θinicial (°)</t>
  </si>
  <si>
    <t>θfinal (°)</t>
  </si>
  <si>
    <t>b</t>
  </si>
  <si>
    <t>a</t>
  </si>
  <si>
    <t>c</t>
  </si>
  <si>
    <t>d</t>
  </si>
  <si>
    <t>e</t>
  </si>
  <si>
    <t>Avance</t>
  </si>
  <si>
    <t>a_sim (mm)</t>
  </si>
  <si>
    <t>a_teo (mm)</t>
  </si>
  <si>
    <t>error (%)</t>
  </si>
  <si>
    <t>t_sim (h)</t>
  </si>
  <si>
    <t>t_aprox (h)</t>
  </si>
  <si>
    <t>t_teo (h)</t>
  </si>
  <si>
    <t>f</t>
  </si>
  <si>
    <t>t_sim (min)</t>
  </si>
  <si>
    <t>t_aprox (min)</t>
  </si>
  <si>
    <t>t_teo (min)</t>
  </si>
  <si>
    <t>g</t>
  </si>
  <si>
    <t>h</t>
  </si>
  <si>
    <t>j</t>
  </si>
  <si>
    <t>error teo_aprox(%)</t>
  </si>
  <si>
    <t>Tiempo(h)</t>
  </si>
  <si>
    <t>Tiempo(min)</t>
  </si>
  <si>
    <t>i</t>
  </si>
  <si>
    <t>k</t>
  </si>
  <si>
    <t>La distancia final la pilla bien</t>
  </si>
  <si>
    <t>Los avance medios pasos + Lmin también lo pilla bien</t>
  </si>
  <si>
    <t>new</t>
  </si>
  <si>
    <t>error absoluto</t>
  </si>
  <si>
    <t>treal:0,279166667</t>
  </si>
  <si>
    <t>51' 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</si>
</sst>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70" fontId="0" fillId="0" borderId="0" xfId="0" applyNumberFormat="1"/>
    <xf numFmtId="0" fontId="1" fillId="3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2" fontId="0" fillId="0" borderId="1" xfId="0" applyNumberFormat="1" applyBorder="1"/>
    <xf numFmtId="170" fontId="0" fillId="0" borderId="1" xfId="0" applyNumberFormat="1" applyBorder="1"/>
    <xf numFmtId="170" fontId="0" fillId="2" borderId="1" xfId="0" applyNumberFormat="1" applyFill="1" applyBorder="1"/>
    <xf numFmtId="170" fontId="0" fillId="0" borderId="2" xfId="0" applyNumberFormat="1" applyFill="1" applyBorder="1"/>
    <xf numFmtId="0" fontId="0" fillId="4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170" fontId="1" fillId="4" borderId="1" xfId="0" applyNumberFormat="1" applyFont="1" applyFill="1" applyBorder="1"/>
    <xf numFmtId="2" fontId="1" fillId="4" borderId="1" xfId="0" applyNumberFormat="1" applyFont="1" applyFill="1" applyBorder="1"/>
    <xf numFmtId="0" fontId="1" fillId="0" borderId="1" xfId="0" applyFont="1" applyBorder="1" applyAlignment="1"/>
    <xf numFmtId="0" fontId="0" fillId="0" borderId="1" xfId="0" applyFill="1" applyBorder="1"/>
    <xf numFmtId="2" fontId="0" fillId="0" borderId="1" xfId="0" applyNumberFormat="1" applyFill="1" applyBorder="1"/>
    <xf numFmtId="170" fontId="0" fillId="0" borderId="1" xfId="0" applyNumberFormat="1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3" borderId="1" xfId="0" applyFont="1" applyFill="1" applyBorder="1" applyAlignment="1">
      <alignment horizontal="center"/>
    </xf>
    <xf numFmtId="2" fontId="1" fillId="0" borderId="1" xfId="0" applyNumberFormat="1" applyFon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03AF-7C1A-45AA-AF5F-D34CC474102C}">
  <dimension ref="A1:P28"/>
  <sheetViews>
    <sheetView tabSelected="1" zoomScale="70" zoomScaleNormal="70" workbookViewId="0">
      <selection activeCell="G25" sqref="G25"/>
    </sheetView>
  </sheetViews>
  <sheetFormatPr baseColWidth="10" defaultRowHeight="15" x14ac:dyDescent="0.25"/>
  <cols>
    <col min="1" max="1" width="19" customWidth="1"/>
    <col min="2" max="2" width="10.7109375" customWidth="1"/>
    <col min="3" max="3" width="10.140625" customWidth="1"/>
    <col min="4" max="4" width="9.5703125" customWidth="1"/>
    <col min="5" max="5" width="9.28515625" customWidth="1"/>
    <col min="6" max="6" width="9.5703125" customWidth="1"/>
    <col min="7" max="8" width="9.85546875" customWidth="1"/>
    <col min="9" max="9" width="10.140625" customWidth="1"/>
    <col min="10" max="11" width="9.5703125" customWidth="1"/>
    <col min="12" max="12" width="9.140625" customWidth="1"/>
  </cols>
  <sheetData>
    <row r="1" spans="1:13" x14ac:dyDescent="0.25">
      <c r="A1" t="s">
        <v>0</v>
      </c>
    </row>
    <row r="3" spans="1:13" x14ac:dyDescent="0.25">
      <c r="A3" s="2" t="s">
        <v>1</v>
      </c>
      <c r="B3" s="3" t="s">
        <v>6</v>
      </c>
      <c r="C3" s="3" t="s">
        <v>5</v>
      </c>
      <c r="D3" s="3" t="s">
        <v>7</v>
      </c>
      <c r="E3" s="3" t="s">
        <v>8</v>
      </c>
      <c r="F3" s="3" t="s">
        <v>9</v>
      </c>
      <c r="G3" s="3" t="s">
        <v>17</v>
      </c>
      <c r="H3" s="3" t="s">
        <v>21</v>
      </c>
      <c r="I3" s="21" t="s">
        <v>22</v>
      </c>
      <c r="J3" s="21" t="s">
        <v>27</v>
      </c>
      <c r="K3" s="21" t="s">
        <v>23</v>
      </c>
      <c r="L3" s="21" t="s">
        <v>28</v>
      </c>
    </row>
    <row r="4" spans="1:13" x14ac:dyDescent="0.25">
      <c r="A4" s="4" t="s">
        <v>3</v>
      </c>
      <c r="B4" s="5">
        <v>1</v>
      </c>
      <c r="C4" s="5">
        <v>0</v>
      </c>
      <c r="D4" s="5">
        <v>2</v>
      </c>
      <c r="E4" s="5">
        <v>0</v>
      </c>
      <c r="F4" s="5">
        <v>0</v>
      </c>
      <c r="G4" s="5">
        <v>0</v>
      </c>
      <c r="H4" s="16">
        <v>1.5</v>
      </c>
      <c r="I4" s="10">
        <v>3</v>
      </c>
      <c r="J4" s="10">
        <v>-1</v>
      </c>
      <c r="K4" s="10">
        <v>0</v>
      </c>
      <c r="L4" s="10">
        <v>0</v>
      </c>
      <c r="M4" s="19"/>
    </row>
    <row r="5" spans="1:13" x14ac:dyDescent="0.25">
      <c r="A5" s="4" t="s">
        <v>4</v>
      </c>
      <c r="B5" s="5">
        <v>3</v>
      </c>
      <c r="C5" s="5">
        <v>3</v>
      </c>
      <c r="D5" s="5">
        <v>6</v>
      </c>
      <c r="E5" s="5">
        <v>1</v>
      </c>
      <c r="F5" s="5">
        <v>5</v>
      </c>
      <c r="G5" s="5">
        <v>1.5</v>
      </c>
      <c r="H5" s="16">
        <v>7</v>
      </c>
      <c r="I5" s="10">
        <v>6</v>
      </c>
      <c r="J5" s="10">
        <v>4</v>
      </c>
      <c r="K5" s="10">
        <v>8</v>
      </c>
      <c r="L5" s="10">
        <v>7.5</v>
      </c>
      <c r="M5" s="19"/>
    </row>
    <row r="6" spans="1:13" x14ac:dyDescent="0.25">
      <c r="A6" s="2" t="s">
        <v>2</v>
      </c>
      <c r="B6" s="5">
        <v>8</v>
      </c>
      <c r="C6" s="5">
        <v>8.8000000000000007</v>
      </c>
      <c r="D6" s="5">
        <v>6</v>
      </c>
      <c r="E6" s="5">
        <v>3</v>
      </c>
      <c r="F6" s="5">
        <v>9.9</v>
      </c>
      <c r="G6" s="5">
        <v>1.5</v>
      </c>
      <c r="H6" s="16">
        <v>7</v>
      </c>
      <c r="I6" s="11">
        <v>3</v>
      </c>
      <c r="J6" s="11">
        <v>6.5</v>
      </c>
      <c r="K6" s="11">
        <v>8.5</v>
      </c>
      <c r="L6" s="11">
        <v>9</v>
      </c>
      <c r="M6" s="20"/>
    </row>
    <row r="7" spans="1:13" x14ac:dyDescent="0.25">
      <c r="A7" s="23" t="s">
        <v>10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5"/>
    </row>
    <row r="8" spans="1:13" x14ac:dyDescent="0.25">
      <c r="A8" s="2" t="s">
        <v>11</v>
      </c>
      <c r="B8" s="6">
        <v>24.47</v>
      </c>
      <c r="C8" s="6">
        <v>36.69</v>
      </c>
      <c r="D8" s="6">
        <v>49.13</v>
      </c>
      <c r="E8" s="6">
        <v>12.22</v>
      </c>
      <c r="F8" s="6">
        <v>61.25</v>
      </c>
      <c r="G8" s="6">
        <v>18.329999999999998</v>
      </c>
      <c r="H8" s="17">
        <v>67.62</v>
      </c>
      <c r="I8" s="11">
        <v>36.89</v>
      </c>
      <c r="J8" s="11">
        <v>61.17</v>
      </c>
      <c r="K8" s="22">
        <v>98.385000000000005</v>
      </c>
      <c r="L8" s="17">
        <v>92.168999999999997</v>
      </c>
    </row>
    <row r="9" spans="1:13" x14ac:dyDescent="0.25">
      <c r="A9" s="2" t="s">
        <v>12</v>
      </c>
      <c r="B9" s="6">
        <v>24.466999999999999</v>
      </c>
      <c r="C9" s="6">
        <v>36.685450000000003</v>
      </c>
      <c r="D9" s="6">
        <v>49.128</v>
      </c>
      <c r="E9" s="6">
        <v>12.218</v>
      </c>
      <c r="F9" s="6">
        <v>61.242060000000002</v>
      </c>
      <c r="G9" s="6">
        <v>18.329999999999998</v>
      </c>
      <c r="H9" s="17">
        <v>67.619</v>
      </c>
      <c r="I9" s="14">
        <v>36.887999999999998</v>
      </c>
      <c r="J9" s="14">
        <v>61.167313810209592</v>
      </c>
      <c r="K9" s="14">
        <v>98.379000000000005</v>
      </c>
      <c r="L9" s="6">
        <v>92.156748311177083</v>
      </c>
    </row>
    <row r="10" spans="1:13" x14ac:dyDescent="0.25">
      <c r="A10" s="2" t="s">
        <v>13</v>
      </c>
      <c r="B10" s="6">
        <f>(ABS(B9-B8)/B9)*100</f>
        <v>1.2261413332243894E-2</v>
      </c>
      <c r="C10" s="6">
        <f>(ABS(C9-C8)/C9)*100</f>
        <v>1.2402737325001396E-2</v>
      </c>
      <c r="D10" s="6">
        <f>(ABS(D9-D8)/D9)*100</f>
        <v>4.0709982087657635E-3</v>
      </c>
      <c r="E10" s="6">
        <f>(ABS(E9-E8)/E9)*100</f>
        <v>1.6369291209696088E-2</v>
      </c>
      <c r="F10" s="6">
        <f>(ABS(F9-F8)/F9)*100</f>
        <v>1.2964945986463939E-2</v>
      </c>
      <c r="G10" s="6">
        <f>(ABS(G9-G8)/G9)*100</f>
        <v>0</v>
      </c>
      <c r="H10" s="6">
        <f t="shared" ref="H10" si="0">(ABS(H9-H8)/H9)*100</f>
        <v>1.4788742809044423E-3</v>
      </c>
      <c r="I10" s="6">
        <f t="shared" ref="I10" si="1">(ABS(I9-I8)/I9)*100</f>
        <v>5.4218173931968238E-3</v>
      </c>
      <c r="J10" s="6">
        <f t="shared" ref="J10" si="2">(ABS(J9-J8)/J9)*100</f>
        <v>4.3915444754440728E-3</v>
      </c>
      <c r="K10" s="6">
        <f t="shared" ref="K10:L10" si="3">(ABS(K9-K8)/K9)*100</f>
        <v>6.0988625621323928E-3</v>
      </c>
      <c r="L10" s="6">
        <f t="shared" si="3"/>
        <v>1.3294402252068554E-2</v>
      </c>
    </row>
    <row r="11" spans="1:13" x14ac:dyDescent="0.25">
      <c r="A11" s="23" t="s">
        <v>25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5"/>
    </row>
    <row r="12" spans="1:13" x14ac:dyDescent="0.25">
      <c r="A12" s="2" t="s">
        <v>14</v>
      </c>
      <c r="B12" s="7">
        <v>0.24332999999999999</v>
      </c>
      <c r="C12" s="7">
        <v>0.32055549999999999</v>
      </c>
      <c r="D12" s="7">
        <v>0.63972222000000001</v>
      </c>
      <c r="E12" s="7">
        <v>0.29194444000000003</v>
      </c>
      <c r="F12" s="7">
        <v>0.48111111099999998</v>
      </c>
      <c r="G12" s="7">
        <v>0.90638888799999995</v>
      </c>
      <c r="H12" s="18">
        <v>0.76805555555555005</v>
      </c>
      <c r="I12" s="13">
        <v>0.95750000000000002</v>
      </c>
      <c r="J12" s="13">
        <v>0.74555554999999996</v>
      </c>
      <c r="K12" s="13">
        <v>0.90638887999999995</v>
      </c>
      <c r="L12" s="13">
        <v>0.79638888889000004</v>
      </c>
    </row>
    <row r="13" spans="1:13" x14ac:dyDescent="0.25">
      <c r="A13" s="2" t="s">
        <v>15</v>
      </c>
      <c r="B13" s="7">
        <v>0.24199999999999999</v>
      </c>
      <c r="C13" s="7">
        <v>0.33</v>
      </c>
      <c r="D13" s="7">
        <v>0.64800000000000002</v>
      </c>
      <c r="E13" s="7">
        <v>0.32300000000000001</v>
      </c>
      <c r="F13" s="7">
        <v>0.49</v>
      </c>
      <c r="G13" s="7">
        <v>0.96799999999999997</v>
      </c>
      <c r="H13" s="18">
        <v>0.76500000000000001</v>
      </c>
      <c r="I13" s="13">
        <v>0.9737521721142598</v>
      </c>
      <c r="J13" s="13">
        <v>0.74524024130816691</v>
      </c>
      <c r="K13" s="13">
        <v>0.91658319114622722</v>
      </c>
      <c r="L13" s="13">
        <v>0.81100000000000005</v>
      </c>
    </row>
    <row r="14" spans="1:13" x14ac:dyDescent="0.25">
      <c r="A14" s="2" t="s">
        <v>16</v>
      </c>
      <c r="B14" s="7">
        <v>0.25</v>
      </c>
      <c r="C14" s="7">
        <v>0.34100000000000003</v>
      </c>
      <c r="D14" s="7">
        <v>0.66700000000000004</v>
      </c>
      <c r="E14" s="7">
        <v>0.33300000000000002</v>
      </c>
      <c r="F14" s="7">
        <v>0.505</v>
      </c>
      <c r="G14" s="7">
        <v>1</v>
      </c>
      <c r="H14" s="18">
        <v>0.78600000000000003</v>
      </c>
      <c r="I14" s="11">
        <v>1</v>
      </c>
      <c r="J14" s="11">
        <v>0.76900000000000002</v>
      </c>
      <c r="K14" s="13">
        <v>0.94117647058823528</v>
      </c>
      <c r="L14" s="11">
        <v>0.83299999999999996</v>
      </c>
    </row>
    <row r="15" spans="1:13" x14ac:dyDescent="0.25">
      <c r="A15" s="2" t="s">
        <v>13</v>
      </c>
      <c r="B15" s="8">
        <f>((B13-B12)/B13)*100</f>
        <v>-0.5495867768595033</v>
      </c>
      <c r="C15" s="8">
        <f>((C13-C12)/C13)*100</f>
        <v>2.8619696969697035</v>
      </c>
      <c r="D15" s="8">
        <f>((D13-D12)/D13)*100</f>
        <v>1.2774351851851871</v>
      </c>
      <c r="E15" s="8">
        <f>((E13-E12)/E13)*100</f>
        <v>9.6147244582043285</v>
      </c>
      <c r="F15" s="8">
        <f>((F13-F12)/F13)*100</f>
        <v>1.8140589795918389</v>
      </c>
      <c r="G15" s="8">
        <f>((G13-G12)/G13)*100</f>
        <v>6.3647842975206634</v>
      </c>
      <c r="H15" s="8">
        <f>((H13-H12)/H13)*100</f>
        <v>-0.39941902686928604</v>
      </c>
      <c r="I15" s="8">
        <f>((I13-I12)/I13)*100</f>
        <v>1.6690255056347902</v>
      </c>
      <c r="J15" s="8">
        <f>((J13-J12)/J13)*100</f>
        <v>-4.230967067473012E-2</v>
      </c>
      <c r="K15" s="8">
        <f>((K13-K12)/K13)*100</f>
        <v>1.1122079528295554</v>
      </c>
      <c r="L15" s="8">
        <f>((L13-L12)/L13)*100</f>
        <v>1.8016166596794103</v>
      </c>
    </row>
    <row r="16" spans="1:13" x14ac:dyDescent="0.25">
      <c r="A16" s="2" t="s">
        <v>32</v>
      </c>
      <c r="B16" s="7">
        <f>B13-B12</f>
        <v>-1.3299999999999979E-3</v>
      </c>
      <c r="C16" s="7">
        <f>C13-C12</f>
        <v>9.4445000000000223E-3</v>
      </c>
      <c r="D16" s="7">
        <f>D13-D12</f>
        <v>8.2777800000000124E-3</v>
      </c>
      <c r="E16" s="7">
        <f>E13-E12</f>
        <v>3.1055559999999982E-2</v>
      </c>
      <c r="F16" s="7">
        <f>F13-F12</f>
        <v>8.8888890000000109E-3</v>
      </c>
      <c r="G16" s="7">
        <f>G13-G12</f>
        <v>6.1611112000000023E-2</v>
      </c>
      <c r="H16" s="7">
        <f>H13-H12</f>
        <v>-3.055555555550038E-3</v>
      </c>
      <c r="I16" s="7">
        <f>I13-I12</f>
        <v>1.6252172114259777E-2</v>
      </c>
      <c r="J16" s="7">
        <f>J13-J12</f>
        <v>-3.1530869183304944E-4</v>
      </c>
      <c r="K16" s="7">
        <f>K13-K12</f>
        <v>1.0194311146227264E-2</v>
      </c>
      <c r="L16" s="7">
        <f>L13-L12</f>
        <v>1.4611111110000019E-2</v>
      </c>
    </row>
    <row r="17" spans="1:16" x14ac:dyDescent="0.25">
      <c r="A17" s="2" t="s">
        <v>24</v>
      </c>
      <c r="B17" s="7">
        <f>((B14-B13)/B14)*100</f>
        <v>3.2000000000000028</v>
      </c>
      <c r="C17" s="7">
        <f>((C14-C13)/C14)*100</f>
        <v>3.2258064516129057</v>
      </c>
      <c r="D17" s="7">
        <f>((D14-D13)/D14)*100</f>
        <v>2.8485757121439303</v>
      </c>
      <c r="E17" s="7">
        <f>((E14-E13)/E14)*100</f>
        <v>3.0030030030030055</v>
      </c>
      <c r="F17" s="7">
        <f>((F14-F13)/F14)*100</f>
        <v>2.9702970297029729</v>
      </c>
      <c r="G17" s="7">
        <f>((G14-G13)/G14)*100</f>
        <v>3.2000000000000028</v>
      </c>
      <c r="H17" s="7">
        <f>((H14-H13)/H14)*100</f>
        <v>2.6717557251908421</v>
      </c>
      <c r="I17" s="7">
        <f>((I14-I13)/I14)*100</f>
        <v>2.6247827885740205</v>
      </c>
      <c r="J17" s="7">
        <f>((J14-J13)/J14)*100</f>
        <v>3.0896955385998846</v>
      </c>
      <c r="K17" s="7">
        <f>((K14-K13)/K14)*100</f>
        <v>2.613035940713357</v>
      </c>
      <c r="L17" s="7">
        <f>((L14-L13)/L14)*100</f>
        <v>2.641056422569017</v>
      </c>
    </row>
    <row r="18" spans="1:16" x14ac:dyDescent="0.25">
      <c r="A18" s="15" t="s">
        <v>26</v>
      </c>
      <c r="B18" s="15"/>
      <c r="C18" s="15"/>
      <c r="D18" s="15"/>
      <c r="E18" s="15"/>
      <c r="F18" s="15"/>
      <c r="G18" s="15"/>
      <c r="H18" s="5"/>
      <c r="I18" s="12"/>
      <c r="J18" s="12"/>
      <c r="K18" s="12"/>
    </row>
    <row r="19" spans="1:16" x14ac:dyDescent="0.25">
      <c r="A19" s="2" t="s">
        <v>18</v>
      </c>
      <c r="B19" s="7">
        <f>B12*60</f>
        <v>14.5998</v>
      </c>
      <c r="C19" s="7">
        <f>C12*60</f>
        <v>19.233329999999999</v>
      </c>
      <c r="D19" s="7">
        <f>D12*60</f>
        <v>38.383333200000003</v>
      </c>
      <c r="E19" s="7">
        <f>E12*60</f>
        <v>17.516666400000002</v>
      </c>
      <c r="F19" s="7">
        <f>F12*60</f>
        <v>28.86666666</v>
      </c>
      <c r="G19" s="7">
        <f>G12*60</f>
        <v>54.383333279999995</v>
      </c>
      <c r="H19" s="7">
        <f>H12*60</f>
        <v>46.083333333333002</v>
      </c>
      <c r="I19" s="7">
        <f>I12*60</f>
        <v>57.45</v>
      </c>
      <c r="J19" s="7">
        <f>J12*60</f>
        <v>44.733332999999995</v>
      </c>
      <c r="K19" s="7">
        <f>K12*60</f>
        <v>54.383332799999998</v>
      </c>
      <c r="L19" s="7">
        <f>L12*60</f>
        <v>47.783333333400002</v>
      </c>
      <c r="P19" s="1"/>
    </row>
    <row r="20" spans="1:16" x14ac:dyDescent="0.25">
      <c r="A20" s="2" t="s">
        <v>19</v>
      </c>
      <c r="B20" s="7">
        <f>B13*60</f>
        <v>14.52</v>
      </c>
      <c r="C20" s="7">
        <f>C13*60</f>
        <v>19.8</v>
      </c>
      <c r="D20" s="7">
        <f>D13*60</f>
        <v>38.880000000000003</v>
      </c>
      <c r="E20" s="7">
        <f>E13*60</f>
        <v>19.38</v>
      </c>
      <c r="F20" s="7">
        <f>F13*60</f>
        <v>29.4</v>
      </c>
      <c r="G20" s="7">
        <f>G13*60</f>
        <v>58.08</v>
      </c>
      <c r="H20" s="7">
        <f>H13*60</f>
        <v>45.9</v>
      </c>
      <c r="I20" s="7">
        <f>I13*60</f>
        <v>58.425130326855587</v>
      </c>
      <c r="J20" s="7">
        <f>J13*60</f>
        <v>44.714414478490013</v>
      </c>
      <c r="K20" s="7">
        <f>K13*60</f>
        <v>54.994991468773634</v>
      </c>
      <c r="L20" s="7">
        <f>L13*60</f>
        <v>48.660000000000004</v>
      </c>
      <c r="P20" s="1"/>
    </row>
    <row r="21" spans="1:16" x14ac:dyDescent="0.25">
      <c r="A21" s="2" t="s">
        <v>20</v>
      </c>
      <c r="B21" s="7">
        <f>B14*60</f>
        <v>15</v>
      </c>
      <c r="C21" s="7">
        <f>C14*60</f>
        <v>20.46</v>
      </c>
      <c r="D21" s="7">
        <f>D14*60</f>
        <v>40.020000000000003</v>
      </c>
      <c r="E21" s="7">
        <f>E14*60</f>
        <v>19.98</v>
      </c>
      <c r="F21" s="7">
        <f>F14*60</f>
        <v>30.3</v>
      </c>
      <c r="G21" s="7">
        <f>G14*60</f>
        <v>60</v>
      </c>
      <c r="H21" s="7">
        <f>H14*60</f>
        <v>47.160000000000004</v>
      </c>
      <c r="I21" s="7">
        <f>I14*60</f>
        <v>60</v>
      </c>
      <c r="J21" s="7">
        <f>J14*60</f>
        <v>46.14</v>
      </c>
      <c r="K21" s="7">
        <f>K14*60</f>
        <v>56.470588235294116</v>
      </c>
      <c r="L21" s="7">
        <f>L14*60</f>
        <v>49.98</v>
      </c>
    </row>
    <row r="22" spans="1:16" x14ac:dyDescent="0.25">
      <c r="A22" s="2" t="s">
        <v>13</v>
      </c>
      <c r="B22" s="7">
        <f>((B20-B19)/B20)*100</f>
        <v>-0.54958677685950785</v>
      </c>
      <c r="C22" s="7">
        <f>((C20-C19)/C20)*100</f>
        <v>2.861969696969707</v>
      </c>
      <c r="D22" s="7">
        <f>((D20-D19)/D20)*100</f>
        <v>1.2774351851851848</v>
      </c>
      <c r="E22" s="7">
        <f>((E20-E19)/E20)*100</f>
        <v>9.6147244582043196</v>
      </c>
      <c r="F22" s="7">
        <f>((F20-F19)/F20)*100</f>
        <v>1.8140589795918323</v>
      </c>
      <c r="G22" s="7">
        <f>((G20-G19)/G20)*100</f>
        <v>6.3647842975206661</v>
      </c>
      <c r="H22" s="7">
        <f>((H20-H19)/H20)*100</f>
        <v>-0.39941902686928793</v>
      </c>
      <c r="I22" s="7">
        <f>((I20-I19)/I20)*100</f>
        <v>1.6690255056347865</v>
      </c>
      <c r="J22" s="7">
        <f>((J20-J19)/J20)*100</f>
        <v>-4.2309670674726144E-2</v>
      </c>
      <c r="K22" s="7">
        <f>((K20-K19)/K20)*100</f>
        <v>1.1122079528295554</v>
      </c>
      <c r="L22" s="7">
        <f>((L20-L19)/L20)*100</f>
        <v>1.8016166596794121</v>
      </c>
    </row>
    <row r="24" spans="1:16" x14ac:dyDescent="0.25">
      <c r="B24">
        <v>0.2436111</v>
      </c>
      <c r="G24" t="s">
        <v>34</v>
      </c>
    </row>
    <row r="25" spans="1:16" x14ac:dyDescent="0.25">
      <c r="E25" t="s">
        <v>33</v>
      </c>
    </row>
    <row r="27" spans="1:16" x14ac:dyDescent="0.25">
      <c r="E27" t="s">
        <v>29</v>
      </c>
    </row>
    <row r="28" spans="1:16" x14ac:dyDescent="0.25">
      <c r="E28" t="s">
        <v>30</v>
      </c>
    </row>
  </sheetData>
  <mergeCells count="2">
    <mergeCell ref="A7:L7"/>
    <mergeCell ref="A11:L1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848F-0825-4357-960E-FCF770840F45}">
  <dimension ref="A3:D25"/>
  <sheetViews>
    <sheetView zoomScale="70" zoomScaleNormal="70" workbookViewId="0">
      <selection activeCell="B13" sqref="B13"/>
    </sheetView>
  </sheetViews>
  <sheetFormatPr baseColWidth="10" defaultRowHeight="15" x14ac:dyDescent="0.25"/>
  <sheetData>
    <row r="3" spans="1:4" x14ac:dyDescent="0.25">
      <c r="A3" s="3" t="s">
        <v>22</v>
      </c>
      <c r="B3" s="3" t="s">
        <v>21</v>
      </c>
      <c r="C3" s="3" t="s">
        <v>27</v>
      </c>
      <c r="D3" s="3" t="s">
        <v>23</v>
      </c>
    </row>
    <row r="4" spans="1:4" x14ac:dyDescent="0.25">
      <c r="A4" s="5">
        <v>0</v>
      </c>
      <c r="B4" s="5">
        <v>0</v>
      </c>
      <c r="C4" s="5">
        <v>-1</v>
      </c>
      <c r="D4" s="5">
        <v>-1</v>
      </c>
    </row>
    <row r="5" spans="1:4" x14ac:dyDescent="0.25">
      <c r="A5" s="5">
        <v>0.5</v>
      </c>
      <c r="B5" s="5">
        <v>0.6</v>
      </c>
      <c r="C5" s="5">
        <v>1</v>
      </c>
      <c r="D5" s="5">
        <v>1</v>
      </c>
    </row>
    <row r="6" spans="1:4" x14ac:dyDescent="0.25">
      <c r="A6" s="5">
        <v>3</v>
      </c>
      <c r="B6" s="5">
        <v>2.1</v>
      </c>
      <c r="C6" s="5">
        <v>2.1</v>
      </c>
      <c r="D6" s="5">
        <v>8.8000000000000007</v>
      </c>
    </row>
    <row r="7" spans="1:4" x14ac:dyDescent="0.25">
      <c r="A7" s="15"/>
      <c r="B7" s="15"/>
      <c r="C7" s="15"/>
      <c r="D7" s="15"/>
    </row>
    <row r="8" spans="1:4" x14ac:dyDescent="0.25">
      <c r="A8" s="6">
        <v>6.11</v>
      </c>
      <c r="B8" s="6">
        <v>7.33</v>
      </c>
      <c r="C8" s="6">
        <v>24.44</v>
      </c>
      <c r="D8" s="6">
        <v>24.44</v>
      </c>
    </row>
    <row r="9" spans="1:4" x14ac:dyDescent="0.25">
      <c r="A9" s="6">
        <v>6.109</v>
      </c>
      <c r="B9" s="6">
        <v>7.3310000000000004</v>
      </c>
      <c r="C9" s="6">
        <v>24.437000000000001</v>
      </c>
      <c r="D9" s="6">
        <v>24.437000000000001</v>
      </c>
    </row>
    <row r="10" spans="1:4" x14ac:dyDescent="0.25">
      <c r="A10" s="6">
        <f>(ABS(A9-A8)/A9)*100</f>
        <v>1.6369291209696088E-2</v>
      </c>
      <c r="B10" s="6">
        <f>(ABS(B9-B8)/B9)*100</f>
        <v>1.3640703860323749E-2</v>
      </c>
      <c r="C10" s="6">
        <f>(ABS(C9-C8)/C9)*100</f>
        <v>1.2276466014650381E-2</v>
      </c>
      <c r="D10" s="6">
        <f>(ABS(D9-D8)/D9)*100</f>
        <v>1.2276466014650381E-2</v>
      </c>
    </row>
    <row r="11" spans="1:4" x14ac:dyDescent="0.25">
      <c r="A11" s="15"/>
      <c r="B11" s="15"/>
      <c r="C11" s="15"/>
      <c r="D11" s="15"/>
    </row>
    <row r="12" spans="1:4" x14ac:dyDescent="0.25">
      <c r="A12" s="7">
        <v>0.12861111</v>
      </c>
      <c r="B12" s="7">
        <v>0.20777777777699999</v>
      </c>
      <c r="C12" s="7">
        <v>0.80277699999999996</v>
      </c>
      <c r="D12" s="9">
        <v>0.19166665999999999</v>
      </c>
    </row>
    <row r="13" spans="1:4" x14ac:dyDescent="0.25">
      <c r="A13" s="7">
        <v>0.161</v>
      </c>
      <c r="B13" s="7">
        <v>0.27600000000000002</v>
      </c>
      <c r="C13" s="7">
        <v>0.92200000000000004</v>
      </c>
      <c r="D13" s="7">
        <v>0.22</v>
      </c>
    </row>
    <row r="14" spans="1:4" x14ac:dyDescent="0.25">
      <c r="A14" s="7">
        <v>0.16700000000000001</v>
      </c>
      <c r="B14" s="7">
        <v>0.28599999999999998</v>
      </c>
      <c r="C14" s="7">
        <v>0.95199999999999996</v>
      </c>
      <c r="D14" s="7">
        <v>0.22700000000000001</v>
      </c>
    </row>
    <row r="15" spans="1:4" x14ac:dyDescent="0.25">
      <c r="A15" s="8">
        <f>((A13-A12)/A13)*100</f>
        <v>20.117322981366463</v>
      </c>
      <c r="B15" s="8">
        <f>((B13-B12)/B13)*100</f>
        <v>24.718196457608705</v>
      </c>
      <c r="C15" s="8">
        <f>((C13-C12)/C13)*100</f>
        <v>12.930911062906732</v>
      </c>
      <c r="D15" s="8">
        <f>((D13-D12)/D13)*100</f>
        <v>12.878790909090915</v>
      </c>
    </row>
    <row r="16" spans="1:4" x14ac:dyDescent="0.25">
      <c r="A16" s="7">
        <f>A13-A12</f>
        <v>3.2388890000000004E-2</v>
      </c>
      <c r="B16" s="7">
        <f>B13-B12</f>
        <v>6.8222222223000034E-2</v>
      </c>
      <c r="C16" s="7">
        <f>C13-C12</f>
        <v>0.11922300000000008</v>
      </c>
      <c r="D16" s="7">
        <f>D13-D12</f>
        <v>2.8333340000000012E-2</v>
      </c>
    </row>
    <row r="17" spans="1:4" x14ac:dyDescent="0.25">
      <c r="A17" s="7">
        <f>((A14-A13)/A14)*100</f>
        <v>3.5928143712574876</v>
      </c>
      <c r="B17" s="7">
        <f>((B14-B13)/B14)*100</f>
        <v>3.4965034965034807</v>
      </c>
      <c r="C17" s="7">
        <f>((C14-C13)/C14)*100</f>
        <v>3.1512605042016721</v>
      </c>
      <c r="D17" s="7">
        <f>((D14-D13)/D14)*100</f>
        <v>3.083700440528637</v>
      </c>
    </row>
    <row r="18" spans="1:4" x14ac:dyDescent="0.25">
      <c r="A18" s="15"/>
      <c r="B18" s="15"/>
      <c r="C18" s="15"/>
      <c r="D18" s="15"/>
    </row>
    <row r="19" spans="1:4" x14ac:dyDescent="0.25">
      <c r="A19" s="7">
        <f>A12*60</f>
        <v>7.7166665999999999</v>
      </c>
      <c r="B19" s="7">
        <f>B12*60</f>
        <v>12.46666666662</v>
      </c>
      <c r="C19" s="7">
        <f>C12*60</f>
        <v>48.166619999999995</v>
      </c>
      <c r="D19" s="7">
        <f>D12*60</f>
        <v>11.499999599999999</v>
      </c>
    </row>
    <row r="20" spans="1:4" x14ac:dyDescent="0.25">
      <c r="A20" s="7">
        <f>A13*60</f>
        <v>9.66</v>
      </c>
      <c r="B20" s="7">
        <f>B13*60</f>
        <v>16.560000000000002</v>
      </c>
      <c r="C20" s="7">
        <f>C13*60</f>
        <v>55.32</v>
      </c>
      <c r="D20" s="7">
        <f>D13*60</f>
        <v>13.2</v>
      </c>
    </row>
    <row r="21" spans="1:4" x14ac:dyDescent="0.25">
      <c r="A21" s="7">
        <f>A14*60</f>
        <v>10.020000000000001</v>
      </c>
      <c r="B21" s="7">
        <f>B14*60</f>
        <v>17.16</v>
      </c>
      <c r="C21" s="7">
        <f>C14*60</f>
        <v>57.12</v>
      </c>
      <c r="D21" s="7">
        <f>D14*60</f>
        <v>13.620000000000001</v>
      </c>
    </row>
    <row r="22" spans="1:4" x14ac:dyDescent="0.25">
      <c r="A22" s="7">
        <f>((A20-A19)/A20)*100</f>
        <v>20.117322981366463</v>
      </c>
      <c r="B22" s="7">
        <f>((B20-B19)/B20)*100</f>
        <v>24.718196457608705</v>
      </c>
      <c r="C22" s="7">
        <f>((C20-C19)/C20)*100</f>
        <v>12.930911062906736</v>
      </c>
      <c r="D22" s="7">
        <f>((D20-D19)/D20)*100</f>
        <v>12.878790909090911</v>
      </c>
    </row>
    <row r="25" spans="1:4" x14ac:dyDescent="0.25">
      <c r="B25" t="s">
        <v>31</v>
      </c>
      <c r="D25" s="7">
        <v>0.19027777000000001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dcterms:created xsi:type="dcterms:W3CDTF">2022-04-23T08:20:49Z</dcterms:created>
  <dcterms:modified xsi:type="dcterms:W3CDTF">2022-05-06T15:48:41Z</dcterms:modified>
</cp:coreProperties>
</file>