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ia\Desktop\4ºITI\curso 21-22\tfg\Parte electrónica\"/>
    </mc:Choice>
  </mc:AlternateContent>
  <xr:revisionPtr revIDLastSave="0" documentId="13_ncr:1_{2DE34866-19CF-4379-878B-F6A8C7078CA8}" xr6:coauthVersionLast="47" xr6:coauthVersionMax="47" xr10:uidLastSave="{00000000-0000-0000-0000-000000000000}"/>
  <bookViews>
    <workbookView xWindow="-120" yWindow="-120" windowWidth="20730" windowHeight="11160" xr2:uid="{4E02AA4C-F7ED-4EC9-898F-013586FC8138}"/>
  </bookViews>
  <sheets>
    <sheet name="Calcul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4" i="1" l="1"/>
  <c r="E104" i="1" s="1"/>
  <c r="F104" i="1" s="1"/>
  <c r="G104" i="1" s="1"/>
  <c r="H104" i="1" s="1"/>
  <c r="D8" i="1"/>
  <c r="D12" i="1"/>
  <c r="D15" i="1"/>
  <c r="D16" i="1"/>
  <c r="D19" i="1"/>
  <c r="D24" i="1"/>
  <c r="D27" i="1"/>
  <c r="D28" i="1"/>
  <c r="D31" i="1"/>
  <c r="D32" i="1"/>
  <c r="D36" i="1"/>
  <c r="D39" i="1"/>
  <c r="D44" i="1"/>
  <c r="D48" i="1"/>
  <c r="D51" i="1"/>
  <c r="D52" i="1"/>
  <c r="D55" i="1"/>
  <c r="D56" i="1"/>
  <c r="D60" i="1"/>
  <c r="D63" i="1"/>
  <c r="D67" i="1"/>
  <c r="D68" i="1"/>
  <c r="D72" i="1"/>
  <c r="D76" i="1"/>
  <c r="D79" i="1"/>
  <c r="D80" i="1"/>
  <c r="D88" i="1"/>
  <c r="D91" i="1"/>
  <c r="D92" i="1"/>
  <c r="D95" i="1"/>
  <c r="D96" i="1"/>
  <c r="D100" i="1"/>
  <c r="D7" i="1"/>
  <c r="D14" i="1"/>
  <c r="D22" i="1"/>
  <c r="D23" i="1"/>
  <c r="D34" i="1"/>
  <c r="D35" i="1"/>
  <c r="D38" i="1"/>
  <c r="D46" i="1"/>
  <c r="D47" i="1"/>
  <c r="D59" i="1"/>
  <c r="D62" i="1"/>
  <c r="D71" i="1"/>
  <c r="D78" i="1"/>
  <c r="D82" i="1"/>
  <c r="D83" i="1"/>
  <c r="D87" i="1"/>
  <c r="D98" i="1"/>
  <c r="D103" i="1"/>
  <c r="D30" i="1"/>
  <c r="D43" i="1"/>
  <c r="D54" i="1"/>
  <c r="D58" i="1"/>
  <c r="D66" i="1"/>
  <c r="D74" i="1"/>
  <c r="D75" i="1"/>
  <c r="D90" i="1"/>
  <c r="D102" i="1"/>
  <c r="D99" i="1"/>
  <c r="D11" i="1"/>
  <c r="D84" i="1"/>
  <c r="D64" i="1"/>
  <c r="D40" i="1"/>
  <c r="D20" i="1"/>
  <c r="D101" i="1"/>
  <c r="D97" i="1"/>
  <c r="D93" i="1"/>
  <c r="D89" i="1"/>
  <c r="D85" i="1"/>
  <c r="D81" i="1"/>
  <c r="D77" i="1"/>
  <c r="D73" i="1"/>
  <c r="D69" i="1"/>
  <c r="D65" i="1"/>
  <c r="D61" i="1"/>
  <c r="D57" i="1"/>
  <c r="D53" i="1"/>
  <c r="D49" i="1"/>
  <c r="D45" i="1"/>
  <c r="D41" i="1"/>
  <c r="D37" i="1"/>
  <c r="D33" i="1"/>
  <c r="D29" i="1"/>
  <c r="D25" i="1"/>
  <c r="D21" i="1"/>
  <c r="D17" i="1"/>
  <c r="D13" i="1"/>
  <c r="D9" i="1"/>
  <c r="D5" i="1"/>
  <c r="D6" i="1"/>
  <c r="D10" i="1"/>
  <c r="D18" i="1"/>
  <c r="D26" i="1"/>
  <c r="D42" i="1"/>
  <c r="D50" i="1"/>
  <c r="D70" i="1"/>
  <c r="D86" i="1"/>
  <c r="D94" i="1"/>
  <c r="D4" i="1"/>
  <c r="J104" i="1" l="1"/>
  <c r="K104" i="1" s="1"/>
  <c r="L104" i="1" s="1"/>
  <c r="I104" i="1"/>
  <c r="E5" i="1"/>
  <c r="Q20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U25" i="1"/>
  <c r="U26" i="1" s="1"/>
  <c r="U28" i="1" s="1"/>
  <c r="T20" i="1"/>
  <c r="T21" i="1" s="1"/>
  <c r="T10" i="1"/>
  <c r="T11" i="1" s="1"/>
  <c r="Q7" i="1"/>
  <c r="Q9" i="1" s="1"/>
  <c r="Q10" i="1" l="1"/>
  <c r="Q11" i="1" s="1"/>
  <c r="F5" i="1" l="1"/>
  <c r="G5" i="1" s="1"/>
  <c r="H5" i="1" s="1"/>
  <c r="I5" i="1" s="1"/>
  <c r="F9" i="1"/>
  <c r="G9" i="1" s="1"/>
  <c r="H9" i="1" s="1"/>
  <c r="F17" i="1"/>
  <c r="G17" i="1" s="1"/>
  <c r="H17" i="1" s="1"/>
  <c r="F25" i="1"/>
  <c r="G25" i="1" s="1"/>
  <c r="H25" i="1" s="1"/>
  <c r="F33" i="1"/>
  <c r="G33" i="1" s="1"/>
  <c r="H33" i="1" s="1"/>
  <c r="F41" i="1"/>
  <c r="G41" i="1" s="1"/>
  <c r="H41" i="1" s="1"/>
  <c r="F49" i="1"/>
  <c r="G49" i="1" s="1"/>
  <c r="H49" i="1" s="1"/>
  <c r="F57" i="1"/>
  <c r="G57" i="1" s="1"/>
  <c r="H57" i="1" s="1"/>
  <c r="F65" i="1"/>
  <c r="G65" i="1" s="1"/>
  <c r="H65" i="1" s="1"/>
  <c r="F73" i="1"/>
  <c r="G73" i="1" s="1"/>
  <c r="H73" i="1" s="1"/>
  <c r="F81" i="1"/>
  <c r="G81" i="1" s="1"/>
  <c r="H81" i="1" s="1"/>
  <c r="F89" i="1"/>
  <c r="G89" i="1" s="1"/>
  <c r="H89" i="1" s="1"/>
  <c r="F97" i="1"/>
  <c r="G97" i="1" s="1"/>
  <c r="H97" i="1" s="1"/>
  <c r="F11" i="1"/>
  <c r="G11" i="1" s="1"/>
  <c r="H11" i="1" s="1"/>
  <c r="F19" i="1"/>
  <c r="G19" i="1" s="1"/>
  <c r="H19" i="1" s="1"/>
  <c r="F27" i="1"/>
  <c r="G27" i="1" s="1"/>
  <c r="H27" i="1" s="1"/>
  <c r="F35" i="1"/>
  <c r="G35" i="1" s="1"/>
  <c r="H35" i="1" s="1"/>
  <c r="F43" i="1"/>
  <c r="G43" i="1" s="1"/>
  <c r="H43" i="1" s="1"/>
  <c r="F51" i="1"/>
  <c r="G51" i="1" s="1"/>
  <c r="H51" i="1" s="1"/>
  <c r="F59" i="1"/>
  <c r="G59" i="1" s="1"/>
  <c r="H59" i="1" s="1"/>
  <c r="F67" i="1"/>
  <c r="G67" i="1" s="1"/>
  <c r="H67" i="1" s="1"/>
  <c r="F75" i="1"/>
  <c r="G75" i="1" s="1"/>
  <c r="H75" i="1" s="1"/>
  <c r="F83" i="1"/>
  <c r="G83" i="1" s="1"/>
  <c r="H83" i="1" s="1"/>
  <c r="F91" i="1"/>
  <c r="G91" i="1" s="1"/>
  <c r="H91" i="1" s="1"/>
  <c r="F99" i="1"/>
  <c r="G99" i="1" s="1"/>
  <c r="H99" i="1" s="1"/>
  <c r="F56" i="1"/>
  <c r="G56" i="1" s="1"/>
  <c r="H56" i="1" s="1"/>
  <c r="F72" i="1"/>
  <c r="G72" i="1" s="1"/>
  <c r="H72" i="1" s="1"/>
  <c r="F80" i="1"/>
  <c r="G80" i="1" s="1"/>
  <c r="H80" i="1" s="1"/>
  <c r="F8" i="1"/>
  <c r="G8" i="1" s="1"/>
  <c r="H8" i="1" s="1"/>
  <c r="F16" i="1"/>
  <c r="G16" i="1" s="1"/>
  <c r="H16" i="1" s="1"/>
  <c r="F24" i="1"/>
  <c r="G24" i="1" s="1"/>
  <c r="H24" i="1" s="1"/>
  <c r="F32" i="1"/>
  <c r="G32" i="1" s="1"/>
  <c r="H32" i="1" s="1"/>
  <c r="F40" i="1"/>
  <c r="G40" i="1" s="1"/>
  <c r="H40" i="1" s="1"/>
  <c r="F48" i="1"/>
  <c r="G48" i="1" s="1"/>
  <c r="H48" i="1" s="1"/>
  <c r="F64" i="1"/>
  <c r="G64" i="1" s="1"/>
  <c r="H64" i="1" s="1"/>
  <c r="F88" i="1"/>
  <c r="G88" i="1" s="1"/>
  <c r="H88" i="1" s="1"/>
  <c r="F96" i="1"/>
  <c r="G96" i="1" s="1"/>
  <c r="H96" i="1" s="1"/>
  <c r="F87" i="1"/>
  <c r="G87" i="1" s="1"/>
  <c r="H87" i="1" s="1"/>
  <c r="F22" i="1"/>
  <c r="G22" i="1" s="1"/>
  <c r="H22" i="1" s="1"/>
  <c r="F52" i="1"/>
  <c r="G52" i="1" s="1"/>
  <c r="H52" i="1" s="1"/>
  <c r="F103" i="1"/>
  <c r="G103" i="1" s="1"/>
  <c r="H103" i="1" s="1"/>
  <c r="F93" i="1"/>
  <c r="G93" i="1" s="1"/>
  <c r="H93" i="1" s="1"/>
  <c r="F98" i="1"/>
  <c r="G98" i="1" s="1"/>
  <c r="H98" i="1" s="1"/>
  <c r="F46" i="1"/>
  <c r="G46" i="1" s="1"/>
  <c r="H46" i="1" s="1"/>
  <c r="F12" i="1"/>
  <c r="G12" i="1" s="1"/>
  <c r="H12" i="1" s="1"/>
  <c r="F71" i="1"/>
  <c r="G71" i="1" s="1"/>
  <c r="H71" i="1" s="1"/>
  <c r="F101" i="1"/>
  <c r="G101" i="1" s="1"/>
  <c r="H101" i="1" s="1"/>
  <c r="F28" i="1"/>
  <c r="G28" i="1" s="1"/>
  <c r="H28" i="1" s="1"/>
  <c r="F79" i="1"/>
  <c r="G79" i="1" s="1"/>
  <c r="H79" i="1" s="1"/>
  <c r="F69" i="1"/>
  <c r="G69" i="1" s="1"/>
  <c r="H69" i="1" s="1"/>
  <c r="F26" i="1"/>
  <c r="G26" i="1" s="1"/>
  <c r="H26" i="1" s="1"/>
  <c r="F14" i="1"/>
  <c r="G14" i="1" s="1"/>
  <c r="H14" i="1" s="1"/>
  <c r="F82" i="1"/>
  <c r="G82" i="1" s="1"/>
  <c r="H82" i="1" s="1"/>
  <c r="T8" i="1"/>
  <c r="T9" i="1" s="1"/>
  <c r="F94" i="1"/>
  <c r="G94" i="1" s="1"/>
  <c r="H94" i="1" s="1"/>
  <c r="F86" i="1"/>
  <c r="G86" i="1" s="1"/>
  <c r="H86" i="1" s="1"/>
  <c r="F100" i="1"/>
  <c r="G100" i="1" s="1"/>
  <c r="H100" i="1" s="1"/>
  <c r="F39" i="1"/>
  <c r="G39" i="1" s="1"/>
  <c r="H39" i="1" s="1"/>
  <c r="F18" i="1"/>
  <c r="G18" i="1" s="1"/>
  <c r="H18" i="1" s="1"/>
  <c r="F68" i="1"/>
  <c r="G68" i="1" s="1"/>
  <c r="H68" i="1" s="1"/>
  <c r="F70" i="1"/>
  <c r="G70" i="1" s="1"/>
  <c r="H70" i="1" s="1"/>
  <c r="F47" i="1"/>
  <c r="G47" i="1" s="1"/>
  <c r="H47" i="1" s="1"/>
  <c r="F85" i="1"/>
  <c r="G85" i="1" s="1"/>
  <c r="H85" i="1" s="1"/>
  <c r="F90" i="1"/>
  <c r="G90" i="1" s="1"/>
  <c r="H90" i="1" s="1"/>
  <c r="F55" i="1"/>
  <c r="G55" i="1" s="1"/>
  <c r="H55" i="1" s="1"/>
  <c r="F45" i="1"/>
  <c r="G45" i="1" s="1"/>
  <c r="H45" i="1" s="1"/>
  <c r="F95" i="1"/>
  <c r="G95" i="1" s="1"/>
  <c r="H95" i="1" s="1"/>
  <c r="F77" i="1"/>
  <c r="G77" i="1" s="1"/>
  <c r="H77" i="1" s="1"/>
  <c r="F66" i="1"/>
  <c r="G66" i="1" s="1"/>
  <c r="H66" i="1" s="1"/>
  <c r="T18" i="1"/>
  <c r="T19" i="1" s="1"/>
  <c r="F37" i="1"/>
  <c r="G37" i="1" s="1"/>
  <c r="H37" i="1" s="1"/>
  <c r="F29" i="1"/>
  <c r="G29" i="1" s="1"/>
  <c r="H29" i="1" s="1"/>
  <c r="F10" i="1"/>
  <c r="G10" i="1" s="1"/>
  <c r="H10" i="1" s="1"/>
  <c r="F7" i="1"/>
  <c r="G7" i="1" s="1"/>
  <c r="H7" i="1" s="1"/>
  <c r="F61" i="1"/>
  <c r="G61" i="1" s="1"/>
  <c r="H61" i="1" s="1"/>
  <c r="F74" i="1"/>
  <c r="G74" i="1" s="1"/>
  <c r="H74" i="1" s="1"/>
  <c r="F23" i="1"/>
  <c r="G23" i="1" s="1"/>
  <c r="H23" i="1" s="1"/>
  <c r="F21" i="1"/>
  <c r="G21" i="1" s="1"/>
  <c r="H21" i="1" s="1"/>
  <c r="F63" i="1"/>
  <c r="G63" i="1" s="1"/>
  <c r="H63" i="1" s="1"/>
  <c r="F53" i="1"/>
  <c r="G53" i="1" s="1"/>
  <c r="H53" i="1" s="1"/>
  <c r="F42" i="1"/>
  <c r="G42" i="1" s="1"/>
  <c r="H42" i="1" s="1"/>
  <c r="F58" i="1"/>
  <c r="G58" i="1" s="1"/>
  <c r="H58" i="1" s="1"/>
  <c r="F6" i="1"/>
  <c r="G6" i="1" s="1"/>
  <c r="H6" i="1" s="1"/>
  <c r="F78" i="1"/>
  <c r="G78" i="1" s="1"/>
  <c r="H78" i="1" s="1"/>
  <c r="F13" i="1"/>
  <c r="G13" i="1" s="1"/>
  <c r="H13" i="1" s="1"/>
  <c r="F50" i="1"/>
  <c r="G50" i="1" s="1"/>
  <c r="H50" i="1" s="1"/>
  <c r="F62" i="1"/>
  <c r="G62" i="1" s="1"/>
  <c r="H62" i="1" s="1"/>
  <c r="F76" i="1"/>
  <c r="G76" i="1" s="1"/>
  <c r="H76" i="1" s="1"/>
  <c r="F15" i="1"/>
  <c r="G15" i="1" s="1"/>
  <c r="H15" i="1" s="1"/>
  <c r="F92" i="1"/>
  <c r="G92" i="1" s="1"/>
  <c r="H92" i="1" s="1"/>
  <c r="F54" i="1"/>
  <c r="G54" i="1" s="1"/>
  <c r="H54" i="1" s="1"/>
  <c r="F84" i="1"/>
  <c r="G84" i="1" s="1"/>
  <c r="H84" i="1" s="1"/>
  <c r="F34" i="1"/>
  <c r="G34" i="1" s="1"/>
  <c r="H34" i="1" s="1"/>
  <c r="F38" i="1"/>
  <c r="G38" i="1" s="1"/>
  <c r="H38" i="1" s="1"/>
  <c r="F44" i="1"/>
  <c r="G44" i="1" s="1"/>
  <c r="H44" i="1" s="1"/>
  <c r="F102" i="1"/>
  <c r="G102" i="1" s="1"/>
  <c r="H102" i="1" s="1"/>
  <c r="F60" i="1"/>
  <c r="G60" i="1" s="1"/>
  <c r="H60" i="1" s="1"/>
  <c r="F31" i="1"/>
  <c r="G31" i="1" s="1"/>
  <c r="H31" i="1" s="1"/>
  <c r="F30" i="1"/>
  <c r="G30" i="1" s="1"/>
  <c r="H30" i="1" s="1"/>
  <c r="F20" i="1"/>
  <c r="G20" i="1" s="1"/>
  <c r="H20" i="1" s="1"/>
  <c r="F36" i="1"/>
  <c r="G36" i="1" s="1"/>
  <c r="H36" i="1" s="1"/>
  <c r="J29" i="1" l="1"/>
  <c r="K29" i="1" s="1"/>
  <c r="M29" i="1" s="1"/>
  <c r="I29" i="1"/>
  <c r="J85" i="1"/>
  <c r="K85" i="1" s="1"/>
  <c r="M85" i="1" s="1"/>
  <c r="I85" i="1"/>
  <c r="J32" i="1"/>
  <c r="K32" i="1" s="1"/>
  <c r="M32" i="1" s="1"/>
  <c r="I32" i="1"/>
  <c r="J91" i="1"/>
  <c r="K91" i="1" s="1"/>
  <c r="M91" i="1" s="1"/>
  <c r="I91" i="1"/>
  <c r="J27" i="1"/>
  <c r="K27" i="1" s="1"/>
  <c r="M27" i="1" s="1"/>
  <c r="I27" i="1"/>
  <c r="J65" i="1"/>
  <c r="K65" i="1" s="1"/>
  <c r="M65" i="1" s="1"/>
  <c r="I65" i="1"/>
  <c r="J38" i="1"/>
  <c r="K38" i="1" s="1"/>
  <c r="M38" i="1" s="1"/>
  <c r="I38" i="1"/>
  <c r="J50" i="1"/>
  <c r="K50" i="1" s="1"/>
  <c r="M50" i="1" s="1"/>
  <c r="I50" i="1"/>
  <c r="J21" i="1"/>
  <c r="K21" i="1" s="1"/>
  <c r="M21" i="1" s="1"/>
  <c r="I21" i="1"/>
  <c r="J47" i="1"/>
  <c r="K47" i="1" s="1"/>
  <c r="M47" i="1" s="1"/>
  <c r="I47" i="1"/>
  <c r="J71" i="1"/>
  <c r="K71" i="1" s="1"/>
  <c r="M71" i="1" s="1"/>
  <c r="I71" i="1"/>
  <c r="J87" i="1"/>
  <c r="K87" i="1" s="1"/>
  <c r="M87" i="1" s="1"/>
  <c r="I87" i="1"/>
  <c r="J24" i="1"/>
  <c r="K24" i="1" s="1"/>
  <c r="M24" i="1" s="1"/>
  <c r="I24" i="1"/>
  <c r="J83" i="1"/>
  <c r="K83" i="1" s="1"/>
  <c r="M83" i="1" s="1"/>
  <c r="I83" i="1"/>
  <c r="J19" i="1"/>
  <c r="K19" i="1" s="1"/>
  <c r="M19" i="1" s="1"/>
  <c r="I19" i="1"/>
  <c r="J57" i="1"/>
  <c r="K57" i="1" s="1"/>
  <c r="M57" i="1" s="1"/>
  <c r="I57" i="1"/>
  <c r="J37" i="1"/>
  <c r="K37" i="1" s="1"/>
  <c r="M37" i="1" s="1"/>
  <c r="I37" i="1"/>
  <c r="J36" i="1"/>
  <c r="K36" i="1" s="1"/>
  <c r="M36" i="1" s="1"/>
  <c r="I36" i="1"/>
  <c r="J66" i="1"/>
  <c r="K66" i="1" s="1"/>
  <c r="M66" i="1" s="1"/>
  <c r="I66" i="1"/>
  <c r="J12" i="1"/>
  <c r="K12" i="1" s="1"/>
  <c r="M12" i="1" s="1"/>
  <c r="I12" i="1"/>
  <c r="J16" i="1"/>
  <c r="K16" i="1" s="1"/>
  <c r="M16" i="1" s="1"/>
  <c r="I16" i="1"/>
  <c r="J49" i="1"/>
  <c r="K49" i="1" s="1"/>
  <c r="M49" i="1" s="1"/>
  <c r="I49" i="1"/>
  <c r="J20" i="1"/>
  <c r="K20" i="1" s="1"/>
  <c r="M20" i="1" s="1"/>
  <c r="I20" i="1"/>
  <c r="J84" i="1"/>
  <c r="K84" i="1" s="1"/>
  <c r="M84" i="1" s="1"/>
  <c r="I84" i="1"/>
  <c r="J78" i="1"/>
  <c r="K78" i="1" s="1"/>
  <c r="M78" i="1" s="1"/>
  <c r="I78" i="1"/>
  <c r="J74" i="1"/>
  <c r="K74" i="1" s="1"/>
  <c r="M74" i="1" s="1"/>
  <c r="I74" i="1"/>
  <c r="J77" i="1"/>
  <c r="K77" i="1" s="1"/>
  <c r="M77" i="1" s="1"/>
  <c r="I77" i="1"/>
  <c r="J68" i="1"/>
  <c r="K68" i="1" s="1"/>
  <c r="M68" i="1" s="1"/>
  <c r="I68" i="1"/>
  <c r="J14" i="1"/>
  <c r="K14" i="1" s="1"/>
  <c r="M14" i="1" s="1"/>
  <c r="I14" i="1"/>
  <c r="J46" i="1"/>
  <c r="K46" i="1" s="1"/>
  <c r="M46" i="1" s="1"/>
  <c r="I46" i="1"/>
  <c r="J96" i="1"/>
  <c r="K96" i="1" s="1"/>
  <c r="M96" i="1" s="1"/>
  <c r="I96" i="1"/>
  <c r="J8" i="1"/>
  <c r="K8" i="1" s="1"/>
  <c r="M8" i="1" s="1"/>
  <c r="I8" i="1"/>
  <c r="J67" i="1"/>
  <c r="K67" i="1" s="1"/>
  <c r="M67" i="1" s="1"/>
  <c r="I67" i="1"/>
  <c r="J41" i="1"/>
  <c r="K41" i="1" s="1"/>
  <c r="M41" i="1" s="1"/>
  <c r="I41" i="1"/>
  <c r="J62" i="1"/>
  <c r="K62" i="1" s="1"/>
  <c r="M62" i="1" s="1"/>
  <c r="I62" i="1"/>
  <c r="J94" i="1"/>
  <c r="K94" i="1" s="1"/>
  <c r="M94" i="1" s="1"/>
  <c r="I94" i="1"/>
  <c r="J23" i="1"/>
  <c r="K23" i="1" s="1"/>
  <c r="M23" i="1" s="1"/>
  <c r="I23" i="1"/>
  <c r="J30" i="1"/>
  <c r="K30" i="1" s="1"/>
  <c r="M30" i="1" s="1"/>
  <c r="I30" i="1"/>
  <c r="J26" i="1"/>
  <c r="K26" i="1" s="1"/>
  <c r="M26" i="1" s="1"/>
  <c r="I26" i="1"/>
  <c r="J102" i="1"/>
  <c r="K102" i="1" s="1"/>
  <c r="M102" i="1" s="1"/>
  <c r="I102" i="1"/>
  <c r="J63" i="1"/>
  <c r="K63" i="1" s="1"/>
  <c r="M63" i="1" s="1"/>
  <c r="I63" i="1"/>
  <c r="J22" i="1"/>
  <c r="K22" i="1" s="1"/>
  <c r="M22" i="1" s="1"/>
  <c r="I22" i="1"/>
  <c r="J34" i="1"/>
  <c r="K34" i="1" s="1"/>
  <c r="M34" i="1" s="1"/>
  <c r="I34" i="1"/>
  <c r="J70" i="1"/>
  <c r="K70" i="1" s="1"/>
  <c r="M70" i="1" s="1"/>
  <c r="I70" i="1"/>
  <c r="J11" i="1"/>
  <c r="K11" i="1" s="1"/>
  <c r="M11" i="1" s="1"/>
  <c r="I11" i="1"/>
  <c r="J54" i="1"/>
  <c r="K54" i="1" s="1"/>
  <c r="M54" i="1" s="1"/>
  <c r="I54" i="1"/>
  <c r="J61" i="1"/>
  <c r="K61" i="1" s="1"/>
  <c r="M61" i="1" s="1"/>
  <c r="I61" i="1"/>
  <c r="J18" i="1"/>
  <c r="K18" i="1" s="1"/>
  <c r="M18" i="1" s="1"/>
  <c r="I18" i="1"/>
  <c r="J98" i="1"/>
  <c r="K98" i="1" s="1"/>
  <c r="M98" i="1" s="1"/>
  <c r="I98" i="1"/>
  <c r="J80" i="1"/>
  <c r="K80" i="1" s="1"/>
  <c r="M80" i="1" s="1"/>
  <c r="I80" i="1"/>
  <c r="J59" i="1"/>
  <c r="K59" i="1" s="1"/>
  <c r="M59" i="1" s="1"/>
  <c r="I59" i="1"/>
  <c r="J97" i="1"/>
  <c r="K97" i="1" s="1"/>
  <c r="M97" i="1" s="1"/>
  <c r="I97" i="1"/>
  <c r="J31" i="1"/>
  <c r="K31" i="1" s="1"/>
  <c r="M31" i="1" s="1"/>
  <c r="I31" i="1"/>
  <c r="J92" i="1"/>
  <c r="K92" i="1" s="1"/>
  <c r="M92" i="1" s="1"/>
  <c r="I92" i="1"/>
  <c r="J58" i="1"/>
  <c r="K58" i="1" s="1"/>
  <c r="M58" i="1" s="1"/>
  <c r="I58" i="1"/>
  <c r="J7" i="1"/>
  <c r="K7" i="1" s="1"/>
  <c r="M7" i="1" s="1"/>
  <c r="I7" i="1"/>
  <c r="J45" i="1"/>
  <c r="K45" i="1" s="1"/>
  <c r="M45" i="1" s="1"/>
  <c r="I45" i="1"/>
  <c r="J39" i="1"/>
  <c r="K39" i="1" s="1"/>
  <c r="M39" i="1" s="1"/>
  <c r="I39" i="1"/>
  <c r="J69" i="1"/>
  <c r="K69" i="1" s="1"/>
  <c r="M69" i="1" s="1"/>
  <c r="I69" i="1"/>
  <c r="J93" i="1"/>
  <c r="K93" i="1" s="1"/>
  <c r="M93" i="1" s="1"/>
  <c r="I93" i="1"/>
  <c r="J64" i="1"/>
  <c r="K64" i="1" s="1"/>
  <c r="M64" i="1" s="1"/>
  <c r="I64" i="1"/>
  <c r="J72" i="1"/>
  <c r="K72" i="1" s="1"/>
  <c r="M72" i="1" s="1"/>
  <c r="I72" i="1"/>
  <c r="J51" i="1"/>
  <c r="K51" i="1" s="1"/>
  <c r="M51" i="1" s="1"/>
  <c r="I51" i="1"/>
  <c r="J89" i="1"/>
  <c r="K89" i="1" s="1"/>
  <c r="M89" i="1" s="1"/>
  <c r="I89" i="1"/>
  <c r="J25" i="1"/>
  <c r="K25" i="1" s="1"/>
  <c r="M25" i="1" s="1"/>
  <c r="I25" i="1"/>
  <c r="J76" i="1"/>
  <c r="K76" i="1" s="1"/>
  <c r="M76" i="1" s="1"/>
  <c r="I76" i="1"/>
  <c r="J44" i="1"/>
  <c r="K44" i="1" s="1"/>
  <c r="M44" i="1" s="1"/>
  <c r="I44" i="1"/>
  <c r="J101" i="1"/>
  <c r="K101" i="1" s="1"/>
  <c r="M101" i="1" s="1"/>
  <c r="I101" i="1"/>
  <c r="J13" i="1"/>
  <c r="K13" i="1" s="1"/>
  <c r="M13" i="1" s="1"/>
  <c r="I13" i="1"/>
  <c r="J82" i="1"/>
  <c r="K82" i="1" s="1"/>
  <c r="M82" i="1" s="1"/>
  <c r="I82" i="1"/>
  <c r="J75" i="1"/>
  <c r="K75" i="1" s="1"/>
  <c r="M75" i="1" s="1"/>
  <c r="I75" i="1"/>
  <c r="J6" i="1"/>
  <c r="K6" i="1" s="1"/>
  <c r="M6" i="1" s="1"/>
  <c r="I6" i="1"/>
  <c r="J95" i="1"/>
  <c r="K95" i="1" s="1"/>
  <c r="M95" i="1" s="1"/>
  <c r="I95" i="1"/>
  <c r="J88" i="1"/>
  <c r="K88" i="1" s="1"/>
  <c r="M88" i="1" s="1"/>
  <c r="I88" i="1"/>
  <c r="J33" i="1"/>
  <c r="K33" i="1" s="1"/>
  <c r="M33" i="1" s="1"/>
  <c r="I33" i="1"/>
  <c r="J60" i="1"/>
  <c r="K60" i="1" s="1"/>
  <c r="M60" i="1" s="1"/>
  <c r="I60" i="1"/>
  <c r="J15" i="1"/>
  <c r="K15" i="1" s="1"/>
  <c r="M15" i="1" s="1"/>
  <c r="I15" i="1"/>
  <c r="J42" i="1"/>
  <c r="K42" i="1" s="1"/>
  <c r="M42" i="1" s="1"/>
  <c r="I42" i="1"/>
  <c r="J10" i="1"/>
  <c r="K10" i="1" s="1"/>
  <c r="M10" i="1" s="1"/>
  <c r="I10" i="1"/>
  <c r="J55" i="1"/>
  <c r="K55" i="1" s="1"/>
  <c r="M55" i="1" s="1"/>
  <c r="I55" i="1"/>
  <c r="J100" i="1"/>
  <c r="K100" i="1" s="1"/>
  <c r="M100" i="1" s="1"/>
  <c r="I100" i="1"/>
  <c r="J79" i="1"/>
  <c r="K79" i="1" s="1"/>
  <c r="M79" i="1" s="1"/>
  <c r="I79" i="1"/>
  <c r="J103" i="1"/>
  <c r="K103" i="1" s="1"/>
  <c r="M103" i="1" s="1"/>
  <c r="I103" i="1"/>
  <c r="J48" i="1"/>
  <c r="K48" i="1" s="1"/>
  <c r="M48" i="1" s="1"/>
  <c r="I48" i="1"/>
  <c r="J56" i="1"/>
  <c r="K56" i="1" s="1"/>
  <c r="M56" i="1" s="1"/>
  <c r="I56" i="1"/>
  <c r="J43" i="1"/>
  <c r="K43" i="1" s="1"/>
  <c r="M43" i="1" s="1"/>
  <c r="I43" i="1"/>
  <c r="J81" i="1"/>
  <c r="K81" i="1" s="1"/>
  <c r="M81" i="1" s="1"/>
  <c r="I81" i="1"/>
  <c r="J17" i="1"/>
  <c r="K17" i="1" s="1"/>
  <c r="M17" i="1" s="1"/>
  <c r="I17" i="1"/>
  <c r="J53" i="1"/>
  <c r="K53" i="1" s="1"/>
  <c r="M53" i="1" s="1"/>
  <c r="I53" i="1"/>
  <c r="J90" i="1"/>
  <c r="K90" i="1" s="1"/>
  <c r="M90" i="1" s="1"/>
  <c r="I90" i="1"/>
  <c r="J86" i="1"/>
  <c r="K86" i="1" s="1"/>
  <c r="M86" i="1" s="1"/>
  <c r="I86" i="1"/>
  <c r="J28" i="1"/>
  <c r="K28" i="1" s="1"/>
  <c r="M28" i="1" s="1"/>
  <c r="I28" i="1"/>
  <c r="J52" i="1"/>
  <c r="K52" i="1" s="1"/>
  <c r="M52" i="1" s="1"/>
  <c r="I52" i="1"/>
  <c r="J40" i="1"/>
  <c r="K40" i="1" s="1"/>
  <c r="M40" i="1" s="1"/>
  <c r="I40" i="1"/>
  <c r="J99" i="1"/>
  <c r="K99" i="1" s="1"/>
  <c r="M99" i="1" s="1"/>
  <c r="I99" i="1"/>
  <c r="J35" i="1"/>
  <c r="K35" i="1" s="1"/>
  <c r="M35" i="1" s="1"/>
  <c r="I35" i="1"/>
  <c r="J73" i="1"/>
  <c r="K73" i="1" s="1"/>
  <c r="M73" i="1" s="1"/>
  <c r="I73" i="1"/>
  <c r="J9" i="1"/>
  <c r="K9" i="1" s="1"/>
  <c r="M9" i="1" s="1"/>
  <c r="I9" i="1"/>
  <c r="J5" i="1"/>
  <c r="K5" i="1" s="1"/>
  <c r="M5" i="1" s="1"/>
</calcChain>
</file>

<file path=xl/sharedStrings.xml><?xml version="1.0" encoding="utf-8"?>
<sst xmlns="http://schemas.openxmlformats.org/spreadsheetml/2006/main" count="41" uniqueCount="37">
  <si>
    <t xml:space="preserve">Pasos por vuelta = </t>
  </si>
  <si>
    <t xml:space="preserve">Reduccion = </t>
  </si>
  <si>
    <t>VELOCIDAD MINIMA</t>
  </si>
  <si>
    <t>VELOCIDAD MAXIMA</t>
  </si>
  <si>
    <t>ms/micropaso =</t>
  </si>
  <si>
    <t xml:space="preserve">PPS1/2 = </t>
  </si>
  <si>
    <t>v (cm/h)</t>
  </si>
  <si>
    <t>v (mm/h)</t>
  </si>
  <si>
    <t xml:space="preserve">v (μm/s) </t>
  </si>
  <si>
    <t>s/medio paso</t>
  </si>
  <si>
    <t>ms / medio paso</t>
  </si>
  <si>
    <t>s/medio paso =</t>
  </si>
  <si>
    <t>ms/ medio paso =</t>
  </si>
  <si>
    <t>micropasos / medio paso =</t>
  </si>
  <si>
    <t xml:space="preserve">Avance / medio paso (μm) = </t>
  </si>
  <si>
    <t xml:space="preserve">Avance / vuelta (mm) = </t>
  </si>
  <si>
    <t xml:space="preserve">Pasos / vuelta = </t>
  </si>
  <si>
    <t xml:space="preserve">Avance / paso (mm) = </t>
  </si>
  <si>
    <t xml:space="preserve">Avance / paso (μm) = </t>
  </si>
  <si>
    <t xml:space="preserve">vmax (μm/s) = </t>
  </si>
  <si>
    <t xml:space="preserve">vmax (cm/h) = </t>
  </si>
  <si>
    <t xml:space="preserve">s/PPS1/2 = </t>
  </si>
  <si>
    <t xml:space="preserve">ms/PPS1/2 = </t>
  </si>
  <si>
    <t xml:space="preserve">vmin (μm/s) = </t>
  </si>
  <si>
    <t xml:space="preserve">vmin (cm/h) = </t>
  </si>
  <si>
    <t>PERIODO (velocidad minima)</t>
  </si>
  <si>
    <t>t_mediomicropaso (ms)</t>
  </si>
  <si>
    <t>t_mediomicropaso (us)</t>
  </si>
  <si>
    <t>medio paso/s</t>
  </si>
  <si>
    <t>t_espera (us)</t>
  </si>
  <si>
    <t>us / medio paso</t>
  </si>
  <si>
    <t>ms/paso =</t>
  </si>
  <si>
    <t>ms/mediomicropaso =</t>
  </si>
  <si>
    <t>TEORICO</t>
  </si>
  <si>
    <t>EL QUE VAMOS A DAR</t>
  </si>
  <si>
    <t>wdado(grados/h)</t>
  </si>
  <si>
    <t>Es la velocidad máxima. Usada para desplazarme hasta los requerimientos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</si>
</sst>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Cavolini"/>
      <family val="4"/>
    </font>
    <font>
      <sz val="8"/>
      <name val="Cavolini"/>
      <family val="4"/>
    </font>
    <font>
      <b/>
      <sz val="8"/>
      <name val="Cavolini"/>
      <family val="4"/>
    </font>
    <font>
      <sz val="8"/>
      <color theme="0"/>
      <name val="Cavolini"/>
      <family val="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2" fontId="3" fillId="5" borderId="1" xfId="0" applyNumberFormat="1" applyFont="1" applyFill="1" applyBorder="1" applyAlignment="1">
      <alignment horizontal="center" vertical="center"/>
    </xf>
    <xf numFmtId="1" fontId="3" fillId="5" borderId="1" xfId="0" applyNumberFormat="1" applyFont="1" applyFill="1" applyBorder="1" applyAlignment="1">
      <alignment horizontal="center" vertical="center"/>
    </xf>
    <xf numFmtId="2" fontId="3" fillId="4" borderId="1" xfId="0" applyNumberFormat="1" applyFont="1" applyFill="1" applyBorder="1" applyAlignment="1">
      <alignment horizontal="center" vertical="center"/>
    </xf>
    <xf numFmtId="2" fontId="3" fillId="4" borderId="5" xfId="0" applyNumberFormat="1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 vertical="center"/>
    </xf>
    <xf numFmtId="2" fontId="3" fillId="4" borderId="6" xfId="0" applyNumberFormat="1" applyFont="1" applyFill="1" applyBorder="1" applyAlignment="1">
      <alignment horizontal="center" vertical="center"/>
    </xf>
    <xf numFmtId="1" fontId="3" fillId="6" borderId="1" xfId="0" applyNumberFormat="1" applyFon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2" fontId="2" fillId="5" borderId="1" xfId="0" applyNumberFormat="1" applyFont="1" applyFill="1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right" vertical="center"/>
    </xf>
    <xf numFmtId="164" fontId="2" fillId="2" borderId="3" xfId="0" applyNumberFormat="1" applyFont="1" applyFill="1" applyBorder="1" applyAlignment="1">
      <alignment horizontal="left" vertical="center"/>
    </xf>
    <xf numFmtId="1" fontId="2" fillId="2" borderId="3" xfId="0" applyNumberFormat="1" applyFont="1" applyFill="1" applyBorder="1" applyAlignment="1">
      <alignment horizontal="left" vertical="center"/>
    </xf>
    <xf numFmtId="11" fontId="2" fillId="2" borderId="3" xfId="0" applyNumberFormat="1" applyFont="1" applyFill="1" applyBorder="1" applyAlignment="1">
      <alignment horizontal="left" vertical="center"/>
    </xf>
    <xf numFmtId="165" fontId="2" fillId="2" borderId="3" xfId="0" applyNumberFormat="1" applyFont="1" applyFill="1" applyBorder="1" applyAlignment="1">
      <alignment horizontal="left" vertical="center"/>
    </xf>
    <xf numFmtId="2" fontId="2" fillId="4" borderId="4" xfId="0" applyNumberFormat="1" applyFont="1" applyFill="1" applyBorder="1" applyAlignment="1">
      <alignment horizontal="center" vertical="center"/>
    </xf>
    <xf numFmtId="164" fontId="2" fillId="4" borderId="3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166" fontId="4" fillId="7" borderId="1" xfId="0" applyNumberFormat="1" applyFont="1" applyFill="1" applyBorder="1" applyAlignment="1">
      <alignment horizontal="center" vertical="center"/>
    </xf>
    <xf numFmtId="166" fontId="1" fillId="8" borderId="1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FB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8466</xdr:colOff>
      <xdr:row>14</xdr:row>
      <xdr:rowOff>107631</xdr:rowOff>
    </xdr:from>
    <xdr:ext cx="2531534" cy="455125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67C9E37-0407-40B1-8B58-27699825A04A}"/>
            </a:ext>
          </a:extLst>
        </xdr:cNvPr>
        <xdr:cNvSpPr txBox="1"/>
      </xdr:nvSpPr>
      <xdr:spPr>
        <a:xfrm>
          <a:off x="12835466" y="3189498"/>
          <a:ext cx="2531534" cy="4551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s-ES" sz="1100" b="1">
              <a:latin typeface="Cavolini" panose="03000502040302020204" pitchFamily="66" charset="0"/>
              <a:cs typeface="Cavolini" panose="03000502040302020204" pitchFamily="66" charset="0"/>
            </a:rPr>
            <a:t>Utilizo</a:t>
          </a:r>
          <a:r>
            <a:rPr lang="es-ES" sz="1100" b="1" baseline="0">
              <a:latin typeface="Cavolini" panose="03000502040302020204" pitchFamily="66" charset="0"/>
              <a:cs typeface="Cavolini" panose="03000502040302020204" pitchFamily="66" charset="0"/>
            </a:rPr>
            <a:t> como tiempo minimo entre medio micropaso de 1ms</a:t>
          </a:r>
          <a:endParaRPr lang="es-ES" sz="1100" b="1">
            <a:latin typeface="Cavolini" panose="03000502040302020204" pitchFamily="66" charset="0"/>
            <a:cs typeface="Cavolini" panose="03000502040302020204" pitchFamily="66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B7532-0B7D-453C-B88C-E4980293D583}">
  <dimension ref="B2:U104"/>
  <sheetViews>
    <sheetView tabSelected="1" zoomScale="90" zoomScaleNormal="90" workbookViewId="0">
      <selection activeCell="A12" sqref="A12"/>
    </sheetView>
  </sheetViews>
  <sheetFormatPr baseColWidth="10" defaultColWidth="11.5703125" defaultRowHeight="18.600000000000001" customHeight="1" x14ac:dyDescent="0.25"/>
  <cols>
    <col min="1" max="1" width="11.5703125" style="16"/>
    <col min="2" max="2" width="13.85546875" style="1" customWidth="1"/>
    <col min="3" max="3" width="9.28515625" style="38" customWidth="1"/>
    <col min="4" max="4" width="8.28515625" style="16" customWidth="1"/>
    <col min="5" max="5" width="11.5703125" style="16"/>
    <col min="6" max="6" width="13" style="16" customWidth="1"/>
    <col min="7" max="7" width="12.42578125" style="16" customWidth="1"/>
    <col min="8" max="8" width="15.28515625" style="17" customWidth="1"/>
    <col min="9" max="9" width="15.28515625" style="3" customWidth="1"/>
    <col min="10" max="10" width="21.7109375" style="18" customWidth="1"/>
    <col min="11" max="11" width="21.5703125" style="17" customWidth="1"/>
    <col min="12" max="12" width="21.5703125" style="15" customWidth="1"/>
    <col min="13" max="13" width="21.5703125" style="17" customWidth="1"/>
    <col min="14" max="14" width="11.5703125" style="16"/>
    <col min="15" max="15" width="14.140625" style="16" customWidth="1"/>
    <col min="16" max="17" width="11.5703125" style="16"/>
    <col min="18" max="18" width="7.28515625" style="16" customWidth="1"/>
    <col min="19" max="19" width="13.7109375" style="16" customWidth="1"/>
    <col min="20" max="16384" width="11.5703125" style="16"/>
  </cols>
  <sheetData>
    <row r="2" spans="2:20" ht="18.600000000000001" customHeight="1" x14ac:dyDescent="0.25">
      <c r="K2" s="19" t="s">
        <v>33</v>
      </c>
      <c r="L2" s="13" t="s">
        <v>34</v>
      </c>
    </row>
    <row r="3" spans="2:20" s="2" customFormat="1" ht="18.600000000000001" customHeight="1" x14ac:dyDescent="0.25">
      <c r="B3" s="41" t="s">
        <v>35</v>
      </c>
      <c r="C3" s="39" t="s">
        <v>6</v>
      </c>
      <c r="D3" s="4" t="s">
        <v>7</v>
      </c>
      <c r="E3" s="4" t="s">
        <v>8</v>
      </c>
      <c r="F3" s="4" t="s">
        <v>28</v>
      </c>
      <c r="G3" s="4" t="s">
        <v>9</v>
      </c>
      <c r="H3" s="5" t="s">
        <v>10</v>
      </c>
      <c r="I3" s="5" t="s">
        <v>30</v>
      </c>
      <c r="J3" s="6" t="s">
        <v>26</v>
      </c>
      <c r="K3" s="5" t="s">
        <v>27</v>
      </c>
      <c r="L3" s="14" t="s">
        <v>27</v>
      </c>
      <c r="M3" s="5" t="s">
        <v>29</v>
      </c>
    </row>
    <row r="4" spans="2:20" ht="18.600000000000001" customHeight="1" x14ac:dyDescent="0.25">
      <c r="B4" s="42">
        <v>0</v>
      </c>
      <c r="C4" s="40">
        <v>0</v>
      </c>
      <c r="D4" s="20">
        <f>C4*10</f>
        <v>0</v>
      </c>
      <c r="E4" s="20">
        <v>0</v>
      </c>
      <c r="F4" s="20">
        <v>0</v>
      </c>
      <c r="G4" s="20">
        <v>0</v>
      </c>
      <c r="H4" s="21">
        <v>0</v>
      </c>
      <c r="I4" s="7">
        <v>0</v>
      </c>
      <c r="J4" s="22">
        <v>0</v>
      </c>
      <c r="K4" s="21">
        <v>0</v>
      </c>
      <c r="L4" s="8">
        <v>0</v>
      </c>
      <c r="M4" s="21">
        <v>0</v>
      </c>
    </row>
    <row r="5" spans="2:20" ht="18.600000000000001" customHeight="1" x14ac:dyDescent="0.25">
      <c r="B5" s="42">
        <v>0.1</v>
      </c>
      <c r="C5" s="40">
        <v>0.1262727835829543</v>
      </c>
      <c r="D5" s="20">
        <f t="shared" ref="D5:D68" si="0">C5*10</f>
        <v>1.2627278358295428</v>
      </c>
      <c r="E5" s="23">
        <f>D5*1000/3600</f>
        <v>0.35075773217487299</v>
      </c>
      <c r="F5" s="23">
        <f>E5/$Q$11</f>
        <v>0.14030309286994919</v>
      </c>
      <c r="G5" s="23">
        <f>1/F5</f>
        <v>7.127426627201495</v>
      </c>
      <c r="H5" s="24">
        <f>G5*1000</f>
        <v>7127.4266272014947</v>
      </c>
      <c r="I5" s="9">
        <f>H5*1000</f>
        <v>7127426.6272014948</v>
      </c>
      <c r="J5" s="23">
        <f>H5/32</f>
        <v>222.73208210004671</v>
      </c>
      <c r="K5" s="24">
        <f>J5*1000</f>
        <v>222732.08210004671</v>
      </c>
      <c r="L5" s="11">
        <v>100</v>
      </c>
      <c r="M5" s="24">
        <f>(K5*32)-32*L5</f>
        <v>7124226.6272014948</v>
      </c>
      <c r="O5" s="33" t="s">
        <v>0</v>
      </c>
      <c r="P5" s="34"/>
      <c r="Q5" s="25">
        <v>200</v>
      </c>
      <c r="S5" s="35" t="s">
        <v>2</v>
      </c>
      <c r="T5" s="36"/>
    </row>
    <row r="6" spans="2:20" ht="18.600000000000001" customHeight="1" x14ac:dyDescent="0.25">
      <c r="B6" s="42">
        <v>0.2</v>
      </c>
      <c r="C6" s="40">
        <v>0.25254556716590859</v>
      </c>
      <c r="D6" s="20">
        <f t="shared" si="0"/>
        <v>2.5254556716590857</v>
      </c>
      <c r="E6" s="23">
        <f t="shared" ref="E6:E69" si="1">D6*1000/3600</f>
        <v>0.70151546434974599</v>
      </c>
      <c r="F6" s="23">
        <f t="shared" ref="F6:F36" si="2">E6/$Q$11</f>
        <v>0.28060618573989837</v>
      </c>
      <c r="G6" s="23">
        <f t="shared" ref="G6:G69" si="3">1/F6</f>
        <v>3.5637133136007475</v>
      </c>
      <c r="H6" s="24">
        <f t="shared" ref="H6:H69" si="4">G6*1000</f>
        <v>3563.7133136007474</v>
      </c>
      <c r="I6" s="9">
        <f t="shared" ref="I6:I69" si="5">H6*1000</f>
        <v>3563713.3136007474</v>
      </c>
      <c r="J6" s="23">
        <f t="shared" ref="J6:J69" si="6">H6/32</f>
        <v>111.36604105002336</v>
      </c>
      <c r="K6" s="24">
        <f t="shared" ref="K6:K69" si="7">J6*1000</f>
        <v>111366.04105002336</v>
      </c>
      <c r="L6" s="11">
        <v>100</v>
      </c>
      <c r="M6" s="24">
        <f t="shared" ref="M6:M69" si="8">(K6*32)-32*L6</f>
        <v>3560513.3136007474</v>
      </c>
      <c r="O6" s="33" t="s">
        <v>1</v>
      </c>
      <c r="P6" s="34"/>
      <c r="Q6" s="25">
        <v>1</v>
      </c>
    </row>
    <row r="7" spans="2:20" ht="18.600000000000001" customHeight="1" x14ac:dyDescent="0.25">
      <c r="B7" s="42">
        <v>0.3</v>
      </c>
      <c r="C7" s="40">
        <v>0.37881835074886283</v>
      </c>
      <c r="D7" s="20">
        <f t="shared" si="0"/>
        <v>3.7881835074886281</v>
      </c>
      <c r="E7" s="23">
        <f t="shared" si="1"/>
        <v>1.0522731965246188</v>
      </c>
      <c r="F7" s="23">
        <f t="shared" si="2"/>
        <v>0.4209092786098475</v>
      </c>
      <c r="G7" s="23">
        <f t="shared" si="3"/>
        <v>2.3758088757338318</v>
      </c>
      <c r="H7" s="24">
        <f t="shared" si="4"/>
        <v>2375.8088757338319</v>
      </c>
      <c r="I7" s="9">
        <f t="shared" si="5"/>
        <v>2375808.8757338319</v>
      </c>
      <c r="J7" s="23">
        <f t="shared" si="6"/>
        <v>74.244027366682246</v>
      </c>
      <c r="K7" s="24">
        <f t="shared" si="7"/>
        <v>74244.027366682247</v>
      </c>
      <c r="L7" s="11">
        <v>100</v>
      </c>
      <c r="M7" s="24">
        <f t="shared" si="8"/>
        <v>2372608.8757338319</v>
      </c>
      <c r="O7" s="33" t="s">
        <v>16</v>
      </c>
      <c r="P7" s="34"/>
      <c r="Q7" s="25">
        <f>Q5*Q6</f>
        <v>200</v>
      </c>
      <c r="S7" s="26" t="s">
        <v>5</v>
      </c>
      <c r="T7" s="25">
        <v>150</v>
      </c>
    </row>
    <row r="8" spans="2:20" ht="18.600000000000001" customHeight="1" x14ac:dyDescent="0.25">
      <c r="B8" s="42">
        <v>0.4</v>
      </c>
      <c r="C8" s="40">
        <v>0.50509113433181718</v>
      </c>
      <c r="D8" s="20">
        <f t="shared" si="0"/>
        <v>5.0509113433181714</v>
      </c>
      <c r="E8" s="23">
        <f t="shared" si="1"/>
        <v>1.403030928699492</v>
      </c>
      <c r="F8" s="23">
        <f t="shared" si="2"/>
        <v>0.56121237147979675</v>
      </c>
      <c r="G8" s="23">
        <f t="shared" si="3"/>
        <v>1.7818566568003738</v>
      </c>
      <c r="H8" s="24">
        <f t="shared" si="4"/>
        <v>1781.8566568003737</v>
      </c>
      <c r="I8" s="9">
        <f t="shared" si="5"/>
        <v>1781856.6568003737</v>
      </c>
      <c r="J8" s="23">
        <f t="shared" si="6"/>
        <v>55.683020525011678</v>
      </c>
      <c r="K8" s="24">
        <f t="shared" si="7"/>
        <v>55683.020525011678</v>
      </c>
      <c r="L8" s="11">
        <v>100</v>
      </c>
      <c r="M8" s="24">
        <f t="shared" si="8"/>
        <v>1778656.6568003737</v>
      </c>
      <c r="O8" s="33" t="s">
        <v>15</v>
      </c>
      <c r="P8" s="34"/>
      <c r="Q8" s="25">
        <v>1</v>
      </c>
      <c r="S8" s="26" t="s">
        <v>23</v>
      </c>
      <c r="T8" s="27">
        <f>T7*Q11</f>
        <v>375</v>
      </c>
    </row>
    <row r="9" spans="2:20" ht="18.600000000000001" customHeight="1" x14ac:dyDescent="0.25">
      <c r="B9" s="42">
        <v>0.5</v>
      </c>
      <c r="C9" s="40">
        <v>0.63136391791477131</v>
      </c>
      <c r="D9" s="20">
        <f t="shared" si="0"/>
        <v>6.3136391791477129</v>
      </c>
      <c r="E9" s="23">
        <f t="shared" si="1"/>
        <v>1.7537886608743647</v>
      </c>
      <c r="F9" s="23">
        <f t="shared" si="2"/>
        <v>0.70151546434974588</v>
      </c>
      <c r="G9" s="23">
        <f t="shared" si="3"/>
        <v>1.425485325440299</v>
      </c>
      <c r="H9" s="24">
        <f t="shared" si="4"/>
        <v>1425.485325440299</v>
      </c>
      <c r="I9" s="9">
        <f t="shared" si="5"/>
        <v>1425485.325440299</v>
      </c>
      <c r="J9" s="23">
        <f t="shared" si="6"/>
        <v>44.546416420009344</v>
      </c>
      <c r="K9" s="24">
        <f t="shared" si="7"/>
        <v>44546.416420009344</v>
      </c>
      <c r="L9" s="11">
        <v>100</v>
      </c>
      <c r="M9" s="24">
        <f t="shared" si="8"/>
        <v>1422285.325440299</v>
      </c>
      <c r="O9" s="33" t="s">
        <v>17</v>
      </c>
      <c r="P9" s="34"/>
      <c r="Q9" s="27">
        <f>Q8/Q7</f>
        <v>5.0000000000000001E-3</v>
      </c>
      <c r="S9" s="26" t="s">
        <v>24</v>
      </c>
      <c r="T9" s="27">
        <f>(T8/10^4)*3600</f>
        <v>135</v>
      </c>
    </row>
    <row r="10" spans="2:20" ht="18.600000000000001" customHeight="1" x14ac:dyDescent="0.25">
      <c r="B10" s="42">
        <v>0.6</v>
      </c>
      <c r="C10" s="40">
        <v>0.75763670149772566</v>
      </c>
      <c r="D10" s="20">
        <f t="shared" si="0"/>
        <v>7.5763670149772562</v>
      </c>
      <c r="E10" s="23">
        <f t="shared" si="1"/>
        <v>2.1045463930492376</v>
      </c>
      <c r="F10" s="23">
        <f t="shared" si="2"/>
        <v>0.84181855721969501</v>
      </c>
      <c r="G10" s="23">
        <f t="shared" si="3"/>
        <v>1.1879044378669159</v>
      </c>
      <c r="H10" s="24">
        <f t="shared" si="4"/>
        <v>1187.9044378669159</v>
      </c>
      <c r="I10" s="9">
        <f t="shared" si="5"/>
        <v>1187904.4378669159</v>
      </c>
      <c r="J10" s="23">
        <f t="shared" si="6"/>
        <v>37.122013683341123</v>
      </c>
      <c r="K10" s="24">
        <f t="shared" si="7"/>
        <v>37122.013683341123</v>
      </c>
      <c r="L10" s="11">
        <v>100</v>
      </c>
      <c r="M10" s="24">
        <f t="shared" si="8"/>
        <v>1184704.4378669159</v>
      </c>
      <c r="O10" s="33" t="s">
        <v>18</v>
      </c>
      <c r="P10" s="34"/>
      <c r="Q10" s="28">
        <f>Q9*1000</f>
        <v>5</v>
      </c>
      <c r="S10" s="26" t="s">
        <v>21</v>
      </c>
      <c r="T10" s="29">
        <f>1/T7</f>
        <v>6.6666666666666671E-3</v>
      </c>
    </row>
    <row r="11" spans="2:20" ht="18.600000000000001" customHeight="1" x14ac:dyDescent="0.25">
      <c r="B11" s="42">
        <v>0.7</v>
      </c>
      <c r="C11" s="40">
        <v>0.8839094850806799</v>
      </c>
      <c r="D11" s="20">
        <f t="shared" si="0"/>
        <v>8.8390948508067986</v>
      </c>
      <c r="E11" s="23">
        <f t="shared" si="1"/>
        <v>2.4553041252241106</v>
      </c>
      <c r="F11" s="23">
        <f t="shared" si="2"/>
        <v>0.98212165008964425</v>
      </c>
      <c r="G11" s="23">
        <f t="shared" si="3"/>
        <v>1.0182038038859278</v>
      </c>
      <c r="H11" s="24">
        <f t="shared" si="4"/>
        <v>1018.2038038859278</v>
      </c>
      <c r="I11" s="9">
        <f t="shared" si="5"/>
        <v>1018203.8038859278</v>
      </c>
      <c r="J11" s="23">
        <f t="shared" si="6"/>
        <v>31.818868871435242</v>
      </c>
      <c r="K11" s="24">
        <f t="shared" si="7"/>
        <v>31818.868871435243</v>
      </c>
      <c r="L11" s="11">
        <v>100</v>
      </c>
      <c r="M11" s="24">
        <f t="shared" si="8"/>
        <v>1015003.8038859278</v>
      </c>
      <c r="O11" s="33" t="s">
        <v>14</v>
      </c>
      <c r="P11" s="34"/>
      <c r="Q11" s="30">
        <f>Q10/2</f>
        <v>2.5</v>
      </c>
      <c r="S11" s="26" t="s">
        <v>22</v>
      </c>
      <c r="T11" s="27">
        <f>T10*1000</f>
        <v>6.666666666666667</v>
      </c>
    </row>
    <row r="12" spans="2:20" ht="18.600000000000001" customHeight="1" x14ac:dyDescent="0.25">
      <c r="B12" s="42">
        <v>0.8</v>
      </c>
      <c r="C12" s="40">
        <v>1.0101822686636344</v>
      </c>
      <c r="D12" s="20">
        <f t="shared" si="0"/>
        <v>10.101822686636343</v>
      </c>
      <c r="E12" s="23">
        <f t="shared" si="1"/>
        <v>2.8060618573989839</v>
      </c>
      <c r="F12" s="23">
        <f t="shared" si="2"/>
        <v>1.1224247429595935</v>
      </c>
      <c r="G12" s="23">
        <f t="shared" si="3"/>
        <v>0.89092832840018688</v>
      </c>
      <c r="H12" s="24">
        <f t="shared" si="4"/>
        <v>890.92832840018684</v>
      </c>
      <c r="I12" s="9">
        <f t="shared" si="5"/>
        <v>890928.32840018685</v>
      </c>
      <c r="J12" s="23">
        <f t="shared" si="6"/>
        <v>27.841510262505839</v>
      </c>
      <c r="K12" s="24">
        <f t="shared" si="7"/>
        <v>27841.510262505839</v>
      </c>
      <c r="L12" s="11">
        <v>100</v>
      </c>
      <c r="M12" s="24">
        <f t="shared" si="8"/>
        <v>887728.32840018685</v>
      </c>
    </row>
    <row r="13" spans="2:20" ht="18.600000000000001" customHeight="1" x14ac:dyDescent="0.25">
      <c r="B13" s="42">
        <v>0.9</v>
      </c>
      <c r="C13" s="40">
        <v>1.1364550522465886</v>
      </c>
      <c r="D13" s="20">
        <f t="shared" si="0"/>
        <v>11.364550522465887</v>
      </c>
      <c r="E13" s="23">
        <f t="shared" si="1"/>
        <v>3.1568195895738573</v>
      </c>
      <c r="F13" s="23">
        <f t="shared" si="2"/>
        <v>1.2627278358295428</v>
      </c>
      <c r="G13" s="23">
        <f t="shared" si="3"/>
        <v>0.79193629191127712</v>
      </c>
      <c r="H13" s="24">
        <f t="shared" si="4"/>
        <v>791.93629191127707</v>
      </c>
      <c r="I13" s="9">
        <f t="shared" si="5"/>
        <v>791936.29191127711</v>
      </c>
      <c r="J13" s="23">
        <f t="shared" si="6"/>
        <v>24.748009122227408</v>
      </c>
      <c r="K13" s="24">
        <f t="shared" si="7"/>
        <v>24748.00912222741</v>
      </c>
      <c r="L13" s="11">
        <v>100</v>
      </c>
      <c r="M13" s="24">
        <f t="shared" si="8"/>
        <v>788736.29191127711</v>
      </c>
    </row>
    <row r="14" spans="2:20" ht="18.600000000000001" customHeight="1" x14ac:dyDescent="0.25">
      <c r="B14" s="42">
        <v>1</v>
      </c>
      <c r="C14" s="40">
        <v>1.2627278358295426</v>
      </c>
      <c r="D14" s="20">
        <f t="shared" si="0"/>
        <v>12.627278358295426</v>
      </c>
      <c r="E14" s="23">
        <f t="shared" si="1"/>
        <v>3.5075773217487294</v>
      </c>
      <c r="F14" s="23">
        <f t="shared" si="2"/>
        <v>1.4030309286994918</v>
      </c>
      <c r="G14" s="23">
        <f t="shared" si="3"/>
        <v>0.71274266272014952</v>
      </c>
      <c r="H14" s="24">
        <f t="shared" si="4"/>
        <v>712.7426627201495</v>
      </c>
      <c r="I14" s="9">
        <f t="shared" si="5"/>
        <v>712742.6627201495</v>
      </c>
      <c r="J14" s="23">
        <f t="shared" si="6"/>
        <v>22.273208210004672</v>
      </c>
      <c r="K14" s="24">
        <f t="shared" si="7"/>
        <v>22273.208210004672</v>
      </c>
      <c r="L14" s="11">
        <v>100</v>
      </c>
      <c r="M14" s="24">
        <f t="shared" si="8"/>
        <v>709542.6627201495</v>
      </c>
    </row>
    <row r="15" spans="2:20" ht="18.600000000000001" customHeight="1" x14ac:dyDescent="0.25">
      <c r="B15" s="42">
        <v>1.1000000000000001</v>
      </c>
      <c r="C15" s="40">
        <v>1.3890006194124978</v>
      </c>
      <c r="D15" s="20">
        <f t="shared" si="0"/>
        <v>13.890006194124977</v>
      </c>
      <c r="E15" s="23">
        <f t="shared" si="1"/>
        <v>3.8583350539236045</v>
      </c>
      <c r="F15" s="23">
        <f t="shared" si="2"/>
        <v>1.5433340215694418</v>
      </c>
      <c r="G15" s="23">
        <f t="shared" si="3"/>
        <v>0.64794787520013553</v>
      </c>
      <c r="H15" s="24">
        <f t="shared" si="4"/>
        <v>647.94787520013551</v>
      </c>
      <c r="I15" s="9">
        <f t="shared" si="5"/>
        <v>647947.87520013552</v>
      </c>
      <c r="J15" s="23">
        <f t="shared" si="6"/>
        <v>20.248371100004235</v>
      </c>
      <c r="K15" s="24">
        <f t="shared" si="7"/>
        <v>20248.371100004235</v>
      </c>
      <c r="L15" s="11">
        <v>100</v>
      </c>
      <c r="M15" s="24">
        <f t="shared" si="8"/>
        <v>644747.87520013552</v>
      </c>
      <c r="S15" s="35" t="s">
        <v>3</v>
      </c>
      <c r="T15" s="36"/>
    </row>
    <row r="16" spans="2:20" ht="18.600000000000001" customHeight="1" x14ac:dyDescent="0.25">
      <c r="B16" s="42">
        <v>1.2</v>
      </c>
      <c r="C16" s="40">
        <v>1.5152734029954513</v>
      </c>
      <c r="D16" s="20">
        <f t="shared" si="0"/>
        <v>15.152734029954512</v>
      </c>
      <c r="E16" s="23">
        <f t="shared" si="1"/>
        <v>4.2090927860984753</v>
      </c>
      <c r="F16" s="23">
        <f t="shared" si="2"/>
        <v>1.68363711443939</v>
      </c>
      <c r="G16" s="23">
        <f t="shared" si="3"/>
        <v>0.59395221893345795</v>
      </c>
      <c r="H16" s="24">
        <f t="shared" si="4"/>
        <v>593.95221893345797</v>
      </c>
      <c r="I16" s="9">
        <f t="shared" si="5"/>
        <v>593952.21893345797</v>
      </c>
      <c r="J16" s="23">
        <f t="shared" si="6"/>
        <v>18.561006841670562</v>
      </c>
      <c r="K16" s="24">
        <f t="shared" si="7"/>
        <v>18561.006841670562</v>
      </c>
      <c r="L16" s="11">
        <v>100</v>
      </c>
      <c r="M16" s="24">
        <f t="shared" si="8"/>
        <v>590752.21893345797</v>
      </c>
    </row>
    <row r="17" spans="2:21" ht="18.600000000000001" customHeight="1" x14ac:dyDescent="0.25">
      <c r="B17" s="42">
        <v>1.3</v>
      </c>
      <c r="C17" s="40">
        <v>1.6415461865784058</v>
      </c>
      <c r="D17" s="20">
        <f t="shared" si="0"/>
        <v>16.415461865784057</v>
      </c>
      <c r="E17" s="23">
        <f t="shared" si="1"/>
        <v>4.5598505182733495</v>
      </c>
      <c r="F17" s="23">
        <f t="shared" si="2"/>
        <v>1.8239402073093398</v>
      </c>
      <c r="G17" s="23">
        <f t="shared" si="3"/>
        <v>0.54826358670780717</v>
      </c>
      <c r="H17" s="24">
        <f t="shared" si="4"/>
        <v>548.26358670780712</v>
      </c>
      <c r="I17" s="9">
        <f t="shared" si="5"/>
        <v>548263.58670780715</v>
      </c>
      <c r="J17" s="23">
        <f t="shared" si="6"/>
        <v>17.133237084618973</v>
      </c>
      <c r="K17" s="24">
        <f t="shared" si="7"/>
        <v>17133.237084618973</v>
      </c>
      <c r="L17" s="11">
        <v>100</v>
      </c>
      <c r="M17" s="24">
        <f t="shared" si="8"/>
        <v>545063.58670780715</v>
      </c>
      <c r="S17" s="26" t="s">
        <v>5</v>
      </c>
      <c r="T17" s="25">
        <v>5500</v>
      </c>
    </row>
    <row r="18" spans="2:21" ht="18.600000000000001" customHeight="1" x14ac:dyDescent="0.25">
      <c r="B18" s="42">
        <v>1.4</v>
      </c>
      <c r="C18" s="40">
        <v>1.7678189701613598</v>
      </c>
      <c r="D18" s="20">
        <f t="shared" si="0"/>
        <v>17.678189701613597</v>
      </c>
      <c r="E18" s="23">
        <f t="shared" si="1"/>
        <v>4.9106082504482211</v>
      </c>
      <c r="F18" s="23">
        <f t="shared" si="2"/>
        <v>1.9642433001792885</v>
      </c>
      <c r="G18" s="23">
        <f t="shared" si="3"/>
        <v>0.5091019019429639</v>
      </c>
      <c r="H18" s="24">
        <f t="shared" si="4"/>
        <v>509.10190194296388</v>
      </c>
      <c r="I18" s="9">
        <f t="shared" si="5"/>
        <v>509101.90194296389</v>
      </c>
      <c r="J18" s="23">
        <f t="shared" si="6"/>
        <v>15.909434435717621</v>
      </c>
      <c r="K18" s="24">
        <f t="shared" si="7"/>
        <v>15909.434435717621</v>
      </c>
      <c r="L18" s="11">
        <v>100</v>
      </c>
      <c r="M18" s="24">
        <f t="shared" si="8"/>
        <v>505901.90194296389</v>
      </c>
      <c r="S18" s="26" t="s">
        <v>19</v>
      </c>
      <c r="T18" s="27">
        <f>T17*Q11</f>
        <v>13750</v>
      </c>
    </row>
    <row r="19" spans="2:21" ht="18.600000000000001" customHeight="1" x14ac:dyDescent="0.25">
      <c r="B19" s="42">
        <v>1.5</v>
      </c>
      <c r="C19" s="40">
        <v>1.8940917537443145</v>
      </c>
      <c r="D19" s="20">
        <f t="shared" si="0"/>
        <v>18.940917537443145</v>
      </c>
      <c r="E19" s="23">
        <f t="shared" si="1"/>
        <v>5.2613659826230954</v>
      </c>
      <c r="F19" s="23">
        <f t="shared" si="2"/>
        <v>2.1045463930492381</v>
      </c>
      <c r="G19" s="23">
        <f t="shared" si="3"/>
        <v>0.47516177514676627</v>
      </c>
      <c r="H19" s="24">
        <f t="shared" si="4"/>
        <v>475.16177514676627</v>
      </c>
      <c r="I19" s="9">
        <f t="shared" si="5"/>
        <v>475161.77514676627</v>
      </c>
      <c r="J19" s="23">
        <f t="shared" si="6"/>
        <v>14.848805473336446</v>
      </c>
      <c r="K19" s="24">
        <f t="shared" si="7"/>
        <v>14848.805473336446</v>
      </c>
      <c r="L19" s="11">
        <v>100</v>
      </c>
      <c r="M19" s="24">
        <f t="shared" si="8"/>
        <v>471961.77514676627</v>
      </c>
      <c r="O19" s="33" t="s">
        <v>31</v>
      </c>
      <c r="P19" s="34"/>
      <c r="Q19" s="25">
        <v>1</v>
      </c>
      <c r="S19" s="26" t="s">
        <v>20</v>
      </c>
      <c r="T19" s="27">
        <f>(T18/10^4)*3600</f>
        <v>4950</v>
      </c>
    </row>
    <row r="20" spans="2:21" ht="18.600000000000001" customHeight="1" x14ac:dyDescent="0.25">
      <c r="B20" s="42">
        <v>1.6</v>
      </c>
      <c r="C20" s="40">
        <v>2.0203645373272687</v>
      </c>
      <c r="D20" s="20">
        <f t="shared" si="0"/>
        <v>20.203645373272686</v>
      </c>
      <c r="E20" s="23">
        <f t="shared" si="1"/>
        <v>5.6121237147979679</v>
      </c>
      <c r="F20" s="23">
        <f t="shared" si="2"/>
        <v>2.244849485919187</v>
      </c>
      <c r="G20" s="23">
        <f t="shared" si="3"/>
        <v>0.44546416420009344</v>
      </c>
      <c r="H20" s="24">
        <f t="shared" si="4"/>
        <v>445.46416420009342</v>
      </c>
      <c r="I20" s="10">
        <f t="shared" si="5"/>
        <v>445464.16420009342</v>
      </c>
      <c r="J20" s="23">
        <f t="shared" si="6"/>
        <v>13.920755131252919</v>
      </c>
      <c r="K20" s="24">
        <f t="shared" si="7"/>
        <v>13920.755131252919</v>
      </c>
      <c r="L20" s="11">
        <v>100</v>
      </c>
      <c r="M20" s="24">
        <f t="shared" si="8"/>
        <v>442264.16420009342</v>
      </c>
      <c r="O20" s="33" t="s">
        <v>32</v>
      </c>
      <c r="P20" s="34"/>
      <c r="Q20" s="25">
        <f>1/32</f>
        <v>3.125E-2</v>
      </c>
      <c r="S20" s="26" t="s">
        <v>21</v>
      </c>
      <c r="T20" s="29">
        <f>1/T17</f>
        <v>1.8181818181818181E-4</v>
      </c>
    </row>
    <row r="21" spans="2:21" ht="18.600000000000001" customHeight="1" x14ac:dyDescent="0.25">
      <c r="B21" s="42">
        <v>1.7</v>
      </c>
      <c r="C21" s="40">
        <v>2.1466373209102225</v>
      </c>
      <c r="D21" s="20">
        <f t="shared" si="0"/>
        <v>21.466373209102226</v>
      </c>
      <c r="E21" s="23">
        <f t="shared" si="1"/>
        <v>5.9628814469728404</v>
      </c>
      <c r="F21" s="23">
        <f t="shared" si="2"/>
        <v>2.3851525787891363</v>
      </c>
      <c r="G21" s="23">
        <f t="shared" si="3"/>
        <v>0.419260389835382</v>
      </c>
      <c r="H21" s="31">
        <f t="shared" si="4"/>
        <v>419.260389835382</v>
      </c>
      <c r="I21" s="9">
        <f t="shared" si="5"/>
        <v>419260.389835382</v>
      </c>
      <c r="J21" s="32">
        <f t="shared" si="6"/>
        <v>13.101887182355688</v>
      </c>
      <c r="K21" s="24">
        <f t="shared" si="7"/>
        <v>13101.887182355687</v>
      </c>
      <c r="L21" s="11">
        <v>100</v>
      </c>
      <c r="M21" s="24">
        <f t="shared" si="8"/>
        <v>416060.389835382</v>
      </c>
      <c r="S21" s="26" t="s">
        <v>22</v>
      </c>
      <c r="T21" s="27">
        <f>T20*1000</f>
        <v>0.1818181818181818</v>
      </c>
    </row>
    <row r="22" spans="2:21" ht="18.600000000000001" customHeight="1" x14ac:dyDescent="0.25">
      <c r="B22" s="42">
        <v>1.8</v>
      </c>
      <c r="C22" s="40">
        <v>2.2729101044931772</v>
      </c>
      <c r="D22" s="20">
        <f t="shared" si="0"/>
        <v>22.729101044931774</v>
      </c>
      <c r="E22" s="23">
        <f t="shared" si="1"/>
        <v>6.3136391791477147</v>
      </c>
      <c r="F22" s="23">
        <f t="shared" si="2"/>
        <v>2.5254556716590857</v>
      </c>
      <c r="G22" s="23">
        <f t="shared" si="3"/>
        <v>0.39596814595563856</v>
      </c>
      <c r="H22" s="24">
        <f t="shared" si="4"/>
        <v>395.96814595563853</v>
      </c>
      <c r="I22" s="12">
        <f t="shared" si="5"/>
        <v>395968.14595563855</v>
      </c>
      <c r="J22" s="23">
        <f t="shared" si="6"/>
        <v>12.374004561113704</v>
      </c>
      <c r="K22" s="24">
        <f t="shared" si="7"/>
        <v>12374.004561113705</v>
      </c>
      <c r="L22" s="11">
        <v>100</v>
      </c>
      <c r="M22" s="24">
        <f t="shared" si="8"/>
        <v>392768.14595563855</v>
      </c>
    </row>
    <row r="23" spans="2:21" ht="18.600000000000001" customHeight="1" x14ac:dyDescent="0.25">
      <c r="B23" s="42">
        <v>1.9</v>
      </c>
      <c r="C23" s="40">
        <v>2.399182888076131</v>
      </c>
      <c r="D23" s="20">
        <f t="shared" si="0"/>
        <v>23.991828880761311</v>
      </c>
      <c r="E23" s="23">
        <f t="shared" si="1"/>
        <v>6.6643969113225863</v>
      </c>
      <c r="F23" s="23">
        <f t="shared" si="2"/>
        <v>2.6657587645290346</v>
      </c>
      <c r="G23" s="23">
        <f t="shared" si="3"/>
        <v>0.37512771722113131</v>
      </c>
      <c r="H23" s="24">
        <f t="shared" si="4"/>
        <v>375.12771722113132</v>
      </c>
      <c r="I23" s="9">
        <f t="shared" si="5"/>
        <v>375127.71722113132</v>
      </c>
      <c r="J23" s="23">
        <f t="shared" si="6"/>
        <v>11.722741163160354</v>
      </c>
      <c r="K23" s="24">
        <f t="shared" si="7"/>
        <v>11722.741163160354</v>
      </c>
      <c r="L23" s="11">
        <v>100</v>
      </c>
      <c r="M23" s="24">
        <f t="shared" si="8"/>
        <v>371927.71722113132</v>
      </c>
      <c r="S23" s="35" t="s">
        <v>25</v>
      </c>
      <c r="T23" s="37"/>
      <c r="U23" s="36"/>
    </row>
    <row r="24" spans="2:21" ht="18.600000000000001" customHeight="1" x14ac:dyDescent="0.25">
      <c r="B24" s="42">
        <v>2</v>
      </c>
      <c r="C24" s="40">
        <v>2.5254556716590852</v>
      </c>
      <c r="D24" s="20">
        <f t="shared" si="0"/>
        <v>25.254556716590852</v>
      </c>
      <c r="E24" s="23">
        <f t="shared" si="1"/>
        <v>7.0151546434974588</v>
      </c>
      <c r="F24" s="23">
        <f t="shared" si="2"/>
        <v>2.8060618573989835</v>
      </c>
      <c r="G24" s="23">
        <f t="shared" si="3"/>
        <v>0.35637133136007476</v>
      </c>
      <c r="H24" s="24">
        <f t="shared" si="4"/>
        <v>356.37133136007475</v>
      </c>
      <c r="I24" s="9">
        <f t="shared" si="5"/>
        <v>356371.33136007475</v>
      </c>
      <c r="J24" s="23">
        <f t="shared" si="6"/>
        <v>11.136604105002336</v>
      </c>
      <c r="K24" s="24">
        <f t="shared" si="7"/>
        <v>11136.604105002336</v>
      </c>
      <c r="L24" s="11">
        <v>100</v>
      </c>
      <c r="M24" s="24">
        <f t="shared" si="8"/>
        <v>353171.33136007475</v>
      </c>
    </row>
    <row r="25" spans="2:21" ht="18.600000000000001" customHeight="1" x14ac:dyDescent="0.25">
      <c r="B25" s="42">
        <v>2.1</v>
      </c>
      <c r="C25" s="40">
        <v>2.6517284552420399</v>
      </c>
      <c r="D25" s="20">
        <f t="shared" si="0"/>
        <v>26.517284552420399</v>
      </c>
      <c r="E25" s="23">
        <f t="shared" si="1"/>
        <v>7.365912375672333</v>
      </c>
      <c r="F25" s="23">
        <f t="shared" si="2"/>
        <v>2.9463649502689333</v>
      </c>
      <c r="G25" s="23">
        <f t="shared" si="3"/>
        <v>0.33940126796197589</v>
      </c>
      <c r="H25" s="24">
        <f t="shared" si="4"/>
        <v>339.40126796197592</v>
      </c>
      <c r="I25" s="9">
        <f t="shared" si="5"/>
        <v>339401.26796197594</v>
      </c>
      <c r="J25" s="23">
        <f t="shared" si="6"/>
        <v>10.606289623811747</v>
      </c>
      <c r="K25" s="24">
        <f t="shared" si="7"/>
        <v>10606.289623811748</v>
      </c>
      <c r="L25" s="11">
        <v>100</v>
      </c>
      <c r="M25" s="24">
        <f t="shared" si="8"/>
        <v>336201.26796197594</v>
      </c>
      <c r="S25" s="33" t="s">
        <v>11</v>
      </c>
      <c r="T25" s="34"/>
      <c r="U25" s="27">
        <f>1/150</f>
        <v>6.6666666666666671E-3</v>
      </c>
    </row>
    <row r="26" spans="2:21" ht="18.600000000000001" customHeight="1" x14ac:dyDescent="0.25">
      <c r="B26" s="42">
        <v>2.2000000000000002</v>
      </c>
      <c r="C26" s="40">
        <v>2.7780012388249955</v>
      </c>
      <c r="D26" s="20">
        <f t="shared" si="0"/>
        <v>27.780012388249954</v>
      </c>
      <c r="E26" s="23">
        <f t="shared" si="1"/>
        <v>7.7166701078472091</v>
      </c>
      <c r="F26" s="23">
        <f t="shared" si="2"/>
        <v>3.0866680431388835</v>
      </c>
      <c r="G26" s="23">
        <f t="shared" si="3"/>
        <v>0.32397393760006776</v>
      </c>
      <c r="H26" s="24">
        <f t="shared" si="4"/>
        <v>323.97393760006776</v>
      </c>
      <c r="I26" s="9">
        <f t="shared" si="5"/>
        <v>323973.93760006776</v>
      </c>
      <c r="J26" s="23">
        <f t="shared" si="6"/>
        <v>10.124185550002117</v>
      </c>
      <c r="K26" s="24">
        <f t="shared" si="7"/>
        <v>10124.185550002117</v>
      </c>
      <c r="L26" s="11">
        <v>100</v>
      </c>
      <c r="M26" s="24">
        <f t="shared" si="8"/>
        <v>320773.93760006776</v>
      </c>
      <c r="S26" s="33" t="s">
        <v>12</v>
      </c>
      <c r="T26" s="34"/>
      <c r="U26" s="27">
        <f>U25*1000</f>
        <v>6.666666666666667</v>
      </c>
    </row>
    <row r="27" spans="2:21" ht="18.600000000000001" customHeight="1" x14ac:dyDescent="0.25">
      <c r="B27" s="42">
        <v>2.2999999999999998</v>
      </c>
      <c r="C27" s="40">
        <v>2.9042740224079489</v>
      </c>
      <c r="D27" s="20">
        <f t="shared" si="0"/>
        <v>29.042740224079488</v>
      </c>
      <c r="E27" s="23">
        <f t="shared" si="1"/>
        <v>8.0674278400220789</v>
      </c>
      <c r="F27" s="23">
        <f t="shared" si="2"/>
        <v>3.2269711360088316</v>
      </c>
      <c r="G27" s="23">
        <f t="shared" si="3"/>
        <v>0.30988811422615192</v>
      </c>
      <c r="H27" s="24">
        <f t="shared" si="4"/>
        <v>309.88811422615191</v>
      </c>
      <c r="I27" s="9">
        <f t="shared" si="5"/>
        <v>309888.1142261519</v>
      </c>
      <c r="J27" s="23">
        <f t="shared" si="6"/>
        <v>9.6840035695672473</v>
      </c>
      <c r="K27" s="24">
        <f t="shared" si="7"/>
        <v>9684.0035695672468</v>
      </c>
      <c r="L27" s="11">
        <v>100</v>
      </c>
      <c r="M27" s="24">
        <f t="shared" si="8"/>
        <v>306688.1142261519</v>
      </c>
      <c r="S27" s="33" t="s">
        <v>13</v>
      </c>
      <c r="T27" s="34"/>
      <c r="U27" s="28">
        <v>32</v>
      </c>
    </row>
    <row r="28" spans="2:21" ht="18.600000000000001" customHeight="1" x14ac:dyDescent="0.25">
      <c r="B28" s="42">
        <v>2.4</v>
      </c>
      <c r="C28" s="40">
        <v>3.0305468059909026</v>
      </c>
      <c r="D28" s="20">
        <f t="shared" si="0"/>
        <v>30.305468059909025</v>
      </c>
      <c r="E28" s="23">
        <f t="shared" si="1"/>
        <v>8.4181855721969505</v>
      </c>
      <c r="F28" s="23">
        <f t="shared" si="2"/>
        <v>3.36727422887878</v>
      </c>
      <c r="G28" s="23">
        <f t="shared" si="3"/>
        <v>0.29697610946672898</v>
      </c>
      <c r="H28" s="24">
        <f t="shared" si="4"/>
        <v>296.97610946672899</v>
      </c>
      <c r="I28" s="9">
        <f t="shared" si="5"/>
        <v>296976.10946672899</v>
      </c>
      <c r="J28" s="23">
        <f t="shared" si="6"/>
        <v>9.2805034208352808</v>
      </c>
      <c r="K28" s="24">
        <f t="shared" si="7"/>
        <v>9280.5034208352808</v>
      </c>
      <c r="L28" s="11">
        <v>100</v>
      </c>
      <c r="M28" s="24">
        <f t="shared" si="8"/>
        <v>293776.10946672899</v>
      </c>
      <c r="S28" s="33" t="s">
        <v>4</v>
      </c>
      <c r="T28" s="34"/>
      <c r="U28" s="27">
        <f>U26/U27</f>
        <v>0.20833333333333334</v>
      </c>
    </row>
    <row r="29" spans="2:21" ht="18.600000000000001" customHeight="1" x14ac:dyDescent="0.25">
      <c r="B29" s="42">
        <v>2.5</v>
      </c>
      <c r="C29" s="40">
        <v>3.1568195895738578</v>
      </c>
      <c r="D29" s="20">
        <f t="shared" si="0"/>
        <v>31.568195895738576</v>
      </c>
      <c r="E29" s="23">
        <f t="shared" si="1"/>
        <v>8.7689433043718275</v>
      </c>
      <c r="F29" s="23">
        <f t="shared" si="2"/>
        <v>3.5075773217487312</v>
      </c>
      <c r="G29" s="23">
        <f t="shared" si="3"/>
        <v>0.28509706508805965</v>
      </c>
      <c r="H29" s="24">
        <f t="shared" si="4"/>
        <v>285.09706508805965</v>
      </c>
      <c r="I29" s="9">
        <f t="shared" si="5"/>
        <v>285097.06508805964</v>
      </c>
      <c r="J29" s="23">
        <f t="shared" si="6"/>
        <v>8.9092832840018641</v>
      </c>
      <c r="K29" s="24">
        <f t="shared" si="7"/>
        <v>8909.2832840018636</v>
      </c>
      <c r="L29" s="11">
        <v>100</v>
      </c>
      <c r="M29" s="24">
        <f t="shared" si="8"/>
        <v>281897.06508805964</v>
      </c>
    </row>
    <row r="30" spans="2:21" ht="18.600000000000001" customHeight="1" x14ac:dyDescent="0.25">
      <c r="B30" s="42">
        <v>2.6</v>
      </c>
      <c r="C30" s="40">
        <v>3.2830923731568116</v>
      </c>
      <c r="D30" s="20">
        <f t="shared" si="0"/>
        <v>32.830923731568113</v>
      </c>
      <c r="E30" s="23">
        <f t="shared" si="1"/>
        <v>9.1197010365466991</v>
      </c>
      <c r="F30" s="23">
        <f t="shared" si="2"/>
        <v>3.6478804146186796</v>
      </c>
      <c r="G30" s="23">
        <f t="shared" si="3"/>
        <v>0.27413179335390359</v>
      </c>
      <c r="H30" s="24">
        <f t="shared" si="4"/>
        <v>274.13179335390356</v>
      </c>
      <c r="I30" s="9">
        <f t="shared" si="5"/>
        <v>274131.79335390357</v>
      </c>
      <c r="J30" s="23">
        <f t="shared" si="6"/>
        <v>8.5666185423094863</v>
      </c>
      <c r="K30" s="24">
        <f t="shared" si="7"/>
        <v>8566.6185423094867</v>
      </c>
      <c r="L30" s="11">
        <v>100</v>
      </c>
      <c r="M30" s="24">
        <f t="shared" si="8"/>
        <v>270931.79335390357</v>
      </c>
    </row>
    <row r="31" spans="2:21" ht="18.600000000000001" customHeight="1" x14ac:dyDescent="0.25">
      <c r="B31" s="42">
        <v>2.7</v>
      </c>
      <c r="C31" s="40">
        <v>3.4093651567397663</v>
      </c>
      <c r="D31" s="20">
        <f t="shared" si="0"/>
        <v>34.093651567397664</v>
      </c>
      <c r="E31" s="23">
        <f t="shared" si="1"/>
        <v>9.4704587687215724</v>
      </c>
      <c r="F31" s="23">
        <f t="shared" si="2"/>
        <v>3.788183507488629</v>
      </c>
      <c r="G31" s="23">
        <f t="shared" si="3"/>
        <v>0.26397876397042563</v>
      </c>
      <c r="H31" s="24">
        <f t="shared" si="4"/>
        <v>263.97876397042563</v>
      </c>
      <c r="I31" s="9">
        <f t="shared" si="5"/>
        <v>263978.76397042564</v>
      </c>
      <c r="J31" s="23">
        <f t="shared" si="6"/>
        <v>8.249336374075801</v>
      </c>
      <c r="K31" s="24">
        <f t="shared" si="7"/>
        <v>8249.3363740758014</v>
      </c>
      <c r="L31" s="11">
        <v>100</v>
      </c>
      <c r="M31" s="24">
        <f t="shared" si="8"/>
        <v>260778.76397042564</v>
      </c>
    </row>
    <row r="32" spans="2:21" ht="18.600000000000001" customHeight="1" x14ac:dyDescent="0.25">
      <c r="B32" s="42">
        <v>2.8</v>
      </c>
      <c r="C32" s="40">
        <v>3.5356379403227196</v>
      </c>
      <c r="D32" s="20">
        <f t="shared" si="0"/>
        <v>35.356379403227194</v>
      </c>
      <c r="E32" s="23">
        <f t="shared" si="1"/>
        <v>9.8212165008964423</v>
      </c>
      <c r="F32" s="23">
        <f t="shared" si="2"/>
        <v>3.928486600358577</v>
      </c>
      <c r="G32" s="23">
        <f t="shared" si="3"/>
        <v>0.25455095097148195</v>
      </c>
      <c r="H32" s="24">
        <f t="shared" si="4"/>
        <v>254.55095097148194</v>
      </c>
      <c r="I32" s="9">
        <f t="shared" si="5"/>
        <v>254550.95097148194</v>
      </c>
      <c r="J32" s="23">
        <f t="shared" si="6"/>
        <v>7.9547172178588106</v>
      </c>
      <c r="K32" s="24">
        <f t="shared" si="7"/>
        <v>7954.7172178588107</v>
      </c>
      <c r="L32" s="11">
        <v>100</v>
      </c>
      <c r="M32" s="24">
        <f t="shared" si="8"/>
        <v>251350.95097148194</v>
      </c>
    </row>
    <row r="33" spans="2:13" ht="18.600000000000001" customHeight="1" x14ac:dyDescent="0.25">
      <c r="B33" s="42">
        <v>2.9</v>
      </c>
      <c r="C33" s="40">
        <v>3.6619107239056743</v>
      </c>
      <c r="D33" s="20">
        <f t="shared" si="0"/>
        <v>36.619107239056746</v>
      </c>
      <c r="E33" s="23">
        <f t="shared" si="1"/>
        <v>10.171974233071317</v>
      </c>
      <c r="F33" s="23">
        <f t="shared" si="2"/>
        <v>4.0687896932285268</v>
      </c>
      <c r="G33" s="23">
        <f t="shared" si="3"/>
        <v>0.24577333197246531</v>
      </c>
      <c r="H33" s="24">
        <f t="shared" si="4"/>
        <v>245.77333197246531</v>
      </c>
      <c r="I33" s="9">
        <f t="shared" si="5"/>
        <v>245773.33197246533</v>
      </c>
      <c r="J33" s="23">
        <f t="shared" si="6"/>
        <v>7.6804166241395411</v>
      </c>
      <c r="K33" s="24">
        <f t="shared" si="7"/>
        <v>7680.4166241395415</v>
      </c>
      <c r="L33" s="11">
        <v>100</v>
      </c>
      <c r="M33" s="24">
        <f t="shared" si="8"/>
        <v>242573.33197246533</v>
      </c>
    </row>
    <row r="34" spans="2:13" ht="18.600000000000001" customHeight="1" x14ac:dyDescent="0.25">
      <c r="B34" s="42">
        <v>3</v>
      </c>
      <c r="C34" s="40">
        <v>3.788183507488629</v>
      </c>
      <c r="D34" s="20">
        <f t="shared" si="0"/>
        <v>37.88183507488629</v>
      </c>
      <c r="E34" s="23">
        <f t="shared" si="1"/>
        <v>10.522731965246191</v>
      </c>
      <c r="F34" s="23">
        <f t="shared" si="2"/>
        <v>4.2090927860984761</v>
      </c>
      <c r="G34" s="23">
        <f t="shared" si="3"/>
        <v>0.23758088757338314</v>
      </c>
      <c r="H34" s="24">
        <f t="shared" si="4"/>
        <v>237.58088757338314</v>
      </c>
      <c r="I34" s="9">
        <f t="shared" si="5"/>
        <v>237580.88757338314</v>
      </c>
      <c r="J34" s="23">
        <f t="shared" si="6"/>
        <v>7.424402736668223</v>
      </c>
      <c r="K34" s="24">
        <f t="shared" si="7"/>
        <v>7424.402736668223</v>
      </c>
      <c r="L34" s="11">
        <v>100</v>
      </c>
      <c r="M34" s="24">
        <f t="shared" si="8"/>
        <v>234380.88757338314</v>
      </c>
    </row>
    <row r="35" spans="2:13" ht="18.600000000000001" customHeight="1" x14ac:dyDescent="0.25">
      <c r="B35" s="42">
        <v>3.1</v>
      </c>
      <c r="C35" s="40">
        <v>3.9144562910715828</v>
      </c>
      <c r="D35" s="20">
        <f t="shared" si="0"/>
        <v>39.144562910715827</v>
      </c>
      <c r="E35" s="23">
        <f t="shared" si="1"/>
        <v>10.873489697421062</v>
      </c>
      <c r="F35" s="23">
        <f t="shared" si="2"/>
        <v>4.3493958789684246</v>
      </c>
      <c r="G35" s="23">
        <f t="shared" si="3"/>
        <v>0.22991698797424176</v>
      </c>
      <c r="H35" s="24">
        <f t="shared" si="4"/>
        <v>229.91698797424175</v>
      </c>
      <c r="I35" s="9">
        <f t="shared" si="5"/>
        <v>229916.98797424175</v>
      </c>
      <c r="J35" s="23">
        <f t="shared" si="6"/>
        <v>7.1849058741950547</v>
      </c>
      <c r="K35" s="24">
        <f t="shared" si="7"/>
        <v>7184.9058741950548</v>
      </c>
      <c r="L35" s="11">
        <v>100</v>
      </c>
      <c r="M35" s="24">
        <f t="shared" si="8"/>
        <v>226716.98797424175</v>
      </c>
    </row>
    <row r="36" spans="2:13" ht="18.600000000000001" customHeight="1" x14ac:dyDescent="0.25">
      <c r="B36" s="42">
        <v>3.2</v>
      </c>
      <c r="C36" s="40">
        <v>4.0407290746545375</v>
      </c>
      <c r="D36" s="20">
        <f t="shared" si="0"/>
        <v>40.407290746545371</v>
      </c>
      <c r="E36" s="23">
        <f t="shared" si="1"/>
        <v>11.224247429595936</v>
      </c>
      <c r="F36" s="23">
        <f t="shared" si="2"/>
        <v>4.489698971838374</v>
      </c>
      <c r="G36" s="23">
        <f t="shared" si="3"/>
        <v>0.22273208210004672</v>
      </c>
      <c r="H36" s="24">
        <f t="shared" si="4"/>
        <v>222.73208210004671</v>
      </c>
      <c r="I36" s="9">
        <f t="shared" si="5"/>
        <v>222732.08210004671</v>
      </c>
      <c r="J36" s="23">
        <f t="shared" si="6"/>
        <v>6.9603775656264597</v>
      </c>
      <c r="K36" s="24">
        <f t="shared" si="7"/>
        <v>6960.3775656264597</v>
      </c>
      <c r="L36" s="11">
        <v>100</v>
      </c>
      <c r="M36" s="24">
        <f t="shared" si="8"/>
        <v>219532.08210004671</v>
      </c>
    </row>
    <row r="37" spans="2:13" ht="18.600000000000001" customHeight="1" x14ac:dyDescent="0.25">
      <c r="B37" s="42">
        <v>3.3</v>
      </c>
      <c r="C37" s="40">
        <v>4.1670018582374908</v>
      </c>
      <c r="D37" s="20">
        <f t="shared" si="0"/>
        <v>41.670018582374908</v>
      </c>
      <c r="E37" s="23">
        <f t="shared" si="1"/>
        <v>11.575005161770807</v>
      </c>
      <c r="F37" s="23">
        <f t="shared" ref="F37:F68" si="9">E37/$Q$11</f>
        <v>4.6300020647083233</v>
      </c>
      <c r="G37" s="23">
        <f t="shared" si="3"/>
        <v>0.21598262506671195</v>
      </c>
      <c r="H37" s="24">
        <f t="shared" si="4"/>
        <v>215.98262506671196</v>
      </c>
      <c r="I37" s="9">
        <f t="shared" si="5"/>
        <v>215982.62506671197</v>
      </c>
      <c r="J37" s="23">
        <f t="shared" si="6"/>
        <v>6.7494570333347488</v>
      </c>
      <c r="K37" s="24">
        <f t="shared" si="7"/>
        <v>6749.4570333347492</v>
      </c>
      <c r="L37" s="11">
        <v>100</v>
      </c>
      <c r="M37" s="24">
        <f t="shared" si="8"/>
        <v>212782.62506671197</v>
      </c>
    </row>
    <row r="38" spans="2:13" ht="18.600000000000001" customHeight="1" x14ac:dyDescent="0.25">
      <c r="B38" s="42">
        <v>3.4</v>
      </c>
      <c r="C38" s="40">
        <v>4.293274641820445</v>
      </c>
      <c r="D38" s="20">
        <f t="shared" si="0"/>
        <v>42.932746418204452</v>
      </c>
      <c r="E38" s="23">
        <f t="shared" si="1"/>
        <v>11.925762893945681</v>
      </c>
      <c r="F38" s="23">
        <f t="shared" si="9"/>
        <v>4.7703051575782727</v>
      </c>
      <c r="G38" s="23">
        <f t="shared" si="3"/>
        <v>0.209630194917691</v>
      </c>
      <c r="H38" s="24">
        <f t="shared" si="4"/>
        <v>209.630194917691</v>
      </c>
      <c r="I38" s="9">
        <f t="shared" si="5"/>
        <v>209630.194917691</v>
      </c>
      <c r="J38" s="23">
        <f t="shared" si="6"/>
        <v>6.5509435911778438</v>
      </c>
      <c r="K38" s="24">
        <f t="shared" si="7"/>
        <v>6550.9435911778437</v>
      </c>
      <c r="L38" s="11">
        <v>100</v>
      </c>
      <c r="M38" s="24">
        <f t="shared" si="8"/>
        <v>206430.194917691</v>
      </c>
    </row>
    <row r="39" spans="2:13" ht="18.600000000000001" customHeight="1" x14ac:dyDescent="0.25">
      <c r="B39" s="42">
        <v>3.5</v>
      </c>
      <c r="C39" s="40">
        <v>4.4195474254034002</v>
      </c>
      <c r="D39" s="20">
        <f t="shared" si="0"/>
        <v>44.195474254034004</v>
      </c>
      <c r="E39" s="23">
        <f t="shared" si="1"/>
        <v>12.276520626120556</v>
      </c>
      <c r="F39" s="23">
        <f t="shared" si="9"/>
        <v>4.910608250448222</v>
      </c>
      <c r="G39" s="23">
        <f t="shared" si="3"/>
        <v>0.20364076077718554</v>
      </c>
      <c r="H39" s="24">
        <f t="shared" si="4"/>
        <v>203.64076077718553</v>
      </c>
      <c r="I39" s="9">
        <f t="shared" si="5"/>
        <v>203640.76077718553</v>
      </c>
      <c r="J39" s="23">
        <f t="shared" si="6"/>
        <v>6.3637737742870479</v>
      </c>
      <c r="K39" s="24">
        <f t="shared" si="7"/>
        <v>6363.7737742870477</v>
      </c>
      <c r="L39" s="11">
        <v>100</v>
      </c>
      <c r="M39" s="24">
        <f t="shared" si="8"/>
        <v>200440.76077718553</v>
      </c>
    </row>
    <row r="40" spans="2:13" ht="18.600000000000001" customHeight="1" x14ac:dyDescent="0.25">
      <c r="B40" s="42">
        <v>3.6</v>
      </c>
      <c r="C40" s="40">
        <v>4.5458202089863544</v>
      </c>
      <c r="D40" s="20">
        <f t="shared" si="0"/>
        <v>45.458202089863548</v>
      </c>
      <c r="E40" s="23">
        <f t="shared" si="1"/>
        <v>12.627278358295429</v>
      </c>
      <c r="F40" s="23">
        <f t="shared" si="9"/>
        <v>5.0509113433181714</v>
      </c>
      <c r="G40" s="23">
        <f t="shared" si="3"/>
        <v>0.19798407297781928</v>
      </c>
      <c r="H40" s="24">
        <f t="shared" si="4"/>
        <v>197.98407297781927</v>
      </c>
      <c r="I40" s="9">
        <f t="shared" si="5"/>
        <v>197984.07297781928</v>
      </c>
      <c r="J40" s="23">
        <f t="shared" si="6"/>
        <v>6.1870022805568521</v>
      </c>
      <c r="K40" s="24">
        <f t="shared" si="7"/>
        <v>6187.0022805568524</v>
      </c>
      <c r="L40" s="11">
        <v>100</v>
      </c>
      <c r="M40" s="24">
        <f t="shared" si="8"/>
        <v>194784.07297781928</v>
      </c>
    </row>
    <row r="41" spans="2:13" ht="18.600000000000001" customHeight="1" x14ac:dyDescent="0.25">
      <c r="B41" s="42">
        <v>3.7</v>
      </c>
      <c r="C41" s="40">
        <v>4.6720929925693095</v>
      </c>
      <c r="D41" s="20">
        <f t="shared" si="0"/>
        <v>46.720929925693099</v>
      </c>
      <c r="E41" s="23">
        <f t="shared" si="1"/>
        <v>12.978036090470304</v>
      </c>
      <c r="F41" s="23">
        <f t="shared" si="9"/>
        <v>5.1912144361881216</v>
      </c>
      <c r="G41" s="23">
        <f t="shared" si="3"/>
        <v>0.19263315208652682</v>
      </c>
      <c r="H41" s="24">
        <f t="shared" si="4"/>
        <v>192.63315208652682</v>
      </c>
      <c r="I41" s="9">
        <f t="shared" si="5"/>
        <v>192633.15208652682</v>
      </c>
      <c r="J41" s="23">
        <f t="shared" si="6"/>
        <v>6.0197860027039631</v>
      </c>
      <c r="K41" s="24">
        <f t="shared" si="7"/>
        <v>6019.7860027039633</v>
      </c>
      <c r="L41" s="11">
        <v>100</v>
      </c>
      <c r="M41" s="24">
        <f t="shared" si="8"/>
        <v>189433.15208652682</v>
      </c>
    </row>
    <row r="42" spans="2:13" ht="18.600000000000001" customHeight="1" x14ac:dyDescent="0.25">
      <c r="B42" s="42">
        <v>3.8</v>
      </c>
      <c r="C42" s="40">
        <v>4.798365776152262</v>
      </c>
      <c r="D42" s="20">
        <f t="shared" si="0"/>
        <v>47.983657761522622</v>
      </c>
      <c r="E42" s="23">
        <f t="shared" si="1"/>
        <v>13.328793822645173</v>
      </c>
      <c r="F42" s="23">
        <f t="shared" si="9"/>
        <v>5.3315175290580692</v>
      </c>
      <c r="G42" s="23">
        <f t="shared" si="3"/>
        <v>0.18756385861056565</v>
      </c>
      <c r="H42" s="24">
        <f t="shared" si="4"/>
        <v>187.56385861056566</v>
      </c>
      <c r="I42" s="9">
        <f t="shared" si="5"/>
        <v>187563.85861056566</v>
      </c>
      <c r="J42" s="23">
        <f t="shared" si="6"/>
        <v>5.8613705815801769</v>
      </c>
      <c r="K42" s="24">
        <f t="shared" si="7"/>
        <v>5861.3705815801768</v>
      </c>
      <c r="L42" s="11">
        <v>100</v>
      </c>
      <c r="M42" s="24">
        <f t="shared" si="8"/>
        <v>184363.85861056566</v>
      </c>
    </row>
    <row r="43" spans="2:13" ht="18.600000000000001" customHeight="1" x14ac:dyDescent="0.25">
      <c r="B43" s="42">
        <v>3.9</v>
      </c>
      <c r="C43" s="40">
        <v>4.924638559735218</v>
      </c>
      <c r="D43" s="20">
        <f t="shared" si="0"/>
        <v>49.24638559735218</v>
      </c>
      <c r="E43" s="23">
        <f t="shared" si="1"/>
        <v>13.679551554820049</v>
      </c>
      <c r="F43" s="23">
        <f t="shared" si="9"/>
        <v>5.4718206219280194</v>
      </c>
      <c r="G43" s="23">
        <f t="shared" si="3"/>
        <v>0.18275452890260238</v>
      </c>
      <c r="H43" s="24">
        <f t="shared" si="4"/>
        <v>182.75452890260237</v>
      </c>
      <c r="I43" s="9">
        <f t="shared" si="5"/>
        <v>182754.52890260238</v>
      </c>
      <c r="J43" s="23">
        <f t="shared" si="6"/>
        <v>5.7110790282063242</v>
      </c>
      <c r="K43" s="24">
        <f t="shared" si="7"/>
        <v>5711.0790282063244</v>
      </c>
      <c r="L43" s="11">
        <v>100</v>
      </c>
      <c r="M43" s="24">
        <f t="shared" si="8"/>
        <v>179554.52890260238</v>
      </c>
    </row>
    <row r="44" spans="2:13" ht="18.600000000000001" customHeight="1" x14ac:dyDescent="0.25">
      <c r="B44" s="42">
        <v>4</v>
      </c>
      <c r="C44" s="40">
        <v>5.0509113433181705</v>
      </c>
      <c r="D44" s="20">
        <f t="shared" si="0"/>
        <v>50.509113433181703</v>
      </c>
      <c r="E44" s="23">
        <f t="shared" si="1"/>
        <v>14.030309286994918</v>
      </c>
      <c r="F44" s="23">
        <f t="shared" si="9"/>
        <v>5.612123714797967</v>
      </c>
      <c r="G44" s="23">
        <f t="shared" si="3"/>
        <v>0.17818566568003738</v>
      </c>
      <c r="H44" s="24">
        <f t="shared" si="4"/>
        <v>178.18566568003737</v>
      </c>
      <c r="I44" s="9">
        <f t="shared" si="5"/>
        <v>178185.66568003737</v>
      </c>
      <c r="J44" s="23">
        <f t="shared" si="6"/>
        <v>5.5683020525011679</v>
      </c>
      <c r="K44" s="24">
        <f t="shared" si="7"/>
        <v>5568.302052501168</v>
      </c>
      <c r="L44" s="11">
        <v>100</v>
      </c>
      <c r="M44" s="24">
        <f t="shared" si="8"/>
        <v>174985.66568003737</v>
      </c>
    </row>
    <row r="45" spans="2:13" ht="18.600000000000001" customHeight="1" x14ac:dyDescent="0.25">
      <c r="B45" s="42">
        <v>4.0999999999999996</v>
      </c>
      <c r="C45" s="40">
        <v>5.1771841269011247</v>
      </c>
      <c r="D45" s="20">
        <f t="shared" si="0"/>
        <v>51.771841269011247</v>
      </c>
      <c r="E45" s="23">
        <f t="shared" si="1"/>
        <v>14.381067019169791</v>
      </c>
      <c r="F45" s="23">
        <f t="shared" si="9"/>
        <v>5.7524268076679164</v>
      </c>
      <c r="G45" s="23">
        <f t="shared" si="3"/>
        <v>0.17383967383418281</v>
      </c>
      <c r="H45" s="24">
        <f t="shared" si="4"/>
        <v>173.8396738341828</v>
      </c>
      <c r="I45" s="9">
        <f t="shared" si="5"/>
        <v>173839.67383418282</v>
      </c>
      <c r="J45" s="23">
        <f t="shared" si="6"/>
        <v>5.4324898073182126</v>
      </c>
      <c r="K45" s="24">
        <f t="shared" si="7"/>
        <v>5432.489807318213</v>
      </c>
      <c r="L45" s="11">
        <v>100</v>
      </c>
      <c r="M45" s="24">
        <f t="shared" si="8"/>
        <v>170639.67383418282</v>
      </c>
    </row>
    <row r="46" spans="2:13" ht="18.600000000000001" customHeight="1" x14ac:dyDescent="0.25">
      <c r="B46" s="42">
        <v>4.2</v>
      </c>
      <c r="C46" s="40">
        <v>5.3034569104840799</v>
      </c>
      <c r="D46" s="20">
        <f t="shared" si="0"/>
        <v>53.034569104840799</v>
      </c>
      <c r="E46" s="23">
        <f t="shared" si="1"/>
        <v>14.731824751344666</v>
      </c>
      <c r="F46" s="23">
        <f t="shared" si="9"/>
        <v>5.8927299005378666</v>
      </c>
      <c r="G46" s="23">
        <f t="shared" si="3"/>
        <v>0.16970063398098795</v>
      </c>
      <c r="H46" s="24">
        <f t="shared" si="4"/>
        <v>169.70063398098796</v>
      </c>
      <c r="I46" s="9">
        <f t="shared" si="5"/>
        <v>169700.63398098797</v>
      </c>
      <c r="J46" s="23">
        <f t="shared" si="6"/>
        <v>5.3031448119058737</v>
      </c>
      <c r="K46" s="24">
        <f t="shared" si="7"/>
        <v>5303.1448119058741</v>
      </c>
      <c r="L46" s="11">
        <v>100</v>
      </c>
      <c r="M46" s="24">
        <f t="shared" si="8"/>
        <v>166500.63398098797</v>
      </c>
    </row>
    <row r="47" spans="2:13" ht="18.600000000000001" customHeight="1" x14ac:dyDescent="0.25">
      <c r="B47" s="42">
        <v>4.3</v>
      </c>
      <c r="C47" s="40">
        <v>5.4297296940670332</v>
      </c>
      <c r="D47" s="20">
        <f t="shared" si="0"/>
        <v>54.297296940670336</v>
      </c>
      <c r="E47" s="23">
        <f t="shared" si="1"/>
        <v>15.082582483519538</v>
      </c>
      <c r="F47" s="23">
        <f t="shared" si="9"/>
        <v>6.0330329934078151</v>
      </c>
      <c r="G47" s="23">
        <f t="shared" si="3"/>
        <v>0.16575410760933709</v>
      </c>
      <c r="H47" s="24">
        <f t="shared" si="4"/>
        <v>165.7541076093371</v>
      </c>
      <c r="I47" s="9">
        <f t="shared" si="5"/>
        <v>165754.10760933711</v>
      </c>
      <c r="J47" s="23">
        <f t="shared" si="6"/>
        <v>5.1798158627917843</v>
      </c>
      <c r="K47" s="24">
        <f t="shared" si="7"/>
        <v>5179.8158627917846</v>
      </c>
      <c r="L47" s="11">
        <v>100</v>
      </c>
      <c r="M47" s="24">
        <f t="shared" si="8"/>
        <v>162554.10760933711</v>
      </c>
    </row>
    <row r="48" spans="2:13" ht="18.600000000000001" customHeight="1" x14ac:dyDescent="0.25">
      <c r="B48" s="42">
        <v>4.4000000000000004</v>
      </c>
      <c r="C48" s="40">
        <v>5.556002477649991</v>
      </c>
      <c r="D48" s="20">
        <f t="shared" si="0"/>
        <v>55.560024776499908</v>
      </c>
      <c r="E48" s="23">
        <f t="shared" si="1"/>
        <v>15.433340215694418</v>
      </c>
      <c r="F48" s="23">
        <f t="shared" si="9"/>
        <v>6.1733360862777671</v>
      </c>
      <c r="G48" s="23">
        <f t="shared" si="3"/>
        <v>0.16198696880003388</v>
      </c>
      <c r="H48" s="24">
        <f t="shared" si="4"/>
        <v>161.98696880003388</v>
      </c>
      <c r="I48" s="9">
        <f t="shared" si="5"/>
        <v>161986.96880003388</v>
      </c>
      <c r="J48" s="23">
        <f t="shared" si="6"/>
        <v>5.0620927750010587</v>
      </c>
      <c r="K48" s="24">
        <f t="shared" si="7"/>
        <v>5062.0927750010587</v>
      </c>
      <c r="L48" s="11">
        <v>100</v>
      </c>
      <c r="M48" s="24">
        <f t="shared" si="8"/>
        <v>158786.96880003388</v>
      </c>
    </row>
    <row r="49" spans="2:13" ht="18.600000000000001" customHeight="1" x14ac:dyDescent="0.25">
      <c r="B49" s="42">
        <v>4.5</v>
      </c>
      <c r="C49" s="40">
        <v>5.6822752612329426</v>
      </c>
      <c r="D49" s="20">
        <f t="shared" si="0"/>
        <v>56.822752612329424</v>
      </c>
      <c r="E49" s="23">
        <f t="shared" si="1"/>
        <v>15.784097947869284</v>
      </c>
      <c r="F49" s="23">
        <f t="shared" si="9"/>
        <v>6.3136391791477138</v>
      </c>
      <c r="G49" s="23">
        <f t="shared" si="3"/>
        <v>0.15838725838225542</v>
      </c>
      <c r="H49" s="24">
        <f t="shared" si="4"/>
        <v>158.38725838225542</v>
      </c>
      <c r="I49" s="9">
        <f t="shared" si="5"/>
        <v>158387.25838225542</v>
      </c>
      <c r="J49" s="23">
        <f t="shared" si="6"/>
        <v>4.949601824445482</v>
      </c>
      <c r="K49" s="24">
        <f t="shared" si="7"/>
        <v>4949.6018244454817</v>
      </c>
      <c r="L49" s="11">
        <v>100</v>
      </c>
      <c r="M49" s="24">
        <f t="shared" si="8"/>
        <v>155187.25838225542</v>
      </c>
    </row>
    <row r="50" spans="2:13" ht="18.600000000000001" customHeight="1" x14ac:dyDescent="0.25">
      <c r="B50" s="42">
        <v>4.5999999999999996</v>
      </c>
      <c r="C50" s="40">
        <v>5.8085480448158977</v>
      </c>
      <c r="D50" s="20">
        <f t="shared" si="0"/>
        <v>58.085480448158975</v>
      </c>
      <c r="E50" s="23">
        <f t="shared" si="1"/>
        <v>16.134855680044158</v>
      </c>
      <c r="F50" s="23">
        <f t="shared" si="9"/>
        <v>6.4539422720176631</v>
      </c>
      <c r="G50" s="23">
        <f t="shared" si="3"/>
        <v>0.15494405711307596</v>
      </c>
      <c r="H50" s="24">
        <f t="shared" si="4"/>
        <v>154.94405711307596</v>
      </c>
      <c r="I50" s="9">
        <f t="shared" si="5"/>
        <v>154944.05711307595</v>
      </c>
      <c r="J50" s="23">
        <f t="shared" si="6"/>
        <v>4.8420017847836236</v>
      </c>
      <c r="K50" s="24">
        <f t="shared" si="7"/>
        <v>4842.0017847836234</v>
      </c>
      <c r="L50" s="11">
        <v>100</v>
      </c>
      <c r="M50" s="24">
        <f t="shared" si="8"/>
        <v>151744.05711307595</v>
      </c>
    </row>
    <row r="51" spans="2:13" ht="18.600000000000001" customHeight="1" x14ac:dyDescent="0.25">
      <c r="B51" s="42">
        <v>4.7</v>
      </c>
      <c r="C51" s="40">
        <v>5.9348208283988502</v>
      </c>
      <c r="D51" s="20">
        <f t="shared" si="0"/>
        <v>59.348208283988498</v>
      </c>
      <c r="E51" s="23">
        <f t="shared" si="1"/>
        <v>16.485613412219028</v>
      </c>
      <c r="F51" s="23">
        <f t="shared" si="9"/>
        <v>6.5942453648876107</v>
      </c>
      <c r="G51" s="23">
        <f t="shared" si="3"/>
        <v>0.15164737504684034</v>
      </c>
      <c r="H51" s="24">
        <f t="shared" si="4"/>
        <v>151.64737504684035</v>
      </c>
      <c r="I51" s="9">
        <f t="shared" si="5"/>
        <v>151647.37504684035</v>
      </c>
      <c r="J51" s="23">
        <f t="shared" si="6"/>
        <v>4.738980470213761</v>
      </c>
      <c r="K51" s="24">
        <f t="shared" si="7"/>
        <v>4738.9804702137608</v>
      </c>
      <c r="L51" s="11">
        <v>100</v>
      </c>
      <c r="M51" s="24">
        <f t="shared" si="8"/>
        <v>148447.37504684035</v>
      </c>
    </row>
    <row r="52" spans="2:13" ht="18.600000000000001" customHeight="1" x14ac:dyDescent="0.25">
      <c r="B52" s="42">
        <v>4.8</v>
      </c>
      <c r="C52" s="40">
        <v>6.0610936119818053</v>
      </c>
      <c r="D52" s="20">
        <f t="shared" si="0"/>
        <v>60.610936119818049</v>
      </c>
      <c r="E52" s="23">
        <f t="shared" si="1"/>
        <v>16.836371144393901</v>
      </c>
      <c r="F52" s="23">
        <f t="shared" si="9"/>
        <v>6.7345484577575601</v>
      </c>
      <c r="G52" s="23">
        <f t="shared" si="3"/>
        <v>0.14848805473336449</v>
      </c>
      <c r="H52" s="24">
        <f t="shared" si="4"/>
        <v>148.48805473336449</v>
      </c>
      <c r="I52" s="9">
        <f t="shared" si="5"/>
        <v>148488.05473336449</v>
      </c>
      <c r="J52" s="23">
        <f t="shared" si="6"/>
        <v>4.6402517104176404</v>
      </c>
      <c r="K52" s="24">
        <f t="shared" si="7"/>
        <v>4640.2517104176404</v>
      </c>
      <c r="L52" s="11">
        <v>100</v>
      </c>
      <c r="M52" s="24">
        <f t="shared" si="8"/>
        <v>145288.05473336449</v>
      </c>
    </row>
    <row r="53" spans="2:13" ht="18.600000000000001" customHeight="1" x14ac:dyDescent="0.25">
      <c r="B53" s="42">
        <v>4.9000000000000004</v>
      </c>
      <c r="C53" s="40">
        <v>6.1873663955647586</v>
      </c>
      <c r="D53" s="20">
        <f t="shared" si="0"/>
        <v>61.873663955647586</v>
      </c>
      <c r="E53" s="23">
        <f t="shared" si="1"/>
        <v>17.187128876568774</v>
      </c>
      <c r="F53" s="23">
        <f t="shared" si="9"/>
        <v>6.8748515506275094</v>
      </c>
      <c r="G53" s="23">
        <f t="shared" si="3"/>
        <v>0.14545768626941827</v>
      </c>
      <c r="H53" s="24">
        <f t="shared" si="4"/>
        <v>145.45768626941828</v>
      </c>
      <c r="I53" s="9">
        <f t="shared" si="5"/>
        <v>145457.68626941828</v>
      </c>
      <c r="J53" s="23">
        <f t="shared" si="6"/>
        <v>4.5455526959193211</v>
      </c>
      <c r="K53" s="24">
        <f t="shared" si="7"/>
        <v>4545.5526959193212</v>
      </c>
      <c r="L53" s="11">
        <v>100</v>
      </c>
      <c r="M53" s="24">
        <f t="shared" si="8"/>
        <v>142257.68626941828</v>
      </c>
    </row>
    <row r="54" spans="2:13" ht="18.600000000000001" customHeight="1" x14ac:dyDescent="0.25">
      <c r="B54" s="42">
        <v>5</v>
      </c>
      <c r="C54" s="40">
        <v>6.3136391791477156</v>
      </c>
      <c r="D54" s="20">
        <f t="shared" si="0"/>
        <v>63.136391791477152</v>
      </c>
      <c r="E54" s="23">
        <f t="shared" si="1"/>
        <v>17.537886608743655</v>
      </c>
      <c r="F54" s="23">
        <f t="shared" si="9"/>
        <v>7.0151546434974623</v>
      </c>
      <c r="G54" s="23">
        <f t="shared" si="3"/>
        <v>0.14254853254402983</v>
      </c>
      <c r="H54" s="24">
        <f t="shared" si="4"/>
        <v>142.54853254402983</v>
      </c>
      <c r="I54" s="9">
        <f t="shared" si="5"/>
        <v>142548.53254402982</v>
      </c>
      <c r="J54" s="23">
        <f t="shared" si="6"/>
        <v>4.454641642000932</v>
      </c>
      <c r="K54" s="24">
        <f t="shared" si="7"/>
        <v>4454.6416420009318</v>
      </c>
      <c r="L54" s="11">
        <v>100</v>
      </c>
      <c r="M54" s="24">
        <f t="shared" si="8"/>
        <v>139348.53254402982</v>
      </c>
    </row>
    <row r="55" spans="2:13" ht="18.600000000000001" customHeight="1" x14ac:dyDescent="0.25">
      <c r="B55" s="42">
        <v>5.0999999999999996</v>
      </c>
      <c r="C55" s="40">
        <v>6.4399119627306689</v>
      </c>
      <c r="D55" s="20">
        <f t="shared" si="0"/>
        <v>64.399119627306689</v>
      </c>
      <c r="E55" s="23">
        <f t="shared" si="1"/>
        <v>17.888644340918525</v>
      </c>
      <c r="F55" s="23">
        <f t="shared" si="9"/>
        <v>7.1554577363674099</v>
      </c>
      <c r="G55" s="23">
        <f t="shared" si="3"/>
        <v>0.13975346327846067</v>
      </c>
      <c r="H55" s="24">
        <f t="shared" si="4"/>
        <v>139.75346327846066</v>
      </c>
      <c r="I55" s="9">
        <f t="shared" si="5"/>
        <v>139753.46327846067</v>
      </c>
      <c r="J55" s="23">
        <f t="shared" si="6"/>
        <v>4.3672957274518955</v>
      </c>
      <c r="K55" s="24">
        <f t="shared" si="7"/>
        <v>4367.2957274518958</v>
      </c>
      <c r="L55" s="11">
        <v>100</v>
      </c>
      <c r="M55" s="24">
        <f t="shared" si="8"/>
        <v>136553.46327846067</v>
      </c>
    </row>
    <row r="56" spans="2:13" ht="18.600000000000001" customHeight="1" x14ac:dyDescent="0.25">
      <c r="B56" s="42">
        <v>5.2</v>
      </c>
      <c r="C56" s="40">
        <v>6.5661847463136231</v>
      </c>
      <c r="D56" s="20">
        <f t="shared" si="0"/>
        <v>65.661847463136226</v>
      </c>
      <c r="E56" s="23">
        <f t="shared" si="1"/>
        <v>18.239402073093398</v>
      </c>
      <c r="F56" s="23">
        <f t="shared" si="9"/>
        <v>7.2957608292373592</v>
      </c>
      <c r="G56" s="23">
        <f t="shared" si="3"/>
        <v>0.13706589667695179</v>
      </c>
      <c r="H56" s="24">
        <f t="shared" si="4"/>
        <v>137.06589667695178</v>
      </c>
      <c r="I56" s="9">
        <f t="shared" si="5"/>
        <v>137065.89667695179</v>
      </c>
      <c r="J56" s="23">
        <f t="shared" si="6"/>
        <v>4.2833092711547431</v>
      </c>
      <c r="K56" s="24">
        <f t="shared" si="7"/>
        <v>4283.3092711547433</v>
      </c>
      <c r="L56" s="11">
        <v>100</v>
      </c>
      <c r="M56" s="24">
        <f t="shared" si="8"/>
        <v>133865.89667695179</v>
      </c>
    </row>
    <row r="57" spans="2:13" ht="18.600000000000001" customHeight="1" x14ac:dyDescent="0.25">
      <c r="B57" s="42">
        <v>5.3</v>
      </c>
      <c r="C57" s="40">
        <v>6.6924575298965774</v>
      </c>
      <c r="D57" s="20">
        <f t="shared" si="0"/>
        <v>66.924575298965777</v>
      </c>
      <c r="E57" s="23">
        <f t="shared" si="1"/>
        <v>18.590159805268271</v>
      </c>
      <c r="F57" s="23">
        <f t="shared" si="9"/>
        <v>7.4360639221073086</v>
      </c>
      <c r="G57" s="23">
        <f t="shared" si="3"/>
        <v>0.13447974768304705</v>
      </c>
      <c r="H57" s="24">
        <f t="shared" si="4"/>
        <v>134.47974768304704</v>
      </c>
      <c r="I57" s="9">
        <f t="shared" si="5"/>
        <v>134479.74768304703</v>
      </c>
      <c r="J57" s="23">
        <f t="shared" si="6"/>
        <v>4.2024921150952199</v>
      </c>
      <c r="K57" s="24">
        <f t="shared" si="7"/>
        <v>4202.4921150952196</v>
      </c>
      <c r="L57" s="11">
        <v>100</v>
      </c>
      <c r="M57" s="24">
        <f t="shared" si="8"/>
        <v>131279.74768304703</v>
      </c>
    </row>
    <row r="58" spans="2:13" ht="18.600000000000001" customHeight="1" x14ac:dyDescent="0.25">
      <c r="B58" s="42">
        <v>5.4</v>
      </c>
      <c r="C58" s="40">
        <v>6.8187303134795325</v>
      </c>
      <c r="D58" s="20">
        <f t="shared" si="0"/>
        <v>68.187303134795329</v>
      </c>
      <c r="E58" s="23">
        <f t="shared" si="1"/>
        <v>18.940917537443145</v>
      </c>
      <c r="F58" s="23">
        <f t="shared" si="9"/>
        <v>7.576367014977258</v>
      </c>
      <c r="G58" s="23">
        <f t="shared" si="3"/>
        <v>0.13198938198521282</v>
      </c>
      <c r="H58" s="24">
        <f t="shared" si="4"/>
        <v>131.98938198521282</v>
      </c>
      <c r="I58" s="9">
        <f t="shared" si="5"/>
        <v>131989.38198521282</v>
      </c>
      <c r="J58" s="23">
        <f t="shared" si="6"/>
        <v>4.1246681870379005</v>
      </c>
      <c r="K58" s="24">
        <f t="shared" si="7"/>
        <v>4124.6681870379007</v>
      </c>
      <c r="L58" s="11">
        <v>100</v>
      </c>
      <c r="M58" s="24">
        <f t="shared" si="8"/>
        <v>128789.38198521282</v>
      </c>
    </row>
    <row r="59" spans="2:13" ht="18.600000000000001" customHeight="1" x14ac:dyDescent="0.25">
      <c r="B59" s="42">
        <v>5.5</v>
      </c>
      <c r="C59" s="40">
        <v>6.9450030970624868</v>
      </c>
      <c r="D59" s="20">
        <f t="shared" si="0"/>
        <v>69.450030970624866</v>
      </c>
      <c r="E59" s="23">
        <f t="shared" si="1"/>
        <v>19.291675269618018</v>
      </c>
      <c r="F59" s="23">
        <f t="shared" si="9"/>
        <v>7.7166701078472073</v>
      </c>
      <c r="G59" s="23">
        <f t="shared" si="3"/>
        <v>0.12958957504002713</v>
      </c>
      <c r="H59" s="24">
        <f t="shared" si="4"/>
        <v>129.58957504002714</v>
      </c>
      <c r="I59" s="9">
        <f t="shared" si="5"/>
        <v>129589.57504002714</v>
      </c>
      <c r="J59" s="23">
        <f t="shared" si="6"/>
        <v>4.0496742200008482</v>
      </c>
      <c r="K59" s="24">
        <f t="shared" si="7"/>
        <v>4049.674220000848</v>
      </c>
      <c r="L59" s="11">
        <v>100</v>
      </c>
      <c r="M59" s="24">
        <f t="shared" si="8"/>
        <v>126389.57504002714</v>
      </c>
    </row>
    <row r="60" spans="2:13" ht="18.600000000000001" customHeight="1" x14ac:dyDescent="0.25">
      <c r="B60" s="42">
        <v>5.6</v>
      </c>
      <c r="C60" s="40">
        <v>7.0712758806454392</v>
      </c>
      <c r="D60" s="20">
        <f t="shared" si="0"/>
        <v>70.712758806454389</v>
      </c>
      <c r="E60" s="23">
        <f t="shared" si="1"/>
        <v>19.642433001792885</v>
      </c>
      <c r="F60" s="23">
        <f t="shared" si="9"/>
        <v>7.856973200717154</v>
      </c>
      <c r="G60" s="23">
        <f t="shared" si="3"/>
        <v>0.12727547548574097</v>
      </c>
      <c r="H60" s="24">
        <f t="shared" si="4"/>
        <v>127.27547548574097</v>
      </c>
      <c r="I60" s="9">
        <f t="shared" si="5"/>
        <v>127275.47548574097</v>
      </c>
      <c r="J60" s="23">
        <f t="shared" si="6"/>
        <v>3.9773586089294053</v>
      </c>
      <c r="K60" s="24">
        <f t="shared" si="7"/>
        <v>3977.3586089294054</v>
      </c>
      <c r="L60" s="11">
        <v>100</v>
      </c>
      <c r="M60" s="24">
        <f t="shared" si="8"/>
        <v>124075.47548574097</v>
      </c>
    </row>
    <row r="61" spans="2:13" ht="18.600000000000001" customHeight="1" x14ac:dyDescent="0.25">
      <c r="B61" s="42">
        <v>5.7</v>
      </c>
      <c r="C61" s="40">
        <v>7.1975486642283935</v>
      </c>
      <c r="D61" s="20">
        <f t="shared" si="0"/>
        <v>71.97548664228394</v>
      </c>
      <c r="E61" s="23">
        <f t="shared" si="1"/>
        <v>19.993190733967761</v>
      </c>
      <c r="F61" s="23">
        <f t="shared" si="9"/>
        <v>7.9972762935871042</v>
      </c>
      <c r="G61" s="23">
        <f t="shared" si="3"/>
        <v>0.12504257240704375</v>
      </c>
      <c r="H61" s="24">
        <f t="shared" si="4"/>
        <v>125.04257240704375</v>
      </c>
      <c r="I61" s="9">
        <f t="shared" si="5"/>
        <v>125042.57240704374</v>
      </c>
      <c r="J61" s="23">
        <f t="shared" si="6"/>
        <v>3.9075803877201172</v>
      </c>
      <c r="K61" s="24">
        <f t="shared" si="7"/>
        <v>3907.580387720117</v>
      </c>
      <c r="L61" s="11">
        <v>100</v>
      </c>
      <c r="M61" s="24">
        <f t="shared" si="8"/>
        <v>121842.57240704374</v>
      </c>
    </row>
    <row r="62" spans="2:13" ht="18.600000000000001" customHeight="1" x14ac:dyDescent="0.25">
      <c r="B62" s="42">
        <v>5.8</v>
      </c>
      <c r="C62" s="40">
        <v>7.3238214478113486</v>
      </c>
      <c r="D62" s="20">
        <f t="shared" si="0"/>
        <v>73.238214478113491</v>
      </c>
      <c r="E62" s="23">
        <f t="shared" si="1"/>
        <v>20.343948466142635</v>
      </c>
      <c r="F62" s="23">
        <f t="shared" si="9"/>
        <v>8.1375793864570536</v>
      </c>
      <c r="G62" s="23">
        <f t="shared" si="3"/>
        <v>0.12288666598623266</v>
      </c>
      <c r="H62" s="24">
        <f t="shared" si="4"/>
        <v>122.88666598623266</v>
      </c>
      <c r="I62" s="9">
        <f t="shared" si="5"/>
        <v>122886.66598623266</v>
      </c>
      <c r="J62" s="23">
        <f t="shared" si="6"/>
        <v>3.8402083120697705</v>
      </c>
      <c r="K62" s="24">
        <f t="shared" si="7"/>
        <v>3840.2083120697707</v>
      </c>
      <c r="L62" s="11">
        <v>100</v>
      </c>
      <c r="M62" s="24">
        <f t="shared" si="8"/>
        <v>119686.66598623266</v>
      </c>
    </row>
    <row r="63" spans="2:13" ht="18.600000000000001" customHeight="1" x14ac:dyDescent="0.25">
      <c r="B63" s="42">
        <v>5.9</v>
      </c>
      <c r="C63" s="40">
        <v>7.4500942313943037</v>
      </c>
      <c r="D63" s="20">
        <f t="shared" si="0"/>
        <v>74.500942313943042</v>
      </c>
      <c r="E63" s="23">
        <f t="shared" si="1"/>
        <v>20.694706198317512</v>
      </c>
      <c r="F63" s="23">
        <f t="shared" si="9"/>
        <v>8.2778824793270047</v>
      </c>
      <c r="G63" s="23">
        <f t="shared" si="3"/>
        <v>0.12080384113900834</v>
      </c>
      <c r="H63" s="24">
        <f t="shared" si="4"/>
        <v>120.80384113900834</v>
      </c>
      <c r="I63" s="9">
        <f t="shared" si="5"/>
        <v>120803.84113900833</v>
      </c>
      <c r="J63" s="23">
        <f t="shared" si="6"/>
        <v>3.7751200355940107</v>
      </c>
      <c r="K63" s="24">
        <f t="shared" si="7"/>
        <v>3775.1200355940105</v>
      </c>
      <c r="L63" s="11">
        <v>100</v>
      </c>
      <c r="M63" s="24">
        <f t="shared" si="8"/>
        <v>117603.84113900833</v>
      </c>
    </row>
    <row r="64" spans="2:13" ht="18.600000000000001" customHeight="1" x14ac:dyDescent="0.25">
      <c r="B64" s="42">
        <v>6</v>
      </c>
      <c r="C64" s="40">
        <v>7.576367014977258</v>
      </c>
      <c r="D64" s="20">
        <f t="shared" si="0"/>
        <v>75.76367014977258</v>
      </c>
      <c r="E64" s="23">
        <f t="shared" si="1"/>
        <v>21.045463930492382</v>
      </c>
      <c r="F64" s="23">
        <f t="shared" si="9"/>
        <v>8.4181855721969523</v>
      </c>
      <c r="G64" s="23">
        <f t="shared" si="3"/>
        <v>0.11879044378669157</v>
      </c>
      <c r="H64" s="24">
        <f t="shared" si="4"/>
        <v>118.79044378669157</v>
      </c>
      <c r="I64" s="9">
        <f t="shared" si="5"/>
        <v>118790.44378669157</v>
      </c>
      <c r="J64" s="23">
        <f t="shared" si="6"/>
        <v>3.7122013683341115</v>
      </c>
      <c r="K64" s="24">
        <f t="shared" si="7"/>
        <v>3712.2013683341115</v>
      </c>
      <c r="L64" s="11">
        <v>100</v>
      </c>
      <c r="M64" s="24">
        <f t="shared" si="8"/>
        <v>115590.44378669157</v>
      </c>
    </row>
    <row r="65" spans="2:13" ht="18.600000000000001" customHeight="1" x14ac:dyDescent="0.25">
      <c r="B65" s="42">
        <v>6.1</v>
      </c>
      <c r="C65" s="40">
        <v>7.7026397985602095</v>
      </c>
      <c r="D65" s="20">
        <f t="shared" si="0"/>
        <v>77.026397985602102</v>
      </c>
      <c r="E65" s="23">
        <f t="shared" si="1"/>
        <v>21.396221662667251</v>
      </c>
      <c r="F65" s="23">
        <f t="shared" si="9"/>
        <v>8.5584886650668999</v>
      </c>
      <c r="G65" s="23">
        <f t="shared" si="3"/>
        <v>0.11684305946231958</v>
      </c>
      <c r="H65" s="24">
        <f t="shared" si="4"/>
        <v>116.84305946231959</v>
      </c>
      <c r="I65" s="9">
        <f t="shared" si="5"/>
        <v>116843.05946231959</v>
      </c>
      <c r="J65" s="23">
        <f t="shared" si="6"/>
        <v>3.6513456081974871</v>
      </c>
      <c r="K65" s="24">
        <f t="shared" si="7"/>
        <v>3651.3456081974873</v>
      </c>
      <c r="L65" s="11">
        <v>100</v>
      </c>
      <c r="M65" s="24">
        <f t="shared" si="8"/>
        <v>113643.05946231959</v>
      </c>
    </row>
    <row r="66" spans="2:13" ht="18.600000000000001" customHeight="1" x14ac:dyDescent="0.25">
      <c r="B66" s="42">
        <v>6.2</v>
      </c>
      <c r="C66" s="40">
        <v>7.8289125821431655</v>
      </c>
      <c r="D66" s="20">
        <f t="shared" si="0"/>
        <v>78.289125821431654</v>
      </c>
      <c r="E66" s="23">
        <f t="shared" si="1"/>
        <v>21.746979394842125</v>
      </c>
      <c r="F66" s="23">
        <f t="shared" si="9"/>
        <v>8.6987917579368492</v>
      </c>
      <c r="G66" s="23">
        <f t="shared" si="3"/>
        <v>0.11495849398712088</v>
      </c>
      <c r="H66" s="24">
        <f t="shared" si="4"/>
        <v>114.95849398712087</v>
      </c>
      <c r="I66" s="9">
        <f t="shared" si="5"/>
        <v>114958.49398712088</v>
      </c>
      <c r="J66" s="23">
        <f t="shared" si="6"/>
        <v>3.5924529370975273</v>
      </c>
      <c r="K66" s="24">
        <f t="shared" si="7"/>
        <v>3592.4529370975274</v>
      </c>
      <c r="L66" s="11">
        <v>100</v>
      </c>
      <c r="M66" s="24">
        <f t="shared" si="8"/>
        <v>111758.49398712088</v>
      </c>
    </row>
    <row r="67" spans="2:13" ht="18.600000000000001" customHeight="1" x14ac:dyDescent="0.25">
      <c r="B67" s="42">
        <v>6.3</v>
      </c>
      <c r="C67" s="40">
        <v>7.9551853657261189</v>
      </c>
      <c r="D67" s="20">
        <f t="shared" si="0"/>
        <v>79.551853657261191</v>
      </c>
      <c r="E67" s="23">
        <f t="shared" si="1"/>
        <v>22.097737127016998</v>
      </c>
      <c r="F67" s="23">
        <f t="shared" si="9"/>
        <v>8.8390948508067986</v>
      </c>
      <c r="G67" s="23">
        <f t="shared" si="3"/>
        <v>0.11313375598732531</v>
      </c>
      <c r="H67" s="24">
        <f t="shared" si="4"/>
        <v>113.1337559873253</v>
      </c>
      <c r="I67" s="9">
        <f t="shared" si="5"/>
        <v>113133.7559873253</v>
      </c>
      <c r="J67" s="23">
        <f t="shared" si="6"/>
        <v>3.5354298746039157</v>
      </c>
      <c r="K67" s="24">
        <f t="shared" si="7"/>
        <v>3535.4298746039158</v>
      </c>
      <c r="L67" s="11">
        <v>100</v>
      </c>
      <c r="M67" s="24">
        <f t="shared" si="8"/>
        <v>109933.7559873253</v>
      </c>
    </row>
    <row r="68" spans="2:13" ht="18.600000000000001" customHeight="1" x14ac:dyDescent="0.25">
      <c r="B68" s="42">
        <v>6.4</v>
      </c>
      <c r="C68" s="40">
        <v>8.0814581493090749</v>
      </c>
      <c r="D68" s="20">
        <f t="shared" si="0"/>
        <v>80.814581493090742</v>
      </c>
      <c r="E68" s="23">
        <f t="shared" si="1"/>
        <v>22.448494859191872</v>
      </c>
      <c r="F68" s="23">
        <f t="shared" si="9"/>
        <v>8.9793979436767479</v>
      </c>
      <c r="G68" s="23">
        <f t="shared" si="3"/>
        <v>0.11136604105002336</v>
      </c>
      <c r="H68" s="24">
        <f t="shared" si="4"/>
        <v>111.36604105002336</v>
      </c>
      <c r="I68" s="9">
        <f t="shared" si="5"/>
        <v>111366.04105002336</v>
      </c>
      <c r="J68" s="23">
        <f t="shared" si="6"/>
        <v>3.4801887828132299</v>
      </c>
      <c r="K68" s="24">
        <f t="shared" si="7"/>
        <v>3480.1887828132299</v>
      </c>
      <c r="L68" s="11">
        <v>100</v>
      </c>
      <c r="M68" s="24">
        <f t="shared" si="8"/>
        <v>108166.04105002336</v>
      </c>
    </row>
    <row r="69" spans="2:13" ht="18.600000000000001" customHeight="1" x14ac:dyDescent="0.25">
      <c r="B69" s="42">
        <v>6.5</v>
      </c>
      <c r="C69" s="40">
        <v>8.2077309328920265</v>
      </c>
      <c r="D69" s="20">
        <f t="shared" ref="D69:D104" si="10">C69*10</f>
        <v>82.077309328920265</v>
      </c>
      <c r="E69" s="23">
        <f t="shared" si="1"/>
        <v>22.799252591366741</v>
      </c>
      <c r="F69" s="23">
        <f t="shared" ref="F69:F100" si="11">E69/$Q$11</f>
        <v>9.1197010365466973</v>
      </c>
      <c r="G69" s="23">
        <f t="shared" si="3"/>
        <v>0.10965271734156146</v>
      </c>
      <c r="H69" s="24">
        <f t="shared" si="4"/>
        <v>109.65271734156146</v>
      </c>
      <c r="I69" s="9">
        <f t="shared" si="5"/>
        <v>109652.71734156145</v>
      </c>
      <c r="J69" s="23">
        <f t="shared" si="6"/>
        <v>3.4266474169237955</v>
      </c>
      <c r="K69" s="24">
        <f t="shared" si="7"/>
        <v>3426.6474169237954</v>
      </c>
      <c r="L69" s="11">
        <v>100</v>
      </c>
      <c r="M69" s="24">
        <f t="shared" si="8"/>
        <v>106452.71734156145</v>
      </c>
    </row>
    <row r="70" spans="2:13" ht="18.600000000000001" customHeight="1" x14ac:dyDescent="0.25">
      <c r="B70" s="42">
        <v>6.6</v>
      </c>
      <c r="C70" s="40">
        <v>8.3340037164749816</v>
      </c>
      <c r="D70" s="20">
        <f t="shared" si="10"/>
        <v>83.340037164749816</v>
      </c>
      <c r="E70" s="23">
        <f t="shared" ref="E70:E104" si="12">D70*1000/3600</f>
        <v>23.150010323541615</v>
      </c>
      <c r="F70" s="23">
        <f t="shared" si="11"/>
        <v>9.2600041294166466</v>
      </c>
      <c r="G70" s="23">
        <f t="shared" ref="G70:G104" si="13">1/F70</f>
        <v>0.10799131253335598</v>
      </c>
      <c r="H70" s="24">
        <f t="shared" ref="H70:I104" si="14">G70*1000</f>
        <v>107.99131253335598</v>
      </c>
      <c r="I70" s="9">
        <f t="shared" si="14"/>
        <v>107991.31253335599</v>
      </c>
      <c r="J70" s="23">
        <f t="shared" ref="J70:J104" si="15">H70/32</f>
        <v>3.3747285166673744</v>
      </c>
      <c r="K70" s="24">
        <f t="shared" ref="K70:K104" si="16">J70*1000</f>
        <v>3374.7285166673746</v>
      </c>
      <c r="L70" s="11">
        <v>100</v>
      </c>
      <c r="M70" s="24">
        <f t="shared" ref="M70:M103" si="17">(K70*32)-32*L70</f>
        <v>104791.31253335599</v>
      </c>
    </row>
    <row r="71" spans="2:13" ht="18.600000000000001" customHeight="1" x14ac:dyDescent="0.25">
      <c r="B71" s="42">
        <v>6.7</v>
      </c>
      <c r="C71" s="40">
        <v>8.4602765000579385</v>
      </c>
      <c r="D71" s="20">
        <f t="shared" si="10"/>
        <v>84.602765000579382</v>
      </c>
      <c r="E71" s="23">
        <f t="shared" si="12"/>
        <v>23.500768055716495</v>
      </c>
      <c r="F71" s="23">
        <f t="shared" si="11"/>
        <v>9.4003072222865978</v>
      </c>
      <c r="G71" s="23">
        <f t="shared" si="13"/>
        <v>0.10637950189852974</v>
      </c>
      <c r="H71" s="24">
        <f t="shared" si="14"/>
        <v>106.37950189852974</v>
      </c>
      <c r="I71" s="9">
        <f t="shared" si="14"/>
        <v>106379.50189852974</v>
      </c>
      <c r="J71" s="23">
        <f t="shared" si="15"/>
        <v>3.3243594343290543</v>
      </c>
      <c r="K71" s="24">
        <f t="shared" si="16"/>
        <v>3324.3594343290542</v>
      </c>
      <c r="L71" s="11">
        <v>100</v>
      </c>
      <c r="M71" s="24">
        <f t="shared" si="17"/>
        <v>103179.50189852974</v>
      </c>
    </row>
    <row r="72" spans="2:13" ht="18.600000000000001" customHeight="1" x14ac:dyDescent="0.25">
      <c r="B72" s="42">
        <v>6.8</v>
      </c>
      <c r="C72" s="40">
        <v>8.5865492836408901</v>
      </c>
      <c r="D72" s="20">
        <f t="shared" si="10"/>
        <v>85.865492836408905</v>
      </c>
      <c r="E72" s="23">
        <f t="shared" si="12"/>
        <v>23.851525787891362</v>
      </c>
      <c r="F72" s="23">
        <f t="shared" si="11"/>
        <v>9.5406103151565453</v>
      </c>
      <c r="G72" s="23">
        <f t="shared" si="13"/>
        <v>0.1048150974588455</v>
      </c>
      <c r="H72" s="24">
        <f t="shared" si="14"/>
        <v>104.8150974588455</v>
      </c>
      <c r="I72" s="9">
        <f t="shared" si="14"/>
        <v>104815.0974588455</v>
      </c>
      <c r="J72" s="23">
        <f t="shared" si="15"/>
        <v>3.2754717955889219</v>
      </c>
      <c r="K72" s="24">
        <f t="shared" si="16"/>
        <v>3275.4717955889219</v>
      </c>
      <c r="L72" s="11">
        <v>100</v>
      </c>
      <c r="M72" s="24">
        <f t="shared" si="17"/>
        <v>101615.0974588455</v>
      </c>
    </row>
    <row r="73" spans="2:13" ht="18.600000000000001" customHeight="1" x14ac:dyDescent="0.25">
      <c r="B73" s="42">
        <v>6.9</v>
      </c>
      <c r="C73" s="40">
        <v>8.712822067223847</v>
      </c>
      <c r="D73" s="20">
        <f t="shared" si="10"/>
        <v>87.12822067223847</v>
      </c>
      <c r="E73" s="23">
        <f t="shared" si="12"/>
        <v>24.202283520066242</v>
      </c>
      <c r="F73" s="23">
        <f t="shared" si="11"/>
        <v>9.6809134080264965</v>
      </c>
      <c r="G73" s="23">
        <f t="shared" si="13"/>
        <v>0.10329603807538396</v>
      </c>
      <c r="H73" s="24">
        <f t="shared" si="14"/>
        <v>103.29603807538396</v>
      </c>
      <c r="I73" s="9">
        <f t="shared" si="14"/>
        <v>103296.03807538396</v>
      </c>
      <c r="J73" s="23">
        <f t="shared" si="15"/>
        <v>3.2280011898557488</v>
      </c>
      <c r="K73" s="24">
        <f t="shared" si="16"/>
        <v>3228.0011898557486</v>
      </c>
      <c r="L73" s="11">
        <v>100</v>
      </c>
      <c r="M73" s="24">
        <f t="shared" si="17"/>
        <v>100096.03807538396</v>
      </c>
    </row>
    <row r="74" spans="2:13" ht="18.600000000000001" customHeight="1" x14ac:dyDescent="0.25">
      <c r="B74" s="42">
        <v>7</v>
      </c>
      <c r="C74" s="40">
        <v>8.8390948508068004</v>
      </c>
      <c r="D74" s="20">
        <f t="shared" si="10"/>
        <v>88.390948508068007</v>
      </c>
      <c r="E74" s="23">
        <f t="shared" si="12"/>
        <v>24.553041252241112</v>
      </c>
      <c r="F74" s="23">
        <f t="shared" si="11"/>
        <v>9.821216500896444</v>
      </c>
      <c r="G74" s="23">
        <f t="shared" si="13"/>
        <v>0.10182038038859277</v>
      </c>
      <c r="H74" s="24">
        <f t="shared" si="14"/>
        <v>101.82038038859277</v>
      </c>
      <c r="I74" s="9">
        <f t="shared" si="14"/>
        <v>101820.38038859276</v>
      </c>
      <c r="J74" s="23">
        <f t="shared" si="15"/>
        <v>3.181886887143524</v>
      </c>
      <c r="K74" s="24">
        <f t="shared" si="16"/>
        <v>3181.8868871435238</v>
      </c>
      <c r="L74" s="11">
        <v>100</v>
      </c>
      <c r="M74" s="24">
        <f t="shared" si="17"/>
        <v>98620.380388592763</v>
      </c>
    </row>
    <row r="75" spans="2:13" ht="18.600000000000001" customHeight="1" x14ac:dyDescent="0.25">
      <c r="B75" s="42">
        <v>7.1</v>
      </c>
      <c r="C75" s="40">
        <v>8.9653676343897537</v>
      </c>
      <c r="D75" s="20">
        <f t="shared" si="10"/>
        <v>89.65367634389753</v>
      </c>
      <c r="E75" s="23">
        <f t="shared" si="12"/>
        <v>24.903798984415982</v>
      </c>
      <c r="F75" s="23">
        <f t="shared" si="11"/>
        <v>9.9615195937663934</v>
      </c>
      <c r="G75" s="23">
        <f t="shared" si="13"/>
        <v>0.10038629052396471</v>
      </c>
      <c r="H75" s="24">
        <f t="shared" si="14"/>
        <v>100.3862905239647</v>
      </c>
      <c r="I75" s="9">
        <f t="shared" si="14"/>
        <v>100386.29052396471</v>
      </c>
      <c r="J75" s="23">
        <f t="shared" si="15"/>
        <v>3.137071578873897</v>
      </c>
      <c r="K75" s="24">
        <f t="shared" si="16"/>
        <v>3137.0715788738971</v>
      </c>
      <c r="L75" s="11">
        <v>100</v>
      </c>
      <c r="M75" s="24">
        <f t="shared" si="17"/>
        <v>97186.290523964708</v>
      </c>
    </row>
    <row r="76" spans="2:13" ht="18.600000000000001" customHeight="1" x14ac:dyDescent="0.25">
      <c r="B76" s="42">
        <v>7.2</v>
      </c>
      <c r="C76" s="40">
        <v>9.0916404179727088</v>
      </c>
      <c r="D76" s="20">
        <f t="shared" si="10"/>
        <v>90.916404179727095</v>
      </c>
      <c r="E76" s="23">
        <f t="shared" si="12"/>
        <v>25.254556716590859</v>
      </c>
      <c r="F76" s="23">
        <f t="shared" si="11"/>
        <v>10.101822686636343</v>
      </c>
      <c r="G76" s="23">
        <f t="shared" si="13"/>
        <v>9.899203648890964E-2</v>
      </c>
      <c r="H76" s="24">
        <f t="shared" si="14"/>
        <v>98.992036488909633</v>
      </c>
      <c r="I76" s="9">
        <f t="shared" si="14"/>
        <v>98992.036488909638</v>
      </c>
      <c r="J76" s="23">
        <f t="shared" si="15"/>
        <v>3.093501140278426</v>
      </c>
      <c r="K76" s="24">
        <f t="shared" si="16"/>
        <v>3093.5011402784262</v>
      </c>
      <c r="L76" s="11">
        <v>100</v>
      </c>
      <c r="M76" s="24">
        <f t="shared" si="17"/>
        <v>95792.036488909638</v>
      </c>
    </row>
    <row r="77" spans="2:13" ht="18.600000000000001" customHeight="1" x14ac:dyDescent="0.25">
      <c r="B77" s="42">
        <v>7.3</v>
      </c>
      <c r="C77" s="40">
        <v>9.2179132015556657</v>
      </c>
      <c r="D77" s="20">
        <f t="shared" si="10"/>
        <v>92.179132015556661</v>
      </c>
      <c r="E77" s="23">
        <f t="shared" si="12"/>
        <v>25.605314448765739</v>
      </c>
      <c r="F77" s="23">
        <f t="shared" si="11"/>
        <v>10.242125779506296</v>
      </c>
      <c r="G77" s="23">
        <f t="shared" si="13"/>
        <v>9.7635981194540977E-2</v>
      </c>
      <c r="H77" s="24">
        <f t="shared" si="14"/>
        <v>97.635981194540975</v>
      </c>
      <c r="I77" s="9">
        <f t="shared" si="14"/>
        <v>97635.981194540975</v>
      </c>
      <c r="J77" s="23">
        <f t="shared" si="15"/>
        <v>3.0511244123294055</v>
      </c>
      <c r="K77" s="24">
        <f t="shared" si="16"/>
        <v>3051.1244123294055</v>
      </c>
      <c r="L77" s="11">
        <v>100</v>
      </c>
      <c r="M77" s="24">
        <f t="shared" si="17"/>
        <v>94435.981194540975</v>
      </c>
    </row>
    <row r="78" spans="2:13" ht="18.600000000000001" customHeight="1" x14ac:dyDescent="0.25">
      <c r="B78" s="42">
        <v>7.4</v>
      </c>
      <c r="C78" s="40">
        <v>9.3441859851386191</v>
      </c>
      <c r="D78" s="20">
        <f t="shared" si="10"/>
        <v>93.441859851386198</v>
      </c>
      <c r="E78" s="23">
        <f t="shared" si="12"/>
        <v>25.956072180940609</v>
      </c>
      <c r="F78" s="23">
        <f t="shared" si="11"/>
        <v>10.382428872376243</v>
      </c>
      <c r="G78" s="23">
        <f t="shared" si="13"/>
        <v>9.6316576043263408E-2</v>
      </c>
      <c r="H78" s="24">
        <f t="shared" si="14"/>
        <v>96.31657604326341</v>
      </c>
      <c r="I78" s="9">
        <f t="shared" si="14"/>
        <v>96316.576043263412</v>
      </c>
      <c r="J78" s="23">
        <f t="shared" si="15"/>
        <v>3.0098930013519816</v>
      </c>
      <c r="K78" s="24">
        <f t="shared" si="16"/>
        <v>3009.8930013519816</v>
      </c>
      <c r="L78" s="11">
        <v>100</v>
      </c>
      <c r="M78" s="24">
        <f t="shared" si="17"/>
        <v>93116.576043263412</v>
      </c>
    </row>
    <row r="79" spans="2:13" ht="18.600000000000001" customHeight="1" x14ac:dyDescent="0.25">
      <c r="B79" s="42">
        <v>7.5</v>
      </c>
      <c r="C79" s="40">
        <v>9.4704587687215707</v>
      </c>
      <c r="D79" s="20">
        <f t="shared" si="10"/>
        <v>94.704587687215707</v>
      </c>
      <c r="E79" s="23">
        <f t="shared" si="12"/>
        <v>26.306829913115475</v>
      </c>
      <c r="F79" s="23">
        <f t="shared" si="11"/>
        <v>10.522731965246191</v>
      </c>
      <c r="G79" s="23">
        <f t="shared" si="13"/>
        <v>9.5032355029353241E-2</v>
      </c>
      <c r="H79" s="24">
        <f t="shared" si="14"/>
        <v>95.032355029353241</v>
      </c>
      <c r="I79" s="9">
        <f t="shared" si="14"/>
        <v>95032.355029353246</v>
      </c>
      <c r="J79" s="23">
        <f t="shared" si="15"/>
        <v>2.9697610946672888</v>
      </c>
      <c r="K79" s="24">
        <f t="shared" si="16"/>
        <v>2969.7610946672889</v>
      </c>
      <c r="L79" s="11">
        <v>100</v>
      </c>
      <c r="M79" s="24">
        <f t="shared" si="17"/>
        <v>91832.355029353246</v>
      </c>
    </row>
    <row r="80" spans="2:13" ht="18.600000000000001" customHeight="1" x14ac:dyDescent="0.25">
      <c r="B80" s="42">
        <v>7.6</v>
      </c>
      <c r="C80" s="40">
        <v>9.596731552304524</v>
      </c>
      <c r="D80" s="20">
        <f t="shared" si="10"/>
        <v>95.967315523045244</v>
      </c>
      <c r="E80" s="23">
        <f t="shared" si="12"/>
        <v>26.657587645290345</v>
      </c>
      <c r="F80" s="23">
        <f t="shared" si="11"/>
        <v>10.663035058116138</v>
      </c>
      <c r="G80" s="23">
        <f t="shared" si="13"/>
        <v>9.3781929305282827E-2</v>
      </c>
      <c r="H80" s="24">
        <f t="shared" si="14"/>
        <v>93.78192930528283</v>
      </c>
      <c r="I80" s="9">
        <f t="shared" si="14"/>
        <v>93781.929305282829</v>
      </c>
      <c r="J80" s="23">
        <f t="shared" si="15"/>
        <v>2.9306852907900884</v>
      </c>
      <c r="K80" s="24">
        <f t="shared" si="16"/>
        <v>2930.6852907900884</v>
      </c>
      <c r="L80" s="11">
        <v>100</v>
      </c>
      <c r="M80" s="24">
        <f t="shared" si="17"/>
        <v>90581.929305282829</v>
      </c>
    </row>
    <row r="81" spans="2:13" ht="18.600000000000001" customHeight="1" x14ac:dyDescent="0.25">
      <c r="B81" s="42">
        <v>7.7</v>
      </c>
      <c r="C81" s="40">
        <v>9.7230043358874774</v>
      </c>
      <c r="D81" s="20">
        <f t="shared" si="10"/>
        <v>97.230043358874781</v>
      </c>
      <c r="E81" s="23">
        <f t="shared" si="12"/>
        <v>27.008345377465218</v>
      </c>
      <c r="F81" s="23">
        <f t="shared" si="11"/>
        <v>10.803338150986088</v>
      </c>
      <c r="G81" s="23">
        <f t="shared" si="13"/>
        <v>9.2563982171447984E-2</v>
      </c>
      <c r="H81" s="24">
        <f t="shared" si="14"/>
        <v>92.563982171447989</v>
      </c>
      <c r="I81" s="9">
        <f t="shared" si="14"/>
        <v>92563.982171447991</v>
      </c>
      <c r="J81" s="23">
        <f t="shared" si="15"/>
        <v>2.8926244428577497</v>
      </c>
      <c r="K81" s="24">
        <f t="shared" si="16"/>
        <v>2892.6244428577497</v>
      </c>
      <c r="L81" s="11">
        <v>100</v>
      </c>
      <c r="M81" s="24">
        <f t="shared" si="17"/>
        <v>89363.982171447991</v>
      </c>
    </row>
    <row r="82" spans="2:13" ht="18.600000000000001" customHeight="1" x14ac:dyDescent="0.25">
      <c r="B82" s="42">
        <v>7.8</v>
      </c>
      <c r="C82" s="40">
        <v>9.849277119470436</v>
      </c>
      <c r="D82" s="20">
        <f t="shared" si="10"/>
        <v>98.49277119470436</v>
      </c>
      <c r="E82" s="23">
        <f t="shared" si="12"/>
        <v>27.359103109640099</v>
      </c>
      <c r="F82" s="23">
        <f t="shared" si="11"/>
        <v>10.943641243856039</v>
      </c>
      <c r="G82" s="23">
        <f t="shared" si="13"/>
        <v>9.1377264451301191E-2</v>
      </c>
      <c r="H82" s="24">
        <f t="shared" si="14"/>
        <v>91.377264451301187</v>
      </c>
      <c r="I82" s="9">
        <f t="shared" si="14"/>
        <v>91377.264451301191</v>
      </c>
      <c r="J82" s="23">
        <f t="shared" si="15"/>
        <v>2.8555395141031621</v>
      </c>
      <c r="K82" s="24">
        <f t="shared" si="16"/>
        <v>2855.5395141031622</v>
      </c>
      <c r="L82" s="11">
        <v>100</v>
      </c>
      <c r="M82" s="24">
        <f t="shared" si="17"/>
        <v>88177.264451301191</v>
      </c>
    </row>
    <row r="83" spans="2:13" ht="18.600000000000001" customHeight="1" x14ac:dyDescent="0.25">
      <c r="B83" s="42">
        <v>7.9</v>
      </c>
      <c r="C83" s="40">
        <v>9.9755499030533876</v>
      </c>
      <c r="D83" s="20">
        <f t="shared" si="10"/>
        <v>99.755499030533883</v>
      </c>
      <c r="E83" s="23">
        <f t="shared" si="12"/>
        <v>27.709860841814969</v>
      </c>
      <c r="F83" s="23">
        <f t="shared" si="11"/>
        <v>11.083944336725988</v>
      </c>
      <c r="G83" s="23">
        <f t="shared" si="13"/>
        <v>9.0220590217740412E-2</v>
      </c>
      <c r="H83" s="24">
        <f t="shared" si="14"/>
        <v>90.220590217740408</v>
      </c>
      <c r="I83" s="9">
        <f t="shared" si="14"/>
        <v>90220.590217740406</v>
      </c>
      <c r="J83" s="23">
        <f t="shared" si="15"/>
        <v>2.8193934443043878</v>
      </c>
      <c r="K83" s="24">
        <f t="shared" si="16"/>
        <v>2819.3934443043877</v>
      </c>
      <c r="L83" s="11">
        <v>100</v>
      </c>
      <c r="M83" s="24">
        <f t="shared" si="17"/>
        <v>87020.590217740406</v>
      </c>
    </row>
    <row r="84" spans="2:13" ht="18.600000000000001" customHeight="1" x14ac:dyDescent="0.25">
      <c r="B84" s="42">
        <v>8</v>
      </c>
      <c r="C84" s="40">
        <v>10.101822686636341</v>
      </c>
      <c r="D84" s="20">
        <f t="shared" si="10"/>
        <v>101.01822686636341</v>
      </c>
      <c r="E84" s="23">
        <f t="shared" si="12"/>
        <v>28.060618573989835</v>
      </c>
      <c r="F84" s="23">
        <f t="shared" si="11"/>
        <v>11.224247429595934</v>
      </c>
      <c r="G84" s="23">
        <f t="shared" si="13"/>
        <v>8.909283284001869E-2</v>
      </c>
      <c r="H84" s="24">
        <f t="shared" si="14"/>
        <v>89.092832840018687</v>
      </c>
      <c r="I84" s="9">
        <f t="shared" si="14"/>
        <v>89092.832840018687</v>
      </c>
      <c r="J84" s="23">
        <f t="shared" si="15"/>
        <v>2.784151026250584</v>
      </c>
      <c r="K84" s="24">
        <f t="shared" si="16"/>
        <v>2784.151026250584</v>
      </c>
      <c r="L84" s="11">
        <v>100</v>
      </c>
      <c r="M84" s="24">
        <f t="shared" si="17"/>
        <v>85892.832840018687</v>
      </c>
    </row>
    <row r="85" spans="2:13" ht="18.600000000000001" customHeight="1" x14ac:dyDescent="0.25">
      <c r="B85" s="42">
        <v>8.1</v>
      </c>
      <c r="C85" s="40">
        <v>10.228095470219296</v>
      </c>
      <c r="D85" s="20">
        <f t="shared" si="10"/>
        <v>102.28095470219296</v>
      </c>
      <c r="E85" s="23">
        <f t="shared" si="12"/>
        <v>28.411376306164712</v>
      </c>
      <c r="F85" s="23">
        <f t="shared" si="11"/>
        <v>11.364550522465885</v>
      </c>
      <c r="G85" s="23">
        <f t="shared" si="13"/>
        <v>8.7992921323475234E-2</v>
      </c>
      <c r="H85" s="24">
        <f t="shared" si="14"/>
        <v>87.99292132347523</v>
      </c>
      <c r="I85" s="9">
        <f t="shared" si="14"/>
        <v>87992.921323475224</v>
      </c>
      <c r="J85" s="23">
        <f t="shared" si="15"/>
        <v>2.7497787913586009</v>
      </c>
      <c r="K85" s="24">
        <f t="shared" si="16"/>
        <v>2749.7787913586008</v>
      </c>
      <c r="L85" s="11">
        <v>100</v>
      </c>
      <c r="M85" s="24">
        <f t="shared" si="17"/>
        <v>84792.921323475224</v>
      </c>
    </row>
    <row r="86" spans="2:13" ht="18.600000000000001" customHeight="1" x14ac:dyDescent="0.25">
      <c r="B86" s="42">
        <v>8.1999999999999993</v>
      </c>
      <c r="C86" s="40">
        <v>10.354368253802249</v>
      </c>
      <c r="D86" s="20">
        <f t="shared" si="10"/>
        <v>103.54368253802249</v>
      </c>
      <c r="E86" s="23">
        <f t="shared" si="12"/>
        <v>28.762134038339582</v>
      </c>
      <c r="F86" s="23">
        <f t="shared" si="11"/>
        <v>11.504853615335833</v>
      </c>
      <c r="G86" s="23">
        <f t="shared" si="13"/>
        <v>8.6919836917091403E-2</v>
      </c>
      <c r="H86" s="24">
        <f t="shared" si="14"/>
        <v>86.919836917091402</v>
      </c>
      <c r="I86" s="9">
        <f t="shared" si="14"/>
        <v>86919.836917091408</v>
      </c>
      <c r="J86" s="23">
        <f t="shared" si="15"/>
        <v>2.7162449036591063</v>
      </c>
      <c r="K86" s="24">
        <f t="shared" si="16"/>
        <v>2716.2449036591065</v>
      </c>
      <c r="L86" s="11">
        <v>100</v>
      </c>
      <c r="M86" s="24">
        <f t="shared" si="17"/>
        <v>83719.836917091408</v>
      </c>
    </row>
    <row r="87" spans="2:13" ht="18.600000000000001" customHeight="1" x14ac:dyDescent="0.25">
      <c r="B87" s="42">
        <v>8.3000000000000007</v>
      </c>
      <c r="C87" s="40">
        <v>10.480641037385206</v>
      </c>
      <c r="D87" s="20">
        <f t="shared" si="10"/>
        <v>104.80641037385206</v>
      </c>
      <c r="E87" s="23">
        <f t="shared" si="12"/>
        <v>29.112891770514462</v>
      </c>
      <c r="F87" s="23">
        <f t="shared" si="11"/>
        <v>11.645156708205786</v>
      </c>
      <c r="G87" s="23">
        <f t="shared" si="13"/>
        <v>8.5872609966283042E-2</v>
      </c>
      <c r="H87" s="24">
        <f t="shared" si="14"/>
        <v>85.872609966283036</v>
      </c>
      <c r="I87" s="9">
        <f t="shared" si="14"/>
        <v>85872.609966283038</v>
      </c>
      <c r="J87" s="23">
        <f t="shared" si="15"/>
        <v>2.6835190614463449</v>
      </c>
      <c r="K87" s="24">
        <f t="shared" si="16"/>
        <v>2683.5190614463449</v>
      </c>
      <c r="L87" s="11">
        <v>100</v>
      </c>
      <c r="M87" s="24">
        <f t="shared" si="17"/>
        <v>82672.609966283038</v>
      </c>
    </row>
    <row r="88" spans="2:13" ht="18.600000000000001" customHeight="1" x14ac:dyDescent="0.25">
      <c r="B88" s="42">
        <v>8.4</v>
      </c>
      <c r="C88" s="40">
        <v>10.60691382096816</v>
      </c>
      <c r="D88" s="20">
        <f t="shared" si="10"/>
        <v>106.0691382096816</v>
      </c>
      <c r="E88" s="23">
        <f t="shared" si="12"/>
        <v>29.463649502689332</v>
      </c>
      <c r="F88" s="23">
        <f t="shared" si="11"/>
        <v>11.785459801075733</v>
      </c>
      <c r="G88" s="23">
        <f t="shared" si="13"/>
        <v>8.4850316990493974E-2</v>
      </c>
      <c r="H88" s="24">
        <f t="shared" si="14"/>
        <v>84.85031699049398</v>
      </c>
      <c r="I88" s="9">
        <f t="shared" si="14"/>
        <v>84850.316990493986</v>
      </c>
      <c r="J88" s="23">
        <f t="shared" si="15"/>
        <v>2.6515724059529369</v>
      </c>
      <c r="K88" s="24">
        <f t="shared" si="16"/>
        <v>2651.5724059529371</v>
      </c>
      <c r="L88" s="11">
        <v>100</v>
      </c>
      <c r="M88" s="24">
        <f t="shared" si="17"/>
        <v>81650.316990493986</v>
      </c>
    </row>
    <row r="89" spans="2:13" ht="18.600000000000001" customHeight="1" x14ac:dyDescent="0.25">
      <c r="B89" s="42">
        <v>8.5</v>
      </c>
      <c r="C89" s="40">
        <v>10.733186604551117</v>
      </c>
      <c r="D89" s="20">
        <f t="shared" si="10"/>
        <v>107.33186604551116</v>
      </c>
      <c r="E89" s="23">
        <f t="shared" si="12"/>
        <v>29.814407234864213</v>
      </c>
      <c r="F89" s="23">
        <f t="shared" si="11"/>
        <v>11.925762893945684</v>
      </c>
      <c r="G89" s="23">
        <f t="shared" si="13"/>
        <v>8.3852077967076388E-2</v>
      </c>
      <c r="H89" s="24">
        <f t="shared" si="14"/>
        <v>83.852077967076383</v>
      </c>
      <c r="I89" s="9">
        <f t="shared" si="14"/>
        <v>83852.077967076388</v>
      </c>
      <c r="J89" s="23">
        <f t="shared" si="15"/>
        <v>2.620377436471137</v>
      </c>
      <c r="K89" s="24">
        <f t="shared" si="16"/>
        <v>2620.3774364711371</v>
      </c>
      <c r="L89" s="11">
        <v>100</v>
      </c>
      <c r="M89" s="24">
        <f t="shared" si="17"/>
        <v>80652.077967076388</v>
      </c>
    </row>
    <row r="90" spans="2:13" ht="18.600000000000001" customHeight="1" x14ac:dyDescent="0.25">
      <c r="B90" s="42">
        <v>8.6</v>
      </c>
      <c r="C90" s="40">
        <v>10.859459388134066</v>
      </c>
      <c r="D90" s="20">
        <f t="shared" si="10"/>
        <v>108.59459388134067</v>
      </c>
      <c r="E90" s="23">
        <f t="shared" si="12"/>
        <v>30.165164967039075</v>
      </c>
      <c r="F90" s="23">
        <f t="shared" si="11"/>
        <v>12.06606598681563</v>
      </c>
      <c r="G90" s="23">
        <f t="shared" si="13"/>
        <v>8.2877053804668546E-2</v>
      </c>
      <c r="H90" s="24">
        <f t="shared" si="14"/>
        <v>82.877053804668549</v>
      </c>
      <c r="I90" s="9">
        <f t="shared" si="14"/>
        <v>82877.053804668554</v>
      </c>
      <c r="J90" s="23">
        <f t="shared" si="15"/>
        <v>2.5899079313958921</v>
      </c>
      <c r="K90" s="24">
        <f t="shared" si="16"/>
        <v>2589.9079313958923</v>
      </c>
      <c r="L90" s="11">
        <v>100</v>
      </c>
      <c r="M90" s="24">
        <f t="shared" si="17"/>
        <v>79677.053804668554</v>
      </c>
    </row>
    <row r="91" spans="2:13" ht="18.600000000000001" customHeight="1" x14ac:dyDescent="0.25">
      <c r="B91" s="42">
        <v>8.6999999999999993</v>
      </c>
      <c r="C91" s="40">
        <v>10.985732171717022</v>
      </c>
      <c r="D91" s="20">
        <f t="shared" si="10"/>
        <v>109.85732171717021</v>
      </c>
      <c r="E91" s="23">
        <f t="shared" si="12"/>
        <v>30.515922699213949</v>
      </c>
      <c r="F91" s="23">
        <f t="shared" si="11"/>
        <v>12.206369079685579</v>
      </c>
      <c r="G91" s="23">
        <f t="shared" si="13"/>
        <v>8.1924443990821771E-2</v>
      </c>
      <c r="H91" s="24">
        <f t="shared" si="14"/>
        <v>81.924443990821771</v>
      </c>
      <c r="I91" s="9">
        <f t="shared" si="14"/>
        <v>81924.443990821776</v>
      </c>
      <c r="J91" s="23">
        <f t="shared" si="15"/>
        <v>2.5601388747131804</v>
      </c>
      <c r="K91" s="24">
        <f t="shared" si="16"/>
        <v>2560.1388747131805</v>
      </c>
      <c r="L91" s="11">
        <v>100</v>
      </c>
      <c r="M91" s="24">
        <f t="shared" si="17"/>
        <v>78724.443990821776</v>
      </c>
    </row>
    <row r="92" spans="2:13" ht="18.600000000000001" customHeight="1" x14ac:dyDescent="0.25">
      <c r="B92" s="42">
        <v>8.8000000000000007</v>
      </c>
      <c r="C92" s="40">
        <v>11.112004955299982</v>
      </c>
      <c r="D92" s="20">
        <f t="shared" si="10"/>
        <v>111.12004955299982</v>
      </c>
      <c r="E92" s="23">
        <f t="shared" si="12"/>
        <v>30.866680431388836</v>
      </c>
      <c r="F92" s="23">
        <f t="shared" si="11"/>
        <v>12.346672172555534</v>
      </c>
      <c r="G92" s="23">
        <f t="shared" si="13"/>
        <v>8.0993484400016941E-2</v>
      </c>
      <c r="H92" s="24">
        <f t="shared" si="14"/>
        <v>80.993484400016939</v>
      </c>
      <c r="I92" s="9">
        <f t="shared" si="14"/>
        <v>80993.48440001694</v>
      </c>
      <c r="J92" s="23">
        <f t="shared" si="15"/>
        <v>2.5310463875005293</v>
      </c>
      <c r="K92" s="24">
        <f t="shared" si="16"/>
        <v>2531.0463875005294</v>
      </c>
      <c r="L92" s="11">
        <v>100</v>
      </c>
      <c r="M92" s="24">
        <f t="shared" si="17"/>
        <v>77793.48440001694</v>
      </c>
    </row>
    <row r="93" spans="2:13" ht="18.600000000000001" customHeight="1" x14ac:dyDescent="0.25">
      <c r="B93" s="42">
        <v>8.9</v>
      </c>
      <c r="C93" s="40">
        <v>11.23827773888293</v>
      </c>
      <c r="D93" s="20">
        <f t="shared" si="10"/>
        <v>112.3827773888293</v>
      </c>
      <c r="E93" s="23">
        <f t="shared" si="12"/>
        <v>31.217438163563695</v>
      </c>
      <c r="F93" s="23">
        <f t="shared" si="11"/>
        <v>12.486975265425478</v>
      </c>
      <c r="G93" s="23">
        <f t="shared" si="13"/>
        <v>8.0083445249454988E-2</v>
      </c>
      <c r="H93" s="24">
        <f t="shared" si="14"/>
        <v>80.083445249454982</v>
      </c>
      <c r="I93" s="9">
        <f t="shared" si="14"/>
        <v>80083.445249454977</v>
      </c>
      <c r="J93" s="23">
        <f t="shared" si="15"/>
        <v>2.5026076640454682</v>
      </c>
      <c r="K93" s="24">
        <f t="shared" si="16"/>
        <v>2502.607664045468</v>
      </c>
      <c r="L93" s="11">
        <v>100</v>
      </c>
      <c r="M93" s="24">
        <f t="shared" si="17"/>
        <v>76883.445249454977</v>
      </c>
    </row>
    <row r="94" spans="2:13" ht="18.600000000000001" customHeight="1" x14ac:dyDescent="0.25">
      <c r="B94" s="42">
        <v>9</v>
      </c>
      <c r="C94" s="40">
        <v>11.364550522465885</v>
      </c>
      <c r="D94" s="20">
        <f t="shared" si="10"/>
        <v>113.64550522465885</v>
      </c>
      <c r="E94" s="23">
        <f t="shared" si="12"/>
        <v>31.568195895738569</v>
      </c>
      <c r="F94" s="23">
        <f t="shared" si="11"/>
        <v>12.627278358295428</v>
      </c>
      <c r="G94" s="23">
        <f t="shared" si="13"/>
        <v>7.9193629191127712E-2</v>
      </c>
      <c r="H94" s="24">
        <f t="shared" si="14"/>
        <v>79.193629191127712</v>
      </c>
      <c r="I94" s="9">
        <f t="shared" si="14"/>
        <v>79193.629191127708</v>
      </c>
      <c r="J94" s="23">
        <f t="shared" si="15"/>
        <v>2.474800912222741</v>
      </c>
      <c r="K94" s="24">
        <f t="shared" si="16"/>
        <v>2474.8009122227409</v>
      </c>
      <c r="L94" s="11">
        <v>100</v>
      </c>
      <c r="M94" s="24">
        <f t="shared" si="17"/>
        <v>75993.629191127708</v>
      </c>
    </row>
    <row r="95" spans="2:13" ht="18.600000000000001" customHeight="1" x14ac:dyDescent="0.25">
      <c r="B95" s="42">
        <v>9.1</v>
      </c>
      <c r="C95" s="40">
        <v>11.49082330604884</v>
      </c>
      <c r="D95" s="20">
        <f t="shared" si="10"/>
        <v>114.9082330604884</v>
      </c>
      <c r="E95" s="23">
        <f t="shared" si="12"/>
        <v>31.918953627913446</v>
      </c>
      <c r="F95" s="23">
        <f t="shared" si="11"/>
        <v>12.767581451165379</v>
      </c>
      <c r="G95" s="23">
        <f t="shared" si="13"/>
        <v>7.8323369529686743E-2</v>
      </c>
      <c r="H95" s="24">
        <f t="shared" si="14"/>
        <v>78.323369529686744</v>
      </c>
      <c r="I95" s="9">
        <f t="shared" si="14"/>
        <v>78323.369529686737</v>
      </c>
      <c r="J95" s="23">
        <f t="shared" si="15"/>
        <v>2.4476052978027107</v>
      </c>
      <c r="K95" s="24">
        <f t="shared" si="16"/>
        <v>2447.6052978027105</v>
      </c>
      <c r="L95" s="11">
        <v>100</v>
      </c>
      <c r="M95" s="24">
        <f t="shared" si="17"/>
        <v>75123.369529686737</v>
      </c>
    </row>
    <row r="96" spans="2:13" ht="18.600000000000001" customHeight="1" x14ac:dyDescent="0.25">
      <c r="B96" s="42">
        <v>9.1999999999999993</v>
      </c>
      <c r="C96" s="40">
        <v>11.617096089631795</v>
      </c>
      <c r="D96" s="20">
        <f t="shared" si="10"/>
        <v>116.17096089631795</v>
      </c>
      <c r="E96" s="23">
        <f t="shared" si="12"/>
        <v>32.269711360088316</v>
      </c>
      <c r="F96" s="23">
        <f t="shared" si="11"/>
        <v>12.907884544035326</v>
      </c>
      <c r="G96" s="23">
        <f t="shared" si="13"/>
        <v>7.7472028556537981E-2</v>
      </c>
      <c r="H96" s="24">
        <f t="shared" si="14"/>
        <v>77.472028556537978</v>
      </c>
      <c r="I96" s="9">
        <f t="shared" si="14"/>
        <v>77472.028556537975</v>
      </c>
      <c r="J96" s="23">
        <f t="shared" si="15"/>
        <v>2.4210008923918118</v>
      </c>
      <c r="K96" s="24">
        <f t="shared" si="16"/>
        <v>2421.0008923918117</v>
      </c>
      <c r="L96" s="11">
        <v>100</v>
      </c>
      <c r="M96" s="24">
        <f t="shared" si="17"/>
        <v>74272.028556537975</v>
      </c>
    </row>
    <row r="97" spans="2:13" ht="18.600000000000001" customHeight="1" x14ac:dyDescent="0.25">
      <c r="B97" s="42">
        <v>9.3000000000000007</v>
      </c>
      <c r="C97" s="40">
        <v>11.743368873214747</v>
      </c>
      <c r="D97" s="20">
        <f t="shared" si="10"/>
        <v>117.43368873214747</v>
      </c>
      <c r="E97" s="23">
        <f t="shared" si="12"/>
        <v>32.620469092263185</v>
      </c>
      <c r="F97" s="23">
        <f t="shared" si="11"/>
        <v>13.048187636905274</v>
      </c>
      <c r="G97" s="23">
        <f t="shared" si="13"/>
        <v>7.6638995991413925E-2</v>
      </c>
      <c r="H97" s="24">
        <f t="shared" si="14"/>
        <v>76.638995991413921</v>
      </c>
      <c r="I97" s="9">
        <f t="shared" si="14"/>
        <v>76638.995991413918</v>
      </c>
      <c r="J97" s="23">
        <f t="shared" si="15"/>
        <v>2.394968624731685</v>
      </c>
      <c r="K97" s="24">
        <f t="shared" si="16"/>
        <v>2394.9686247316849</v>
      </c>
      <c r="L97" s="11">
        <v>100</v>
      </c>
      <c r="M97" s="24">
        <f t="shared" si="17"/>
        <v>73438.995991413918</v>
      </c>
    </row>
    <row r="98" spans="2:13" ht="18.600000000000001" customHeight="1" x14ac:dyDescent="0.25">
      <c r="B98" s="42">
        <v>9.4</v>
      </c>
      <c r="C98" s="40">
        <v>11.8696416567977</v>
      </c>
      <c r="D98" s="20">
        <f t="shared" si="10"/>
        <v>118.696416567977</v>
      </c>
      <c r="E98" s="23">
        <f t="shared" si="12"/>
        <v>32.971226824438055</v>
      </c>
      <c r="F98" s="23">
        <f t="shared" si="11"/>
        <v>13.188490729775221</v>
      </c>
      <c r="G98" s="23">
        <f t="shared" si="13"/>
        <v>7.5823687523420169E-2</v>
      </c>
      <c r="H98" s="24">
        <f t="shared" si="14"/>
        <v>75.823687523420176</v>
      </c>
      <c r="I98" s="9">
        <f t="shared" si="14"/>
        <v>75823.687523420173</v>
      </c>
      <c r="J98" s="23">
        <f t="shared" si="15"/>
        <v>2.3694902351068805</v>
      </c>
      <c r="K98" s="24">
        <f t="shared" si="16"/>
        <v>2369.4902351068804</v>
      </c>
      <c r="L98" s="11">
        <v>100</v>
      </c>
      <c r="M98" s="24">
        <f t="shared" si="17"/>
        <v>72623.687523420173</v>
      </c>
    </row>
    <row r="99" spans="2:13" ht="18.600000000000001" customHeight="1" x14ac:dyDescent="0.25">
      <c r="B99" s="42">
        <v>9.5</v>
      </c>
      <c r="C99" s="40">
        <v>11.995914440380661</v>
      </c>
      <c r="D99" s="20">
        <f t="shared" si="10"/>
        <v>119.9591444038066</v>
      </c>
      <c r="E99" s="23">
        <f t="shared" si="12"/>
        <v>33.321984556612946</v>
      </c>
      <c r="F99" s="23">
        <f t="shared" si="11"/>
        <v>13.328793822645178</v>
      </c>
      <c r="G99" s="23">
        <f t="shared" si="13"/>
        <v>7.5025543444226225E-2</v>
      </c>
      <c r="H99" s="24">
        <f t="shared" si="14"/>
        <v>75.02554344422623</v>
      </c>
      <c r="I99" s="9">
        <f t="shared" si="14"/>
        <v>75025.543444226234</v>
      </c>
      <c r="J99" s="23">
        <f t="shared" si="15"/>
        <v>2.3445482326320697</v>
      </c>
      <c r="K99" s="24">
        <f t="shared" si="16"/>
        <v>2344.5482326320698</v>
      </c>
      <c r="L99" s="11">
        <v>100</v>
      </c>
      <c r="M99" s="24">
        <f t="shared" si="17"/>
        <v>71825.543444226234</v>
      </c>
    </row>
    <row r="100" spans="2:13" ht="18.600000000000001" customHeight="1" x14ac:dyDescent="0.25">
      <c r="B100" s="42">
        <v>9.6</v>
      </c>
      <c r="C100" s="40">
        <v>12.122187223963611</v>
      </c>
      <c r="D100" s="20">
        <f t="shared" si="10"/>
        <v>121.2218722396361</v>
      </c>
      <c r="E100" s="23">
        <f t="shared" si="12"/>
        <v>33.672742288787802</v>
      </c>
      <c r="F100" s="23">
        <f t="shared" si="11"/>
        <v>13.46909691551512</v>
      </c>
      <c r="G100" s="23">
        <f t="shared" si="13"/>
        <v>7.4244027366682244E-2</v>
      </c>
      <c r="H100" s="24">
        <f t="shared" si="14"/>
        <v>74.244027366682246</v>
      </c>
      <c r="I100" s="9">
        <f t="shared" si="14"/>
        <v>74244.027366682247</v>
      </c>
      <c r="J100" s="23">
        <f t="shared" si="15"/>
        <v>2.3201258552088202</v>
      </c>
      <c r="K100" s="24">
        <f t="shared" si="16"/>
        <v>2320.1258552088202</v>
      </c>
      <c r="L100" s="11">
        <v>100</v>
      </c>
      <c r="M100" s="24">
        <f t="shared" si="17"/>
        <v>71044.027366682247</v>
      </c>
    </row>
    <row r="101" spans="2:13" ht="18.600000000000001" customHeight="1" x14ac:dyDescent="0.25">
      <c r="B101" s="42">
        <v>9.6999999999999993</v>
      </c>
      <c r="C101" s="40">
        <v>12.248460007546567</v>
      </c>
      <c r="D101" s="20">
        <f t="shared" si="10"/>
        <v>122.48460007546568</v>
      </c>
      <c r="E101" s="23">
        <f t="shared" si="12"/>
        <v>34.023500020962693</v>
      </c>
      <c r="F101" s="23">
        <f t="shared" ref="F101:F104" si="18">E101/$Q$11</f>
        <v>13.609400008385077</v>
      </c>
      <c r="G101" s="23">
        <f t="shared" si="13"/>
        <v>7.3478625022695795E-2</v>
      </c>
      <c r="H101" s="24">
        <f t="shared" si="14"/>
        <v>73.478625022695795</v>
      </c>
      <c r="I101" s="9">
        <f t="shared" si="14"/>
        <v>73478.625022695793</v>
      </c>
      <c r="J101" s="23">
        <f t="shared" si="15"/>
        <v>2.2962070319592436</v>
      </c>
      <c r="K101" s="24">
        <f t="shared" si="16"/>
        <v>2296.2070319592435</v>
      </c>
      <c r="L101" s="11">
        <v>100</v>
      </c>
      <c r="M101" s="24">
        <f t="shared" si="17"/>
        <v>70278.625022695793</v>
      </c>
    </row>
    <row r="102" spans="2:13" ht="18.600000000000001" customHeight="1" x14ac:dyDescent="0.25">
      <c r="B102" s="42">
        <v>9.8000000000000007</v>
      </c>
      <c r="C102" s="40">
        <v>12.374732791129517</v>
      </c>
      <c r="D102" s="20">
        <f t="shared" si="10"/>
        <v>123.74732791129517</v>
      </c>
      <c r="E102" s="23">
        <f t="shared" si="12"/>
        <v>34.374257753137549</v>
      </c>
      <c r="F102" s="23">
        <f t="shared" si="18"/>
        <v>13.749703101255019</v>
      </c>
      <c r="G102" s="23">
        <f t="shared" si="13"/>
        <v>7.2728843134709134E-2</v>
      </c>
      <c r="H102" s="24">
        <f t="shared" si="14"/>
        <v>72.728843134709138</v>
      </c>
      <c r="I102" s="9">
        <f t="shared" si="14"/>
        <v>72728.843134709139</v>
      </c>
      <c r="J102" s="23">
        <f t="shared" si="15"/>
        <v>2.2727763479596605</v>
      </c>
      <c r="K102" s="24">
        <f t="shared" si="16"/>
        <v>2272.7763479596606</v>
      </c>
      <c r="L102" s="11">
        <v>100</v>
      </c>
      <c r="M102" s="24">
        <f t="shared" si="17"/>
        <v>69528.843134709139</v>
      </c>
    </row>
    <row r="103" spans="2:13" ht="18.600000000000001" customHeight="1" x14ac:dyDescent="0.25">
      <c r="B103" s="42">
        <v>9.9</v>
      </c>
      <c r="C103" s="40">
        <v>12.501005574712472</v>
      </c>
      <c r="D103" s="20">
        <f t="shared" si="10"/>
        <v>125.01005574712472</v>
      </c>
      <c r="E103" s="23">
        <f t="shared" si="12"/>
        <v>34.725015485312426</v>
      </c>
      <c r="F103" s="23">
        <f t="shared" si="18"/>
        <v>13.89000619412497</v>
      </c>
      <c r="G103" s="23">
        <f t="shared" si="13"/>
        <v>7.1994208355570646E-2</v>
      </c>
      <c r="H103" s="24">
        <f t="shared" si="14"/>
        <v>71.994208355570649</v>
      </c>
      <c r="I103" s="9">
        <f t="shared" si="14"/>
        <v>71994.208355570649</v>
      </c>
      <c r="J103" s="23">
        <f t="shared" si="15"/>
        <v>2.2498190111115828</v>
      </c>
      <c r="K103" s="24">
        <f t="shared" si="16"/>
        <v>2249.8190111115828</v>
      </c>
      <c r="L103" s="11">
        <v>100</v>
      </c>
      <c r="M103" s="24">
        <f t="shared" si="17"/>
        <v>68794.208355570649</v>
      </c>
    </row>
    <row r="104" spans="2:13" ht="68.25" customHeight="1" x14ac:dyDescent="0.25">
      <c r="B104" s="43" t="s">
        <v>36</v>
      </c>
      <c r="C104" s="44">
        <v>1000</v>
      </c>
      <c r="D104" s="45">
        <f t="shared" si="10"/>
        <v>10000</v>
      </c>
      <c r="E104" s="45">
        <f t="shared" si="12"/>
        <v>2777.7777777777778</v>
      </c>
      <c r="F104" s="45">
        <f t="shared" si="18"/>
        <v>1111.1111111111111</v>
      </c>
      <c r="G104" s="45">
        <f t="shared" si="13"/>
        <v>8.9999999999999998E-4</v>
      </c>
      <c r="H104" s="46">
        <f t="shared" si="14"/>
        <v>0.9</v>
      </c>
      <c r="I104" s="47">
        <f t="shared" si="14"/>
        <v>900</v>
      </c>
      <c r="J104" s="48">
        <f t="shared" si="15"/>
        <v>2.8125000000000001E-2</v>
      </c>
      <c r="K104" s="46">
        <f t="shared" si="16"/>
        <v>28.125</v>
      </c>
      <c r="L104" s="49">
        <f>K104</f>
        <v>28.125</v>
      </c>
      <c r="M104" s="46">
        <v>0</v>
      </c>
    </row>
  </sheetData>
  <mergeCells count="16">
    <mergeCell ref="O5:P5"/>
    <mergeCell ref="S5:T5"/>
    <mergeCell ref="S15:T15"/>
    <mergeCell ref="S23:U23"/>
    <mergeCell ref="S28:T28"/>
    <mergeCell ref="S27:T27"/>
    <mergeCell ref="S26:T26"/>
    <mergeCell ref="S25:T25"/>
    <mergeCell ref="O6:P6"/>
    <mergeCell ref="O11:P11"/>
    <mergeCell ref="O10:P10"/>
    <mergeCell ref="O9:P9"/>
    <mergeCell ref="O8:P8"/>
    <mergeCell ref="O7:P7"/>
    <mergeCell ref="O20:P20"/>
    <mergeCell ref="O19:P19"/>
  </mergeCells>
  <pageMargins left="0.7" right="0.7" top="0.75" bottom="0.75" header="0.3" footer="0.3"/>
  <ignoredErrors>
    <ignoredError sqref="J5:J103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Letón Camacho</dc:creator>
  <cp:lastModifiedBy>alicia</cp:lastModifiedBy>
  <dcterms:created xsi:type="dcterms:W3CDTF">2021-10-10T21:01:51Z</dcterms:created>
  <dcterms:modified xsi:type="dcterms:W3CDTF">2022-04-17T17:30:15Z</dcterms:modified>
</cp:coreProperties>
</file>