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Dropbox/Hacken-COVID-19-Coronavirus/"/>
    </mc:Choice>
  </mc:AlternateContent>
  <xr:revisionPtr revIDLastSave="0" documentId="13_ncr:1_{8C377D0E-10A9-1D4A-ACE5-3617F5048B8D}" xr6:coauthVersionLast="45" xr6:coauthVersionMax="45" xr10:uidLastSave="{00000000-0000-0000-0000-000000000000}"/>
  <bookViews>
    <workbookView xWindow="80" yWindow="460" windowWidth="25440" windowHeight="14460" activeTab="4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Death" sheetId="5" r:id="rId7"/>
    <sheet name="Chart-V1" sheetId="3" r:id="rId8"/>
  </sheets>
  <definedNames>
    <definedName name="_xlchart.v1.0" hidden="1">'Chart-V1'!$10:$10</definedName>
    <definedName name="_xlchart.v1.1" hidden="1">'Chart-V1'!$21:$21</definedName>
    <definedName name="_xlchart.v1.2" hidden="1">'Chart-V1'!$3:$3</definedName>
    <definedName name="_xlchart.v1.3" hidden="1">'Chart-V1'!$A$10</definedName>
    <definedName name="_xlchart.v1.4" hidden="1">'Chart-V1'!$A$3</definedName>
    <definedName name="_xlchart.v1.5" hidden="1">'Chart-V1'!$10:$10</definedName>
    <definedName name="_xlchart.v1.6" hidden="1">'Chart-V1'!$21:$21</definedName>
    <definedName name="_xlchart.v1.7" hidden="1">'Chart-V1'!$3:$3</definedName>
    <definedName name="_xlchart.v1.8" hidden="1">'Chart-V1'!$A$10</definedName>
    <definedName name="_xlchart.v1.9" hidden="1">'Chart-V1'!$A$3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1" l="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U15" i="8"/>
  <c r="V15" i="8"/>
  <c r="W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V2" i="8"/>
  <c r="W2" i="8" s="1"/>
  <c r="V3" i="8"/>
  <c r="W3" i="8" s="1"/>
  <c r="V4" i="8"/>
  <c r="W4" i="8" s="1"/>
  <c r="V5" i="8"/>
  <c r="W5" i="8" s="1"/>
  <c r="V6" i="8"/>
  <c r="W6" i="8" s="1"/>
  <c r="V7" i="8"/>
  <c r="W7" i="8" s="1"/>
  <c r="V8" i="8"/>
  <c r="W8" i="8" s="1"/>
  <c r="V9" i="8"/>
  <c r="W9" i="8" s="1"/>
  <c r="V10" i="8"/>
  <c r="W10" i="8" s="1"/>
  <c r="V11" i="8"/>
  <c r="W11" i="8" s="1"/>
  <c r="V12" i="8"/>
  <c r="W12" i="8" s="1"/>
  <c r="V13" i="8"/>
  <c r="W13" i="8" s="1"/>
  <c r="V14" i="8"/>
  <c r="W14" i="8" s="1"/>
  <c r="B3" i="11"/>
  <c r="B4" i="11"/>
  <c r="B5" i="11"/>
  <c r="B6" i="11"/>
  <c r="B7" i="11"/>
  <c r="B8" i="11"/>
  <c r="B9" i="11"/>
  <c r="B10" i="11"/>
  <c r="B11" i="11"/>
  <c r="B12" i="11"/>
  <c r="B13" i="11"/>
  <c r="B14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B2" i="11"/>
  <c r="T19" i="7"/>
  <c r="S19" i="6"/>
  <c r="R19" i="6"/>
  <c r="M20" i="3"/>
</calcChain>
</file>

<file path=xl/sharedStrings.xml><?xml version="1.0" encoding="utf-8"?>
<sst xmlns="http://schemas.openxmlformats.org/spreadsheetml/2006/main" count="241" uniqueCount="60">
  <si>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</si>
  <si>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</si>
  <si>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</si>
  <si>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</si>
  <si>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</si>
  <si>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</si>
  <si>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</si>
  <si>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</si>
  <si>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</si>
  <si>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</si>
  <si>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</si>
  <si>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</si>
  <si>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</si>
  <si>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</si>
  <si>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</si>
  <si>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</si>
  <si>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</si>
  <si>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</si>
  <si>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</si>
  <si>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</si>
  <si>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</si>
  <si>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* Repatriierte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</si>
  <si>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</si>
  <si>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</si>
  <si>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</si>
  <si>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</si>
  <si>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</si>
  <si>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</si>
  <si>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</si>
  <si>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Sehr interessante Auswertungen</t>
  </si>
  <si>
    <t>https://medium.com/@tomaspueyo/coronavirus-act-today-or-people-will-die-f4d3d9cd99ca</t>
  </si>
  <si>
    <t>Weltweite Daten im GitHub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</si>
  <si>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</si>
  <si>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</si>
  <si>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</si>
  <si>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</si>
  <si>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</si>
  <si>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</si>
  <si>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</si>
  <si>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>Doubling
Time</t>
  </si>
  <si>
    <t xml:space="preserve">am 29.2.-2.3.20 führte das RKI 2 Fälle als "Repatriierte" neben den 16 Bundesländern, daher Gesamt an den Tagen um 2 höher als die Summe </t>
  </si>
  <si>
    <t>nur wenn mehr als 10 Fälle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</si>
  <si>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</si>
  <si>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</si>
  <si>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</si>
  <si>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</si>
  <si>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</si>
  <si>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</si>
  <si>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</si>
  <si>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Beson­ders be­trof­fene Gebiete in Deutsch­land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</si>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</sst>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22" fontId="0" fillId="0" borderId="0" xfId="0" applyNumberFormat="1"/>
    <xf numFmtId="0" fontId="3" fillId="0" borderId="0" xfId="0" applyFont="1" applyAlignment="1">
      <alignment textRotation="90"/>
    </xf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6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6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6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Cases!$T$2:$T$15</c:f>
              <c:numCache>
                <c:formatCode>General</c:formatCode>
                <c:ptCount val="14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Cases!$M$2:$M$15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Cases!$E$2:$E$15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Cases!$D$2:$D$15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Cases!$L$2:$L$15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5"/>
          <c:order val="5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Cases!$P$2:$P$15</c:f>
              <c:numCache>
                <c:formatCode>General</c:formatCode>
                <c:ptCount val="14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Fälle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'Chart-V1'!$A$3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'Chart-V1'!$21:$21</c:f>
              <c:strCache>
                <c:ptCount val="13"/>
                <c:pt idx="0">
                  <c:v>Datum</c:v>
                </c:pt>
                <c:pt idx="1">
                  <c:v>28.02.20 10:00</c:v>
                </c:pt>
                <c:pt idx="2">
                  <c:v>29.02.20 10:00</c:v>
                </c:pt>
                <c:pt idx="3">
                  <c:v>01.03.20 15:00</c:v>
                </c:pt>
                <c:pt idx="4">
                  <c:v>02.03.20 15:00</c:v>
                </c:pt>
                <c:pt idx="5">
                  <c:v>03.03.20 15:00</c:v>
                </c:pt>
                <c:pt idx="6">
                  <c:v>04.03.20 15:00</c:v>
                </c:pt>
                <c:pt idx="7">
                  <c:v>05.03.20 15:00</c:v>
                </c:pt>
                <c:pt idx="8">
                  <c:v>07.03.20 08:00</c:v>
                </c:pt>
                <c:pt idx="9">
                  <c:v>07.03.20 15:00</c:v>
                </c:pt>
                <c:pt idx="10">
                  <c:v>08.03.20 15:00</c:v>
                </c:pt>
                <c:pt idx="11">
                  <c:v>09.03.20 15:00</c:v>
                </c:pt>
                <c:pt idx="12">
                  <c:v>10.03.20 15:00</c:v>
                </c:pt>
              </c:strCache>
            </c:strRef>
          </c:xVal>
          <c:yVal>
            <c:numRef>
              <c:f>'Chart-V1'!$3:$3</c:f>
              <c:numCache>
                <c:formatCode>General</c:formatCode>
                <c:ptCount val="16384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23</c:v>
                </c:pt>
                <c:pt idx="4">
                  <c:v>26</c:v>
                </c:pt>
                <c:pt idx="5">
                  <c:v>37</c:v>
                </c:pt>
                <c:pt idx="6">
                  <c:v>48</c:v>
                </c:pt>
                <c:pt idx="7">
                  <c:v>70</c:v>
                </c:pt>
                <c:pt idx="8">
                  <c:v>117</c:v>
                </c:pt>
                <c:pt idx="9">
                  <c:v>134</c:v>
                </c:pt>
                <c:pt idx="10">
                  <c:v>172</c:v>
                </c:pt>
                <c:pt idx="11">
                  <c:v>256</c:v>
                </c:pt>
                <c:pt idx="12">
                  <c:v>314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2-174B-84E5-EAAABB9102DA}"/>
            </c:ext>
          </c:extLst>
        </c:ser>
        <c:ser>
          <c:idx val="1"/>
          <c:order val="1"/>
          <c:tx>
            <c:strRef>
              <c:f>'Chart-V1'!$A$10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'Chart-V1'!$21:$21</c:f>
              <c:strCache>
                <c:ptCount val="13"/>
                <c:pt idx="0">
                  <c:v>Datum</c:v>
                </c:pt>
                <c:pt idx="1">
                  <c:v>28.02.20 10:00</c:v>
                </c:pt>
                <c:pt idx="2">
                  <c:v>29.02.20 10:00</c:v>
                </c:pt>
                <c:pt idx="3">
                  <c:v>01.03.20 15:00</c:v>
                </c:pt>
                <c:pt idx="4">
                  <c:v>02.03.20 15:00</c:v>
                </c:pt>
                <c:pt idx="5">
                  <c:v>03.03.20 15:00</c:v>
                </c:pt>
                <c:pt idx="6">
                  <c:v>04.03.20 15:00</c:v>
                </c:pt>
                <c:pt idx="7">
                  <c:v>05.03.20 15:00</c:v>
                </c:pt>
                <c:pt idx="8">
                  <c:v>07.03.20 08:00</c:v>
                </c:pt>
                <c:pt idx="9">
                  <c:v>07.03.20 15:00</c:v>
                </c:pt>
                <c:pt idx="10">
                  <c:v>08.03.20 15:00</c:v>
                </c:pt>
                <c:pt idx="11">
                  <c:v>09.03.20 15:00</c:v>
                </c:pt>
                <c:pt idx="12">
                  <c:v>10.03.20 15:00</c:v>
                </c:pt>
              </c:strCache>
            </c:strRef>
          </c:xVal>
          <c:yVal>
            <c:numRef>
              <c:f>'Chart-V1'!$10:$10</c:f>
              <c:numCache>
                <c:formatCode>General</c:formatCode>
                <c:ptCount val="16384"/>
                <c:pt idx="0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7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21</c:v>
                </c:pt>
                <c:pt idx="11">
                  <c:v>38</c:v>
                </c:pt>
                <c:pt idx="12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A2-174B-84E5-EAAABB910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804320"/>
        <c:axId val="477163872"/>
      </c:scatterChart>
      <c:valAx>
        <c:axId val="47780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7163872"/>
        <c:crosses val="autoZero"/>
        <c:crossBetween val="midCat"/>
      </c:valAx>
      <c:valAx>
        <c:axId val="477163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7780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12699</xdr:rowOff>
    </xdr:from>
    <xdr:to>
      <xdr:col>17</xdr:col>
      <xdr:colOff>203200</xdr:colOff>
      <xdr:row>35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806450</xdr:colOff>
      <xdr:row>5</xdr:row>
      <xdr:rowOff>190500</xdr:rowOff>
    </xdr:from>
    <xdr:to>
      <xdr:col>11</xdr:col>
      <xdr:colOff>520700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3174F4-6EEE-9B4E-87CD-5A583225F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27" totalsRowShown="0" headerRowDxfId="28" dataDxfId="29" tableBorderDxfId="49">
  <autoFilter ref="A1:T27" xr:uid="{1DA4B026-4C97-DF45-BDEF-EE080E06CCC8}"/>
  <tableColumns count="20">
    <tableColumn id="1" xr3:uid="{7B77E861-ABD7-CC46-BE1B-62FFA855918A}" name="Num"/>
    <tableColumn id="2" xr3:uid="{A9D891F0-4885-A946-9DA9-30886E848D1C}" name="Datum" dataDxfId="48"/>
    <tableColumn id="3" xr3:uid="{6B048EE4-8426-2545-A3EF-71248E0D2493}" name="Typ" dataDxfId="47"/>
    <tableColumn id="4" xr3:uid="{463A535E-E8DD-D048-8D23-5C03A237BD27}" name="Baden-Württemberg" dataDxfId="46"/>
    <tableColumn id="5" xr3:uid="{C73439B1-ADFE-484D-9DAB-78AB3242649E}" name="Bayern" dataDxfId="45"/>
    <tableColumn id="6" xr3:uid="{CDCD7B4C-FA1B-5D4B-84EC-1B93C9F2211E}" name="Berlin" dataDxfId="44"/>
    <tableColumn id="7" xr3:uid="{4B381B0C-9038-7A45-87CA-C74BBBC89932}" name="Brandenburg" dataDxfId="43"/>
    <tableColumn id="8" xr3:uid="{3367C2BC-28BE-3341-AE87-CDED4BFCEA07}" name="Bremen" dataDxfId="42"/>
    <tableColumn id="9" xr3:uid="{2369A6E0-C0F1-C44F-8B78-5DB57E9AF79D}" name="Hamburg" dataDxfId="41"/>
    <tableColumn id="10" xr3:uid="{884AB352-4A81-8D49-AA12-B8EAF3C487E0}" name="Hessen" dataDxfId="40"/>
    <tableColumn id="11" xr3:uid="{AE5E62A0-1F89-2E45-8E7B-70BF95720068}" name="Mecklenburg-Vorpommern" dataDxfId="39"/>
    <tableColumn id="12" xr3:uid="{8D805E80-59CE-8347-98B4-6475F75C5C51}" name="Niedersachsen" dataDxfId="38"/>
    <tableColumn id="13" xr3:uid="{BC5F0195-1635-C145-8EDE-A5C46EA4D710}" name="Nordrhein-Westfalen" dataDxfId="37"/>
    <tableColumn id="14" xr3:uid="{4BEE7460-1D9B-C945-80A2-92C7F08C0F01}" name="Rheinland-Pfalz" dataDxfId="36"/>
    <tableColumn id="15" xr3:uid="{D7B5CC10-CE40-3D47-926F-900D84B7F92A}" name="Saarland" dataDxfId="35"/>
    <tableColumn id="16" xr3:uid="{EB9CA25E-2271-3D42-8A65-F7C41B54CEA5}" name="Sachsen" dataDxfId="34"/>
    <tableColumn id="17" xr3:uid="{4598E0DF-B360-1440-8958-D3461FAD3F74}" name="Sachsen-Anhalt" dataDxfId="33"/>
    <tableColumn id="18" xr3:uid="{8B6E9527-F2CB-894B-B3E4-125132A86A5D}" name="Schleswig-Holstein" dataDxfId="32"/>
    <tableColumn id="19" xr3:uid="{7D2272BD-A08B-574E-81AE-65E0FB33A9ED}" name="Thüringen" dataDxfId="31"/>
    <tableColumn id="21" xr3:uid="{765949F0-761D-D24F-A85E-B329DA6357CA}" name="Gesamt" dataDxfId="3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5" totalsRowShown="0" headerRowDxfId="19">
  <autoFilter ref="A1:W15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/>
    <tableColumn id="2" xr3:uid="{7862783A-26AD-6144-8E4F-7DF624F1CEF7}" name="Date" dataDxfId="27"/>
    <tableColumn id="43" xr3:uid="{F84758D7-1AC4-B146-AFFB-CD4F577D02F4}" name="Type" dataDxfId="0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/>
    <tableColumn id="42" xr3:uid="{1C774CC4-9E60-FC4A-945C-79AC482211CE}" name="Delta" dataDxfId="1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23" xr3:uid="{E2775D3F-09CC-B848-A2AC-CD974913568E}" name="Doubling_x000a_Time" dataDxfId="20">
      <calculatedColumnFormula>IF(ISNUMBER(V2),
1/Cases!$V2,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5" totalsRowShown="0" headerRowDxfId="23" dataDxfId="24" headerRowBorderDxfId="25" tableBorderDxfId="26">
  <autoFilter ref="A1:S15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21">
      <calculatedColumnFormula>Table5[[#This Row],['#]]</calculatedColumnFormula>
    </tableColumn>
    <tableColumn id="2" xr3:uid="{F08A6D07-D47C-0B4B-BF63-BCF903E95EB5}" name="Date" dataDxfId="22">
      <calculatedColumnFormula>Table5[[#This Row],[Date]]</calculatedColumnFormula>
    </tableColumn>
    <tableColumn id="3" xr3:uid="{B6051F7E-D460-9A42-9D63-3975F8A75ACA}" name="Baden-_x000a_Württemberg" dataDxfId="18">
      <calculatedColumnFormula>IF(AND(ISNUMBER(Cases!D1),Cases!D1&gt;10),
((Cases!D2-Cases!D1)/Cases!D1)/(Cases!$B2-Cases!$B1),
"")</calculatedColumnFormula>
    </tableColumn>
    <tableColumn id="4" xr3:uid="{10A737B8-2568-5841-8D5F-D47C446EE26C}" name="Bayern" dataDxfId="17">
      <calculatedColumnFormula>IF(AND(ISNUMBER(Cases!E1),Cases!E1&gt;10),
((Cases!E2-Cases!E1)/Cases!E1)/(Cases!$B2-Cases!$B1),
"")</calculatedColumnFormula>
    </tableColumn>
    <tableColumn id="5" xr3:uid="{BCD2105D-8D71-454C-A02E-6424E3BA36AA}" name="Berlin" dataDxfId="16">
      <calculatedColumnFormula>IF(AND(ISNUMBER(Cases!F1),Cases!F1&gt;10),
((Cases!F2-Cases!F1)/Cases!F1)/(Cases!$B2-Cases!$B1),
"")</calculatedColumnFormula>
    </tableColumn>
    <tableColumn id="6" xr3:uid="{53C79366-40AF-DC47-8F16-1C907EA8A25D}" name="Brandenburg" dataDxfId="15">
      <calculatedColumnFormula>IF(AND(ISNUMBER(Cases!G1),Cases!G1&gt;10),
((Cases!G2-Cases!G1)/Cases!G1)/(Cases!$B2-Cases!$B1),
"")</calculatedColumnFormula>
    </tableColumn>
    <tableColumn id="7" xr3:uid="{4AFFEB9A-9EF4-B04F-99AF-1421CC3F79F1}" name="Bremen" dataDxfId="14">
      <calculatedColumnFormula>IF(AND(ISNUMBER(Cases!H1),Cases!H1&gt;10),
((Cases!H2-Cases!H1)/Cases!H1)/(Cases!$B2-Cases!$B1),
"")</calculatedColumnFormula>
    </tableColumn>
    <tableColumn id="8" xr3:uid="{C2100E3B-69C7-1749-9A4D-28C483AE2AD3}" name="Hamburg" dataDxfId="13">
      <calculatedColumnFormula>IF(AND(ISNUMBER(Cases!I1),Cases!I1&gt;10),
((Cases!I2-Cases!I1)/Cases!I1)/(Cases!$B2-Cases!$B1),
"")</calculatedColumnFormula>
    </tableColumn>
    <tableColumn id="9" xr3:uid="{F062E681-CDB1-C140-B909-EA794C5F18A9}" name="Hessen" dataDxfId="12">
      <calculatedColumnFormula>IF(AND(ISNUMBER(Cases!J1),Cases!J1&gt;10),
((Cases!J2-Cases!J1)/Cases!J1)/(Cases!$B2-Cases!$B1),
"")</calculatedColumnFormula>
    </tableColumn>
    <tableColumn id="10" xr3:uid="{E031E4B1-3E62-C345-B766-887BCDAAC02D}" name="Mecklenburg-_x000a_Vorpommern" dataDxfId="11">
      <calculatedColumnFormula>IF(AND(ISNUMBER(Cases!K1),Cases!K1&gt;10),
((Cases!K2-Cases!K1)/Cases!K1)/(Cases!$B2-Cases!$B1),
"")</calculatedColumnFormula>
    </tableColumn>
    <tableColumn id="11" xr3:uid="{06616FA7-B824-034F-8561-0575963B7953}" name="Niedersachsen" dataDxfId="10">
      <calculatedColumnFormula>IF(AND(ISNUMBER(Cases!L1),Cases!L1&gt;10),
((Cases!L2-Cases!L1)/Cases!L1)/(Cases!$B2-Cases!$B1),
"")</calculatedColumnFormula>
    </tableColumn>
    <tableColumn id="12" xr3:uid="{A7D554C7-337E-5A4F-B3A4-DD9485FF1D61}" name="Nordrhein-_x000a_Westfalen" dataDxfId="9">
      <calculatedColumnFormula>IF(AND(ISNUMBER(Cases!M1),Cases!M1&gt;10),
((Cases!M2-Cases!M1)/Cases!M1)/(Cases!$B2-Cases!$B1),
"")</calculatedColumnFormula>
    </tableColumn>
    <tableColumn id="13" xr3:uid="{E7F4E0DB-41C5-F74B-B13C-082338064391}" name="Rheinland-_x000a_Pfalz" dataDxfId="8">
      <calculatedColumnFormula>IF(AND(ISNUMBER(Cases!N1),Cases!N1&gt;10),
((Cases!N2-Cases!N1)/Cases!N1)/(Cases!$B2-Cases!$B1),
"")</calculatedColumnFormula>
    </tableColumn>
    <tableColumn id="14" xr3:uid="{F452CCA8-390B-D443-BCA6-EFE7E79127AA}" name="Saarland" dataDxfId="7">
      <calculatedColumnFormula>IF(AND(ISNUMBER(Cases!O1),Cases!O1&gt;10),
((Cases!O2-Cases!O1)/Cases!O1)/(Cases!$B2-Cases!$B1),
"")</calculatedColumnFormula>
    </tableColumn>
    <tableColumn id="15" xr3:uid="{2BC6A12D-DFD6-A54D-9B25-30C67E2CACC1}" name="Sachsen" dataDxfId="6">
      <calculatedColumnFormula>IF(AND(ISNUMBER(Cases!P1),Cases!P1&gt;10),
((Cases!P2-Cases!P1)/Cases!P1)/(Cases!$B2-Cases!$B1),
"")</calculatedColumnFormula>
    </tableColumn>
    <tableColumn id="16" xr3:uid="{F3454210-7502-7B43-87ED-828963C0BA58}" name="Sachsen-_x000a_Anhalt" dataDxfId="5">
      <calculatedColumnFormula>IF(AND(ISNUMBER(Cases!Q1),Cases!Q1&gt;10),
((Cases!Q2-Cases!Q1)/Cases!Q1)/(Cases!$B2-Cases!$B1),
"")</calculatedColumnFormula>
    </tableColumn>
    <tableColumn id="17" xr3:uid="{3488A903-5F9F-FF4F-B253-A2C6BDED0D5C}" name="Schleswig-_x000a_Holstein" dataDxfId="4">
      <calculatedColumnFormula>IF(AND(ISNUMBER(Cases!R1),Cases!R1&gt;10),
((Cases!R2-Cases!R1)/Cases!R1)/(Cases!$B2-Cases!$B1),
"")</calculatedColumnFormula>
    </tableColumn>
    <tableColumn id="18" xr3:uid="{EBA9256A-1C44-B641-A90D-2900B16B2794}" name="Thüringen" dataDxfId="3">
      <calculatedColumnFormula>IF(AND(ISNUMBER(Cases!S1),Cases!S1&gt;10),
((Cases!S2-Cases!S1)/Cases!S1)/(Cases!$B2-Cases!$B1),
"")</calculatedColumnFormula>
    </tableColumn>
    <tableColumn id="20" xr3:uid="{8590B984-B71C-8D4E-AB2B-CC37C841189C}" name="DE Total" dataDxfId="2">
      <calculatedColumnFormula>IF(AND(ISNUMBER(Cases!T1),Cases!T1&gt;10),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6"/>
  <sheetViews>
    <sheetView workbookViewId="0">
      <selection activeCell="B1" sqref="B1"/>
    </sheetView>
  </sheetViews>
  <sheetFormatPr baseColWidth="10" defaultRowHeight="16" x14ac:dyDescent="0.2"/>
  <cols>
    <col min="1" max="1" width="28.33203125" style="46" bestFit="1" customWidth="1"/>
    <col min="2" max="2" width="125.33203125" style="46" bestFit="1" customWidth="1"/>
    <col min="3" max="16384" width="10.83203125" style="46"/>
  </cols>
  <sheetData>
    <row r="1" spans="1:2" x14ac:dyDescent="0.2">
      <c r="A1" s="9" t="s">
        <v>25</v>
      </c>
      <c r="B1" s="47" t="s">
        <v>26</v>
      </c>
    </row>
    <row r="2" spans="1:2" x14ac:dyDescent="0.2">
      <c r="A2" s="9" t="s">
        <v>27</v>
      </c>
      <c r="B2" s="47" t="s">
        <v>28</v>
      </c>
    </row>
    <row r="4" spans="1:2" x14ac:dyDescent="0.2">
      <c r="A4" s="46" t="s">
        <v>29</v>
      </c>
      <c r="B4" s="47" t="s">
        <v>30</v>
      </c>
    </row>
    <row r="6" spans="1:2" x14ac:dyDescent="0.2">
      <c r="A6" s="46" t="s">
        <v>31</v>
      </c>
      <c r="B6" s="47" t="s">
        <v>32</v>
      </c>
    </row>
  </sheetData>
  <hyperlinks>
    <hyperlink ref="B2" r:id="rId1" xr:uid="{541E3C83-1843-0949-9A96-4F2146785AFB}"/>
    <hyperlink ref="B1" r:id="rId2" xr:uid="{1365E1C3-813C-EB43-8D9F-EF889C7962C7}"/>
    <hyperlink ref="B4" r:id="rId3" xr:uid="{DC86DCB7-13BE-2B41-ACC8-0D0ACA5B3FBF}"/>
    <hyperlink ref="B6" r:id="rId4" xr:uid="{E348AE69-C883-9C4D-832D-519F5E95C01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G19"/>
  <sheetViews>
    <sheetView workbookViewId="0">
      <selection activeCell="B1" sqref="B1"/>
    </sheetView>
  </sheetViews>
  <sheetFormatPr baseColWidth="10" defaultRowHeight="16" x14ac:dyDescent="0.2"/>
  <cols>
    <col min="1" max="2" width="23.5" bestFit="1" customWidth="1"/>
    <col min="3" max="3" width="20.5" bestFit="1" customWidth="1"/>
    <col min="4" max="4" width="29.33203125" bestFit="1" customWidth="1"/>
    <col min="5" max="5" width="42.5" bestFit="1" customWidth="1"/>
  </cols>
  <sheetData>
    <row r="1" spans="1:7" x14ac:dyDescent="0.2">
      <c r="B1" s="6">
        <v>43902.625</v>
      </c>
      <c r="C1" s="51"/>
    </row>
    <row r="2" spans="1:7" x14ac:dyDescent="0.2">
      <c r="A2" s="1"/>
      <c r="B2" s="1" t="s">
        <v>17</v>
      </c>
      <c r="C2" s="1" t="s">
        <v>47</v>
      </c>
      <c r="D2" s="1" t="s">
        <v>48</v>
      </c>
      <c r="E2" s="1" t="s">
        <v>49</v>
      </c>
      <c r="F2" s="1"/>
      <c r="G2" s="1"/>
    </row>
    <row r="3" spans="1:7" x14ac:dyDescent="0.2">
      <c r="B3" t="s">
        <v>0</v>
      </c>
      <c r="C3" t="s">
        <v>50</v>
      </c>
      <c r="D3" t="s">
        <v>51</v>
      </c>
    </row>
    <row r="4" spans="1:7" x14ac:dyDescent="0.2">
      <c r="B4" t="s">
        <v>1</v>
      </c>
      <c r="C4" t="s">
        <v>52</v>
      </c>
      <c r="D4">
        <v>317</v>
      </c>
    </row>
    <row r="5" spans="1:7" x14ac:dyDescent="0.2">
      <c r="B5" t="s">
        <v>2</v>
      </c>
      <c r="C5">
        <v>137</v>
      </c>
      <c r="D5">
        <v>137</v>
      </c>
    </row>
    <row r="6" spans="1:7" x14ac:dyDescent="0.2">
      <c r="B6" t="s">
        <v>3</v>
      </c>
      <c r="C6">
        <v>30</v>
      </c>
      <c r="D6">
        <v>23</v>
      </c>
    </row>
    <row r="7" spans="1:7" x14ac:dyDescent="0.2">
      <c r="B7" t="s">
        <v>4</v>
      </c>
      <c r="C7">
        <v>38</v>
      </c>
      <c r="D7">
        <v>35</v>
      </c>
    </row>
    <row r="8" spans="1:7" x14ac:dyDescent="0.2">
      <c r="B8" t="s">
        <v>5</v>
      </c>
      <c r="C8">
        <v>88</v>
      </c>
      <c r="D8">
        <v>60</v>
      </c>
    </row>
    <row r="9" spans="1:7" x14ac:dyDescent="0.2">
      <c r="B9" t="s">
        <v>6</v>
      </c>
      <c r="C9">
        <v>99</v>
      </c>
      <c r="D9">
        <v>59</v>
      </c>
    </row>
    <row r="10" spans="1:7" x14ac:dyDescent="0.2">
      <c r="B10" t="s">
        <v>7</v>
      </c>
      <c r="C10">
        <v>23</v>
      </c>
      <c r="D10">
        <v>16</v>
      </c>
    </row>
    <row r="11" spans="1:7" x14ac:dyDescent="0.2">
      <c r="B11" t="s">
        <v>8</v>
      </c>
      <c r="C11">
        <v>129</v>
      </c>
      <c r="D11">
        <v>81</v>
      </c>
    </row>
    <row r="12" spans="1:7" x14ac:dyDescent="0.2">
      <c r="B12" t="s">
        <v>9</v>
      </c>
      <c r="C12" t="s">
        <v>53</v>
      </c>
      <c r="D12" t="s">
        <v>54</v>
      </c>
      <c r="E12">
        <v>1</v>
      </c>
    </row>
    <row r="13" spans="1:7" x14ac:dyDescent="0.2">
      <c r="B13" t="s">
        <v>10</v>
      </c>
      <c r="C13">
        <v>52</v>
      </c>
      <c r="D13">
        <v>52</v>
      </c>
    </row>
    <row r="14" spans="1:7" x14ac:dyDescent="0.2">
      <c r="B14" t="s">
        <v>11</v>
      </c>
      <c r="C14">
        <v>14</v>
      </c>
      <c r="D14">
        <v>8</v>
      </c>
    </row>
    <row r="15" spans="1:7" x14ac:dyDescent="0.2">
      <c r="B15" t="s">
        <v>12</v>
      </c>
      <c r="C15">
        <v>45</v>
      </c>
      <c r="D15">
        <v>30</v>
      </c>
    </row>
    <row r="16" spans="1:7" x14ac:dyDescent="0.2">
      <c r="B16" t="s">
        <v>13</v>
      </c>
      <c r="C16">
        <v>27</v>
      </c>
      <c r="D16">
        <v>14</v>
      </c>
    </row>
    <row r="17" spans="1:6" x14ac:dyDescent="0.2">
      <c r="B17" t="s">
        <v>14</v>
      </c>
      <c r="C17">
        <v>31</v>
      </c>
      <c r="D17">
        <v>29</v>
      </c>
    </row>
    <row r="18" spans="1:6" x14ac:dyDescent="0.2">
      <c r="A18" s="1"/>
      <c r="B18" t="s">
        <v>15</v>
      </c>
      <c r="C18">
        <v>14</v>
      </c>
      <c r="D18">
        <v>12</v>
      </c>
    </row>
    <row r="19" spans="1:6" x14ac:dyDescent="0.2">
      <c r="B19" s="1" t="s">
        <v>16</v>
      </c>
      <c r="C19" s="1" t="s">
        <v>55</v>
      </c>
      <c r="D19" s="1" t="s">
        <v>56</v>
      </c>
      <c r="F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A44"/>
  <sheetViews>
    <sheetView workbookViewId="0">
      <pane xSplit="1" topLeftCell="M1" activePane="topRight" state="frozen"/>
      <selection pane="topRight" activeCell="X1" sqref="X1:AA19"/>
    </sheetView>
  </sheetViews>
  <sheetFormatPr baseColWidth="10" defaultRowHeight="16" x14ac:dyDescent="0.2"/>
  <cols>
    <col min="1" max="1" width="27.83203125" style="5" customWidth="1"/>
    <col min="2" max="9" width="13.1640625" style="5" bestFit="1" customWidth="1"/>
    <col min="10" max="10" width="3.6640625" style="5" bestFit="1" customWidth="1"/>
    <col min="11" max="11" width="13.1640625" style="5" bestFit="1" customWidth="1"/>
    <col min="12" max="12" width="3.6640625" style="5" bestFit="1" customWidth="1"/>
    <col min="13" max="13" width="13.1640625" style="5" bestFit="1" customWidth="1"/>
    <col min="14" max="14" width="3.6640625" style="5" bestFit="1" customWidth="1"/>
    <col min="15" max="15" width="13.1640625" style="5" bestFit="1" customWidth="1"/>
    <col min="16" max="17" width="3.6640625" style="5" bestFit="1" customWidth="1"/>
    <col min="18" max="18" width="13.1640625" style="5" bestFit="1" customWidth="1"/>
    <col min="19" max="20" width="3.6640625" style="5" bestFit="1" customWidth="1"/>
    <col min="21" max="24" width="13.1640625" style="5" bestFit="1" customWidth="1"/>
    <col min="25" max="16384" width="10.83203125" style="5"/>
  </cols>
  <sheetData>
    <row r="1" spans="1:27" x14ac:dyDescent="0.2">
      <c r="A1" s="5" t="s">
        <v>22</v>
      </c>
      <c r="B1" s="6">
        <v>43889.416666666664</v>
      </c>
      <c r="C1" s="6">
        <v>43890.416666666664</v>
      </c>
      <c r="D1" s="6">
        <v>43891.625</v>
      </c>
      <c r="E1" s="6">
        <v>43892.625</v>
      </c>
      <c r="F1" s="6">
        <v>43893.625</v>
      </c>
      <c r="G1" s="6">
        <v>43894.625</v>
      </c>
      <c r="H1" s="6">
        <v>43895.625</v>
      </c>
      <c r="I1" s="6">
        <v>43896.625</v>
      </c>
      <c r="K1" s="6">
        <v>43897.625</v>
      </c>
      <c r="M1" s="6">
        <v>43898.625</v>
      </c>
      <c r="O1" s="6">
        <v>43899.625</v>
      </c>
      <c r="P1" s="6"/>
      <c r="Q1" s="6"/>
      <c r="R1" s="6">
        <v>43900.625</v>
      </c>
      <c r="S1" s="6"/>
      <c r="T1" s="6"/>
      <c r="U1" s="6">
        <v>43901.625</v>
      </c>
      <c r="V1" s="6"/>
      <c r="W1" s="6"/>
      <c r="X1" s="6">
        <v>43902.625</v>
      </c>
    </row>
    <row r="2" spans="1:27" s="4" customFormat="1" ht="134" x14ac:dyDescent="0.2">
      <c r="A2" s="4" t="s">
        <v>17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18</v>
      </c>
      <c r="G2" s="4" t="s">
        <v>18</v>
      </c>
      <c r="H2" s="4" t="s">
        <v>18</v>
      </c>
      <c r="I2" s="4" t="s">
        <v>18</v>
      </c>
      <c r="J2" s="4" t="s">
        <v>20</v>
      </c>
      <c r="K2" s="4" t="s">
        <v>18</v>
      </c>
      <c r="L2" s="4" t="s">
        <v>20</v>
      </c>
      <c r="M2" s="4" t="s">
        <v>18</v>
      </c>
      <c r="N2" s="4" t="s">
        <v>20</v>
      </c>
      <c r="O2" s="4" t="s">
        <v>18</v>
      </c>
      <c r="P2" s="4" t="s">
        <v>19</v>
      </c>
      <c r="Q2" s="4" t="s">
        <v>20</v>
      </c>
      <c r="R2" s="4" t="s">
        <v>18</v>
      </c>
      <c r="S2" s="4" t="s">
        <v>19</v>
      </c>
      <c r="T2" s="4" t="s">
        <v>20</v>
      </c>
      <c r="U2" s="4" t="s">
        <v>18</v>
      </c>
      <c r="V2" s="4" t="s">
        <v>19</v>
      </c>
      <c r="W2" s="4" t="s">
        <v>20</v>
      </c>
      <c r="X2" s="4" t="s">
        <v>18</v>
      </c>
      <c r="Y2" s="4" t="s">
        <v>19</v>
      </c>
      <c r="Z2" s="4" t="s">
        <v>58</v>
      </c>
      <c r="AA2" s="4" t="s">
        <v>57</v>
      </c>
    </row>
    <row r="3" spans="1:27" x14ac:dyDescent="0.2">
      <c r="A3" s="5" t="s">
        <v>0</v>
      </c>
      <c r="B3" s="5">
        <v>10</v>
      </c>
      <c r="C3" s="5">
        <v>14</v>
      </c>
      <c r="D3" s="5">
        <v>15</v>
      </c>
      <c r="E3" s="5">
        <v>20</v>
      </c>
      <c r="F3" s="5">
        <v>28</v>
      </c>
      <c r="G3" s="5">
        <v>50</v>
      </c>
      <c r="H3" s="5">
        <v>73</v>
      </c>
      <c r="I3" s="5">
        <v>96</v>
      </c>
      <c r="K3" s="5">
        <v>170</v>
      </c>
      <c r="M3" s="5">
        <v>182</v>
      </c>
      <c r="O3" s="5">
        <v>204</v>
      </c>
      <c r="P3" s="5">
        <v>0</v>
      </c>
      <c r="R3" s="5">
        <v>237</v>
      </c>
      <c r="S3" s="5">
        <v>0</v>
      </c>
      <c r="U3" s="5">
        <v>277</v>
      </c>
      <c r="X3" s="5">
        <v>454</v>
      </c>
      <c r="Y3" s="5">
        <v>1</v>
      </c>
      <c r="Z3">
        <v>331</v>
      </c>
      <c r="AA3" s="5">
        <v>1</v>
      </c>
    </row>
    <row r="4" spans="1:27" x14ac:dyDescent="0.2">
      <c r="A4" s="5" t="s">
        <v>1</v>
      </c>
      <c r="B4" s="5">
        <v>15</v>
      </c>
      <c r="C4" s="5">
        <v>15</v>
      </c>
      <c r="D4" s="5">
        <v>23</v>
      </c>
      <c r="E4" s="5">
        <v>26</v>
      </c>
      <c r="F4" s="5">
        <v>37</v>
      </c>
      <c r="G4" s="5">
        <v>48</v>
      </c>
      <c r="H4" s="5">
        <v>70</v>
      </c>
      <c r="I4" s="5">
        <v>117</v>
      </c>
      <c r="K4" s="5">
        <v>134</v>
      </c>
      <c r="M4" s="5">
        <v>172</v>
      </c>
      <c r="O4" s="5">
        <v>256</v>
      </c>
      <c r="P4" s="5">
        <v>0</v>
      </c>
      <c r="R4" s="5">
        <v>314</v>
      </c>
      <c r="S4" s="5">
        <v>0</v>
      </c>
      <c r="U4" s="5">
        <v>366</v>
      </c>
      <c r="X4" s="5">
        <v>500</v>
      </c>
      <c r="Y4" s="5">
        <v>1</v>
      </c>
      <c r="Z4">
        <v>317</v>
      </c>
    </row>
    <row r="5" spans="1:27" x14ac:dyDescent="0.2">
      <c r="A5" s="5" t="s">
        <v>2</v>
      </c>
      <c r="E5" s="5">
        <v>1</v>
      </c>
      <c r="F5" s="5">
        <v>3</v>
      </c>
      <c r="G5" s="5">
        <v>7</v>
      </c>
      <c r="H5" s="5">
        <v>13</v>
      </c>
      <c r="I5" s="5">
        <v>19</v>
      </c>
      <c r="K5" s="5">
        <v>28</v>
      </c>
      <c r="M5" s="5">
        <v>40</v>
      </c>
      <c r="O5" s="5">
        <v>48</v>
      </c>
      <c r="P5" s="5">
        <v>0</v>
      </c>
      <c r="R5" s="5">
        <v>48</v>
      </c>
      <c r="S5" s="5">
        <v>0</v>
      </c>
      <c r="U5" s="5">
        <v>90</v>
      </c>
      <c r="X5" s="5">
        <v>137</v>
      </c>
      <c r="Z5">
        <v>137</v>
      </c>
    </row>
    <row r="6" spans="1:27" x14ac:dyDescent="0.2">
      <c r="A6" s="5" t="s">
        <v>3</v>
      </c>
      <c r="F6" s="5">
        <v>1</v>
      </c>
      <c r="G6" s="5">
        <v>1</v>
      </c>
      <c r="H6" s="5">
        <v>1</v>
      </c>
      <c r="I6" s="5">
        <v>2</v>
      </c>
      <c r="K6" s="5">
        <v>2</v>
      </c>
      <c r="M6" s="5">
        <v>4</v>
      </c>
      <c r="O6" s="5">
        <v>6</v>
      </c>
      <c r="P6" s="5">
        <v>0</v>
      </c>
      <c r="R6" s="5">
        <v>9</v>
      </c>
      <c r="S6" s="5">
        <v>0</v>
      </c>
      <c r="U6" s="5">
        <v>24</v>
      </c>
      <c r="X6" s="5">
        <v>30</v>
      </c>
      <c r="Z6">
        <v>23</v>
      </c>
    </row>
    <row r="7" spans="1:27" x14ac:dyDescent="0.2">
      <c r="A7" s="5" t="s">
        <v>4</v>
      </c>
      <c r="D7" s="5">
        <v>1</v>
      </c>
      <c r="E7" s="5">
        <v>1</v>
      </c>
      <c r="F7" s="5">
        <v>2</v>
      </c>
      <c r="G7" s="5">
        <v>3</v>
      </c>
      <c r="H7" s="5">
        <v>3</v>
      </c>
      <c r="I7" s="5">
        <v>4</v>
      </c>
      <c r="K7" s="5">
        <v>4</v>
      </c>
      <c r="M7" s="5">
        <v>4</v>
      </c>
      <c r="O7" s="5">
        <v>4</v>
      </c>
      <c r="P7" s="5">
        <v>0</v>
      </c>
      <c r="R7" s="5">
        <v>4</v>
      </c>
      <c r="S7" s="5">
        <v>0</v>
      </c>
      <c r="U7" s="5">
        <v>21</v>
      </c>
      <c r="X7" s="5">
        <v>38</v>
      </c>
      <c r="Z7">
        <v>35</v>
      </c>
    </row>
    <row r="8" spans="1:27" x14ac:dyDescent="0.2">
      <c r="A8" s="5" t="s">
        <v>5</v>
      </c>
      <c r="D8" s="5">
        <v>1</v>
      </c>
      <c r="E8" s="5">
        <v>2</v>
      </c>
      <c r="F8" s="5">
        <v>2</v>
      </c>
      <c r="G8" s="5">
        <v>3</v>
      </c>
      <c r="H8" s="5">
        <v>5</v>
      </c>
      <c r="I8" s="5">
        <v>11</v>
      </c>
      <c r="K8" s="5">
        <v>13</v>
      </c>
      <c r="M8" s="5">
        <v>13</v>
      </c>
      <c r="O8" s="5">
        <v>17</v>
      </c>
      <c r="P8" s="5">
        <v>0</v>
      </c>
      <c r="R8" s="5">
        <v>29</v>
      </c>
      <c r="S8" s="5">
        <v>0</v>
      </c>
      <c r="U8" s="5">
        <v>48</v>
      </c>
      <c r="X8" s="5">
        <v>88</v>
      </c>
      <c r="Z8">
        <v>60</v>
      </c>
    </row>
    <row r="9" spans="1:27" x14ac:dyDescent="0.2">
      <c r="A9" s="5" t="s">
        <v>6</v>
      </c>
      <c r="C9" s="5">
        <v>3</v>
      </c>
      <c r="D9" s="5">
        <v>8</v>
      </c>
      <c r="E9" s="5">
        <v>10</v>
      </c>
      <c r="F9" s="5">
        <v>12</v>
      </c>
      <c r="G9" s="5">
        <v>12</v>
      </c>
      <c r="H9" s="5">
        <v>14</v>
      </c>
      <c r="I9" s="5">
        <v>16</v>
      </c>
      <c r="K9" s="5">
        <v>17</v>
      </c>
      <c r="M9" s="5">
        <v>19</v>
      </c>
      <c r="O9" s="5">
        <v>26</v>
      </c>
      <c r="P9" s="5">
        <v>0</v>
      </c>
      <c r="R9" s="5">
        <v>35</v>
      </c>
      <c r="S9" s="5">
        <v>0</v>
      </c>
      <c r="U9" s="5">
        <v>48</v>
      </c>
      <c r="X9" s="5">
        <v>99</v>
      </c>
      <c r="Z9">
        <v>59</v>
      </c>
    </row>
    <row r="10" spans="1:27" x14ac:dyDescent="0.2">
      <c r="A10" s="5" t="s">
        <v>7</v>
      </c>
      <c r="G10" s="5">
        <v>4</v>
      </c>
      <c r="H10" s="5">
        <v>4</v>
      </c>
      <c r="I10" s="5">
        <v>5</v>
      </c>
      <c r="K10" s="5">
        <v>5</v>
      </c>
      <c r="M10" s="5">
        <v>8</v>
      </c>
      <c r="O10" s="5">
        <v>10</v>
      </c>
      <c r="P10" s="5">
        <v>0</v>
      </c>
      <c r="R10" s="5">
        <v>13</v>
      </c>
      <c r="S10" s="5">
        <v>0</v>
      </c>
      <c r="U10" s="5">
        <v>17</v>
      </c>
      <c r="X10" s="5">
        <v>23</v>
      </c>
      <c r="Z10">
        <v>16</v>
      </c>
    </row>
    <row r="11" spans="1:27" x14ac:dyDescent="0.2">
      <c r="A11" s="5" t="s">
        <v>8</v>
      </c>
      <c r="D11" s="5">
        <v>1</v>
      </c>
      <c r="E11" s="5">
        <v>1</v>
      </c>
      <c r="F11" s="5">
        <v>2</v>
      </c>
      <c r="G11" s="5">
        <v>7</v>
      </c>
      <c r="H11" s="5">
        <v>18</v>
      </c>
      <c r="I11" s="5">
        <v>18</v>
      </c>
      <c r="K11" s="5">
        <v>19</v>
      </c>
      <c r="M11" s="5">
        <v>21</v>
      </c>
      <c r="O11" s="5">
        <v>38</v>
      </c>
      <c r="P11" s="5">
        <v>0</v>
      </c>
      <c r="R11" s="5">
        <v>49</v>
      </c>
      <c r="S11" s="5">
        <v>0</v>
      </c>
      <c r="U11" s="5">
        <v>75</v>
      </c>
      <c r="X11" s="5">
        <v>129</v>
      </c>
      <c r="Z11">
        <v>81</v>
      </c>
    </row>
    <row r="12" spans="1:27" x14ac:dyDescent="0.2">
      <c r="A12" s="5" t="s">
        <v>9</v>
      </c>
      <c r="B12" s="5">
        <v>25</v>
      </c>
      <c r="C12" s="5">
        <v>30</v>
      </c>
      <c r="D12" s="5">
        <v>74</v>
      </c>
      <c r="E12" s="5">
        <v>90</v>
      </c>
      <c r="F12" s="5">
        <v>103</v>
      </c>
      <c r="G12" s="5">
        <v>115</v>
      </c>
      <c r="H12" s="5">
        <v>181</v>
      </c>
      <c r="I12" s="5">
        <v>329</v>
      </c>
      <c r="J12" s="5">
        <v>1</v>
      </c>
      <c r="K12" s="5">
        <v>373</v>
      </c>
      <c r="L12" s="5">
        <v>1</v>
      </c>
      <c r="M12" s="5">
        <v>398</v>
      </c>
      <c r="N12" s="5">
        <v>1</v>
      </c>
      <c r="O12" s="5">
        <v>484</v>
      </c>
      <c r="P12" s="5">
        <v>2</v>
      </c>
      <c r="Q12" s="5">
        <v>1</v>
      </c>
      <c r="R12" s="5">
        <v>484</v>
      </c>
      <c r="S12" s="5">
        <v>2</v>
      </c>
      <c r="T12" s="5">
        <v>1</v>
      </c>
      <c r="U12" s="5">
        <v>484</v>
      </c>
      <c r="V12" s="5">
        <v>3</v>
      </c>
      <c r="W12" s="5">
        <v>1</v>
      </c>
      <c r="X12" s="5">
        <v>688</v>
      </c>
      <c r="Y12" s="5">
        <v>3</v>
      </c>
      <c r="Z12">
        <v>688</v>
      </c>
      <c r="AA12" s="5">
        <v>2</v>
      </c>
    </row>
    <row r="13" spans="1:27" x14ac:dyDescent="0.2">
      <c r="A13" s="5" t="s">
        <v>10</v>
      </c>
      <c r="B13" s="5">
        <v>2</v>
      </c>
      <c r="C13" s="5">
        <v>1</v>
      </c>
      <c r="D13" s="5">
        <v>2</v>
      </c>
      <c r="E13" s="5">
        <v>2</v>
      </c>
      <c r="F13" s="5">
        <v>2</v>
      </c>
      <c r="G13" s="5">
        <v>7</v>
      </c>
      <c r="H13" s="5">
        <v>8</v>
      </c>
      <c r="I13" s="5">
        <v>10</v>
      </c>
      <c r="K13" s="5">
        <v>13</v>
      </c>
      <c r="M13" s="5">
        <v>19</v>
      </c>
      <c r="O13" s="5">
        <v>17</v>
      </c>
      <c r="P13" s="5">
        <v>0</v>
      </c>
      <c r="R13" s="5">
        <v>25</v>
      </c>
      <c r="S13" s="5">
        <v>0</v>
      </c>
      <c r="U13" s="5">
        <v>25</v>
      </c>
      <c r="X13" s="5">
        <v>52</v>
      </c>
      <c r="Z13">
        <v>52</v>
      </c>
    </row>
    <row r="14" spans="1:27" x14ac:dyDescent="0.2">
      <c r="A14" s="5" t="s">
        <v>11</v>
      </c>
      <c r="G14" s="5">
        <v>1</v>
      </c>
      <c r="H14" s="5">
        <v>1</v>
      </c>
      <c r="I14" s="5">
        <v>2</v>
      </c>
      <c r="K14" s="5">
        <v>3</v>
      </c>
      <c r="M14" s="5">
        <v>4</v>
      </c>
      <c r="O14" s="5">
        <v>6</v>
      </c>
      <c r="P14" s="5">
        <v>0</v>
      </c>
      <c r="R14" s="5">
        <v>7</v>
      </c>
      <c r="S14" s="5">
        <v>0</v>
      </c>
      <c r="U14" s="5">
        <v>14</v>
      </c>
      <c r="X14" s="5">
        <v>14</v>
      </c>
      <c r="Z14">
        <v>8</v>
      </c>
    </row>
    <row r="15" spans="1:27" x14ac:dyDescent="0.2">
      <c r="A15" s="5" t="s">
        <v>12</v>
      </c>
      <c r="F15" s="5">
        <v>1</v>
      </c>
      <c r="G15" s="5">
        <v>1</v>
      </c>
      <c r="H15" s="5">
        <v>1</v>
      </c>
      <c r="K15" s="5">
        <v>4</v>
      </c>
      <c r="M15" s="5">
        <v>7</v>
      </c>
      <c r="O15" s="5">
        <v>12</v>
      </c>
      <c r="P15" s="5">
        <v>0</v>
      </c>
      <c r="R15" s="5">
        <v>22</v>
      </c>
      <c r="S15" s="5">
        <v>0</v>
      </c>
      <c r="U15" s="5">
        <v>26</v>
      </c>
      <c r="X15" s="5">
        <v>45</v>
      </c>
      <c r="Z15">
        <v>30</v>
      </c>
    </row>
    <row r="16" spans="1:27" x14ac:dyDescent="0.2">
      <c r="A16" s="5" t="s">
        <v>13</v>
      </c>
      <c r="I16" s="5">
        <v>2</v>
      </c>
      <c r="K16" s="5">
        <v>8</v>
      </c>
      <c r="R16" s="5">
        <v>7</v>
      </c>
      <c r="U16" s="5">
        <v>15</v>
      </c>
      <c r="X16" s="5">
        <v>27</v>
      </c>
      <c r="Z16">
        <v>14</v>
      </c>
    </row>
    <row r="17" spans="1:27" x14ac:dyDescent="0.2">
      <c r="A17" s="5" t="s">
        <v>14</v>
      </c>
      <c r="B17" s="5">
        <v>1</v>
      </c>
      <c r="C17" s="5">
        <v>1</v>
      </c>
      <c r="D17" s="5">
        <v>2</v>
      </c>
      <c r="E17" s="5">
        <v>2</v>
      </c>
      <c r="F17" s="5">
        <v>2</v>
      </c>
      <c r="G17" s="5">
        <v>2</v>
      </c>
      <c r="H17" s="5">
        <v>7</v>
      </c>
      <c r="I17" s="5">
        <v>7</v>
      </c>
      <c r="M17" s="5">
        <v>9</v>
      </c>
      <c r="O17" s="5">
        <v>9</v>
      </c>
      <c r="P17" s="5">
        <v>0</v>
      </c>
      <c r="R17" s="5">
        <v>9</v>
      </c>
      <c r="S17" s="5">
        <v>0</v>
      </c>
      <c r="U17" s="5">
        <v>27</v>
      </c>
      <c r="X17" s="5">
        <v>31</v>
      </c>
      <c r="Z17">
        <v>29</v>
      </c>
    </row>
    <row r="18" spans="1:27" x14ac:dyDescent="0.2">
      <c r="A18" s="5" t="s">
        <v>15</v>
      </c>
      <c r="F18" s="5">
        <v>1</v>
      </c>
      <c r="G18" s="5">
        <v>1</v>
      </c>
      <c r="H18" s="5">
        <v>1</v>
      </c>
      <c r="I18" s="5">
        <v>1</v>
      </c>
      <c r="K18" s="5">
        <v>2</v>
      </c>
      <c r="M18" s="5">
        <v>2</v>
      </c>
      <c r="O18" s="5">
        <v>2</v>
      </c>
      <c r="P18" s="5">
        <v>0</v>
      </c>
      <c r="R18" s="5">
        <v>4</v>
      </c>
      <c r="S18" s="5">
        <v>0</v>
      </c>
      <c r="U18" s="5">
        <v>10</v>
      </c>
      <c r="X18" s="5">
        <v>14</v>
      </c>
      <c r="Z18">
        <v>12</v>
      </c>
    </row>
    <row r="19" spans="1:27" x14ac:dyDescent="0.2">
      <c r="A19" s="5" t="s">
        <v>16</v>
      </c>
      <c r="B19" s="5">
        <v>53</v>
      </c>
      <c r="C19" s="5">
        <v>66</v>
      </c>
      <c r="D19" s="5">
        <v>129</v>
      </c>
      <c r="E19" s="5">
        <v>157</v>
      </c>
      <c r="F19" s="5">
        <v>196</v>
      </c>
      <c r="G19" s="5">
        <v>262</v>
      </c>
      <c r="H19" s="5">
        <v>400</v>
      </c>
      <c r="I19" s="5">
        <v>639</v>
      </c>
      <c r="K19" s="5">
        <v>795</v>
      </c>
      <c r="M19" s="5">
        <v>902</v>
      </c>
      <c r="O19" s="5">
        <v>1139</v>
      </c>
      <c r="P19" s="5">
        <v>2</v>
      </c>
      <c r="R19" s="5">
        <f>SUM(R3:R18)</f>
        <v>1296</v>
      </c>
      <c r="S19" s="5">
        <f>SUM(S3:S18)</f>
        <v>2</v>
      </c>
      <c r="U19" s="8">
        <v>1567</v>
      </c>
      <c r="X19" s="8">
        <v>2369</v>
      </c>
      <c r="Y19" s="5">
        <v>5</v>
      </c>
      <c r="Z19" s="8">
        <v>1892</v>
      </c>
      <c r="AA19" s="5">
        <v>3</v>
      </c>
    </row>
    <row r="23" spans="1:27" x14ac:dyDescent="0.2">
      <c r="A23" s="9"/>
      <c r="B23" s="7"/>
      <c r="C23" s="7"/>
      <c r="D23" s="7"/>
      <c r="E23" s="7"/>
      <c r="F23" s="7"/>
      <c r="G23" s="7"/>
      <c r="H23" s="7"/>
      <c r="K23" s="7"/>
      <c r="M23" s="7"/>
      <c r="N23" s="7"/>
      <c r="O23" s="7"/>
      <c r="P23" s="7"/>
      <c r="Q23" s="7"/>
      <c r="R23" s="7"/>
      <c r="S23" s="7"/>
      <c r="T23" s="7"/>
    </row>
    <row r="24" spans="1:27" x14ac:dyDescent="0.2">
      <c r="A24" s="9"/>
      <c r="B24" s="7"/>
      <c r="C24" s="7"/>
      <c r="D24" s="7"/>
      <c r="E24" s="7"/>
      <c r="F24" s="7"/>
      <c r="G24" s="7"/>
      <c r="H24" s="7"/>
      <c r="K24" s="7"/>
      <c r="M24" s="7"/>
      <c r="N24" s="7"/>
      <c r="O24" s="7"/>
      <c r="P24" s="7"/>
      <c r="Q24" s="7"/>
      <c r="R24" s="7"/>
      <c r="S24" s="7"/>
      <c r="T24" s="7"/>
    </row>
    <row r="44" spans="18:18" x14ac:dyDescent="0.2">
      <c r="R4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27"/>
  <sheetViews>
    <sheetView topLeftCell="A10" zoomScale="125" workbookViewId="0">
      <selection activeCell="A25" sqref="A25:T25"/>
    </sheetView>
  </sheetViews>
  <sheetFormatPr baseColWidth="10" defaultRowHeight="16" x14ac:dyDescent="0.2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10" customFormat="1" ht="141" x14ac:dyDescent="0.2">
      <c r="A1" s="18" t="s">
        <v>24</v>
      </c>
      <c r="B1" s="19" t="s">
        <v>22</v>
      </c>
      <c r="C1" s="20" t="s">
        <v>23</v>
      </c>
      <c r="D1" s="20" t="s">
        <v>0</v>
      </c>
      <c r="E1" s="20" t="s">
        <v>1</v>
      </c>
      <c r="F1" s="20" t="s">
        <v>2</v>
      </c>
      <c r="G1" s="20" t="s">
        <v>3</v>
      </c>
      <c r="H1" s="20" t="s">
        <v>4</v>
      </c>
      <c r="I1" s="20" t="s">
        <v>5</v>
      </c>
      <c r="J1" s="20" t="s">
        <v>6</v>
      </c>
      <c r="K1" s="20" t="s">
        <v>7</v>
      </c>
      <c r="L1" s="20" t="s">
        <v>8</v>
      </c>
      <c r="M1" s="20" t="s">
        <v>9</v>
      </c>
      <c r="N1" s="20" t="s">
        <v>10</v>
      </c>
      <c r="O1" s="20" t="s">
        <v>11</v>
      </c>
      <c r="P1" s="20" t="s">
        <v>12</v>
      </c>
      <c r="Q1" s="20" t="s">
        <v>13</v>
      </c>
      <c r="R1" s="20" t="s">
        <v>14</v>
      </c>
      <c r="S1" s="20" t="s">
        <v>15</v>
      </c>
      <c r="T1" s="20" t="s">
        <v>16</v>
      </c>
    </row>
    <row r="2" spans="1:20" x14ac:dyDescent="0.2">
      <c r="A2">
        <v>0</v>
      </c>
      <c r="B2" s="12">
        <v>43889.416666666664</v>
      </c>
      <c r="C2" s="13" t="s">
        <v>18</v>
      </c>
      <c r="D2" s="13">
        <v>10</v>
      </c>
      <c r="E2" s="13">
        <v>15</v>
      </c>
      <c r="F2" s="13"/>
      <c r="G2" s="13"/>
      <c r="H2" s="13"/>
      <c r="I2" s="13"/>
      <c r="J2" s="13"/>
      <c r="K2" s="13"/>
      <c r="L2" s="13"/>
      <c r="M2" s="13">
        <v>25</v>
      </c>
      <c r="N2" s="13">
        <v>2</v>
      </c>
      <c r="O2" s="13"/>
      <c r="P2" s="13"/>
      <c r="Q2" s="13"/>
      <c r="R2" s="13">
        <v>1</v>
      </c>
      <c r="S2" s="13"/>
      <c r="T2" s="13">
        <v>53</v>
      </c>
    </row>
    <row r="3" spans="1:20" x14ac:dyDescent="0.2">
      <c r="A3">
        <v>1</v>
      </c>
      <c r="B3" s="14">
        <v>43890.416666666664</v>
      </c>
      <c r="C3" s="15" t="s">
        <v>18</v>
      </c>
      <c r="D3" s="15">
        <v>14</v>
      </c>
      <c r="E3" s="15">
        <v>15</v>
      </c>
      <c r="F3" s="15"/>
      <c r="G3" s="15"/>
      <c r="H3" s="15"/>
      <c r="I3" s="15"/>
      <c r="J3" s="15">
        <v>3</v>
      </c>
      <c r="K3" s="15"/>
      <c r="L3" s="15"/>
      <c r="M3" s="15">
        <v>30</v>
      </c>
      <c r="N3" s="15">
        <v>1</v>
      </c>
      <c r="O3" s="15"/>
      <c r="P3" s="15"/>
      <c r="Q3" s="15"/>
      <c r="R3" s="15">
        <v>1</v>
      </c>
      <c r="S3" s="15"/>
      <c r="T3" s="15">
        <v>66</v>
      </c>
    </row>
    <row r="4" spans="1:20" x14ac:dyDescent="0.2">
      <c r="A4">
        <v>2</v>
      </c>
      <c r="B4" s="12">
        <v>43891.625</v>
      </c>
      <c r="C4" s="13" t="s">
        <v>18</v>
      </c>
      <c r="D4" s="13">
        <v>15</v>
      </c>
      <c r="E4" s="13">
        <v>23</v>
      </c>
      <c r="F4" s="13"/>
      <c r="G4" s="13"/>
      <c r="H4" s="13">
        <v>1</v>
      </c>
      <c r="I4" s="13">
        <v>1</v>
      </c>
      <c r="J4" s="13">
        <v>8</v>
      </c>
      <c r="K4" s="13"/>
      <c r="L4" s="13">
        <v>1</v>
      </c>
      <c r="M4" s="13">
        <v>74</v>
      </c>
      <c r="N4" s="13">
        <v>2</v>
      </c>
      <c r="O4" s="13"/>
      <c r="P4" s="13"/>
      <c r="Q4" s="13"/>
      <c r="R4" s="13">
        <v>2</v>
      </c>
      <c r="S4" s="13"/>
      <c r="T4" s="13">
        <v>129</v>
      </c>
    </row>
    <row r="5" spans="1:20" x14ac:dyDescent="0.2">
      <c r="A5">
        <v>3</v>
      </c>
      <c r="B5" s="14">
        <v>43892.625</v>
      </c>
      <c r="C5" s="15" t="s">
        <v>18</v>
      </c>
      <c r="D5" s="15">
        <v>20</v>
      </c>
      <c r="E5" s="15">
        <v>26</v>
      </c>
      <c r="F5" s="15">
        <v>1</v>
      </c>
      <c r="G5" s="15"/>
      <c r="H5" s="15">
        <v>1</v>
      </c>
      <c r="I5" s="15">
        <v>2</v>
      </c>
      <c r="J5" s="15">
        <v>10</v>
      </c>
      <c r="K5" s="15"/>
      <c r="L5" s="15">
        <v>1</v>
      </c>
      <c r="M5" s="15">
        <v>90</v>
      </c>
      <c r="N5" s="15">
        <v>2</v>
      </c>
      <c r="O5" s="15"/>
      <c r="P5" s="15"/>
      <c r="Q5" s="15"/>
      <c r="R5" s="15">
        <v>2</v>
      </c>
      <c r="S5" s="15"/>
      <c r="T5" s="15">
        <v>157</v>
      </c>
    </row>
    <row r="6" spans="1:20" x14ac:dyDescent="0.2">
      <c r="A6">
        <v>4</v>
      </c>
      <c r="B6" s="12">
        <v>43893.625</v>
      </c>
      <c r="C6" s="13" t="s">
        <v>18</v>
      </c>
      <c r="D6" s="13">
        <v>28</v>
      </c>
      <c r="E6" s="13">
        <v>37</v>
      </c>
      <c r="F6" s="13">
        <v>3</v>
      </c>
      <c r="G6" s="13">
        <v>1</v>
      </c>
      <c r="H6" s="13">
        <v>2</v>
      </c>
      <c r="I6" s="13">
        <v>2</v>
      </c>
      <c r="J6" s="13">
        <v>12</v>
      </c>
      <c r="K6" s="13"/>
      <c r="L6" s="13">
        <v>2</v>
      </c>
      <c r="M6" s="13">
        <v>103</v>
      </c>
      <c r="N6" s="13">
        <v>2</v>
      </c>
      <c r="O6" s="13"/>
      <c r="P6" s="13">
        <v>1</v>
      </c>
      <c r="Q6" s="13"/>
      <c r="R6" s="13">
        <v>2</v>
      </c>
      <c r="S6" s="13">
        <v>1</v>
      </c>
      <c r="T6" s="13">
        <v>196</v>
      </c>
    </row>
    <row r="7" spans="1:20" x14ac:dyDescent="0.2">
      <c r="A7">
        <v>5</v>
      </c>
      <c r="B7" s="14">
        <v>43894.625</v>
      </c>
      <c r="C7" s="15" t="s">
        <v>18</v>
      </c>
      <c r="D7" s="15">
        <v>50</v>
      </c>
      <c r="E7" s="15">
        <v>48</v>
      </c>
      <c r="F7" s="15">
        <v>7</v>
      </c>
      <c r="G7" s="15">
        <v>1</v>
      </c>
      <c r="H7" s="15">
        <v>3</v>
      </c>
      <c r="I7" s="15">
        <v>3</v>
      </c>
      <c r="J7" s="15">
        <v>12</v>
      </c>
      <c r="K7" s="15">
        <v>4</v>
      </c>
      <c r="L7" s="15">
        <v>7</v>
      </c>
      <c r="M7" s="15">
        <v>115</v>
      </c>
      <c r="N7" s="15">
        <v>7</v>
      </c>
      <c r="O7" s="15">
        <v>1</v>
      </c>
      <c r="P7" s="15">
        <v>1</v>
      </c>
      <c r="Q7" s="15"/>
      <c r="R7" s="15">
        <v>2</v>
      </c>
      <c r="S7" s="15">
        <v>1</v>
      </c>
      <c r="T7" s="15">
        <v>262</v>
      </c>
    </row>
    <row r="8" spans="1:20" x14ac:dyDescent="0.2">
      <c r="A8">
        <v>6</v>
      </c>
      <c r="B8" s="12">
        <v>43895.625</v>
      </c>
      <c r="C8" s="13" t="s">
        <v>18</v>
      </c>
      <c r="D8" s="13">
        <v>73</v>
      </c>
      <c r="E8" s="13">
        <v>70</v>
      </c>
      <c r="F8" s="13">
        <v>13</v>
      </c>
      <c r="G8" s="13">
        <v>1</v>
      </c>
      <c r="H8" s="13">
        <v>3</v>
      </c>
      <c r="I8" s="13">
        <v>5</v>
      </c>
      <c r="J8" s="13">
        <v>14</v>
      </c>
      <c r="K8" s="13">
        <v>4</v>
      </c>
      <c r="L8" s="13">
        <v>18</v>
      </c>
      <c r="M8" s="13">
        <v>181</v>
      </c>
      <c r="N8" s="13">
        <v>8</v>
      </c>
      <c r="O8" s="13">
        <v>1</v>
      </c>
      <c r="P8" s="13">
        <v>1</v>
      </c>
      <c r="Q8" s="13"/>
      <c r="R8" s="13">
        <v>7</v>
      </c>
      <c r="S8" s="13">
        <v>1</v>
      </c>
      <c r="T8" s="13">
        <v>400</v>
      </c>
    </row>
    <row r="9" spans="1:20" x14ac:dyDescent="0.2">
      <c r="A9">
        <v>7</v>
      </c>
      <c r="B9" s="6">
        <v>43896.625</v>
      </c>
      <c r="C9" s="15" t="s">
        <v>18</v>
      </c>
      <c r="D9" s="5">
        <v>96</v>
      </c>
      <c r="E9" s="5">
        <v>117</v>
      </c>
      <c r="F9" s="5">
        <v>19</v>
      </c>
      <c r="G9" s="5">
        <v>2</v>
      </c>
      <c r="H9" s="5">
        <v>4</v>
      </c>
      <c r="I9" s="5">
        <v>11</v>
      </c>
      <c r="J9" s="5">
        <v>16</v>
      </c>
      <c r="K9" s="5">
        <v>5</v>
      </c>
      <c r="L9" s="5">
        <v>18</v>
      </c>
      <c r="M9" s="5">
        <v>329</v>
      </c>
      <c r="N9" s="5">
        <v>10</v>
      </c>
      <c r="O9" s="5">
        <v>2</v>
      </c>
      <c r="P9" s="5"/>
      <c r="Q9" s="5">
        <v>2</v>
      </c>
      <c r="R9" s="5">
        <v>7</v>
      </c>
      <c r="S9" s="5">
        <v>1</v>
      </c>
      <c r="T9" s="5">
        <v>639</v>
      </c>
    </row>
    <row r="10" spans="1:20" x14ac:dyDescent="0.2">
      <c r="A10">
        <v>7</v>
      </c>
      <c r="B10" s="6">
        <v>43896.625</v>
      </c>
      <c r="C10" s="13" t="s">
        <v>20</v>
      </c>
      <c r="D10" s="13"/>
      <c r="E10" s="13"/>
      <c r="F10" s="13"/>
      <c r="G10" s="13"/>
      <c r="H10" s="13"/>
      <c r="I10" s="13"/>
      <c r="J10" s="13"/>
      <c r="K10" s="13"/>
      <c r="L10" s="13"/>
      <c r="M10" s="13">
        <v>1</v>
      </c>
      <c r="N10" s="13"/>
      <c r="O10" s="13"/>
      <c r="P10" s="13"/>
      <c r="Q10" s="13"/>
      <c r="R10" s="13"/>
      <c r="S10" s="13"/>
      <c r="T10" s="13"/>
    </row>
    <row r="11" spans="1:20" x14ac:dyDescent="0.2">
      <c r="A11">
        <v>8</v>
      </c>
      <c r="B11" s="14">
        <v>43897.625</v>
      </c>
      <c r="C11" s="15" t="s">
        <v>18</v>
      </c>
      <c r="D11" s="15">
        <v>170</v>
      </c>
      <c r="E11" s="15">
        <v>134</v>
      </c>
      <c r="F11" s="15">
        <v>28</v>
      </c>
      <c r="G11" s="15">
        <v>2</v>
      </c>
      <c r="H11" s="15">
        <v>4</v>
      </c>
      <c r="I11" s="15">
        <v>13</v>
      </c>
      <c r="J11" s="15">
        <v>17</v>
      </c>
      <c r="K11" s="15">
        <v>5</v>
      </c>
      <c r="L11" s="15">
        <v>19</v>
      </c>
      <c r="M11" s="15">
        <v>373</v>
      </c>
      <c r="N11" s="15">
        <v>13</v>
      </c>
      <c r="O11" s="15">
        <v>3</v>
      </c>
      <c r="P11" s="15">
        <v>4</v>
      </c>
      <c r="Q11" s="15"/>
      <c r="R11" s="15">
        <v>8</v>
      </c>
      <c r="S11" s="15">
        <v>2</v>
      </c>
      <c r="T11" s="15">
        <v>795</v>
      </c>
    </row>
    <row r="12" spans="1:20" x14ac:dyDescent="0.2">
      <c r="A12">
        <v>8</v>
      </c>
      <c r="B12" s="12">
        <v>43897.625</v>
      </c>
      <c r="C12" s="13" t="s">
        <v>20</v>
      </c>
      <c r="D12" s="13"/>
      <c r="E12" s="13"/>
      <c r="F12" s="13"/>
      <c r="G12" s="13"/>
      <c r="H12" s="13"/>
      <c r="I12" s="13"/>
      <c r="J12" s="13"/>
      <c r="K12" s="13"/>
      <c r="L12" s="13"/>
      <c r="M12" s="13">
        <v>1</v>
      </c>
      <c r="N12" s="13"/>
      <c r="O12" s="13"/>
      <c r="P12" s="13"/>
      <c r="Q12" s="13"/>
      <c r="R12" s="13"/>
      <c r="S12" s="13"/>
      <c r="T12" s="13"/>
    </row>
    <row r="13" spans="1:20" x14ac:dyDescent="0.2">
      <c r="A13">
        <v>9</v>
      </c>
      <c r="B13" s="14">
        <v>43898.625</v>
      </c>
      <c r="C13" s="15" t="s">
        <v>18</v>
      </c>
      <c r="D13" s="15">
        <v>182</v>
      </c>
      <c r="E13" s="15">
        <v>172</v>
      </c>
      <c r="F13" s="15">
        <v>40</v>
      </c>
      <c r="G13" s="15">
        <v>4</v>
      </c>
      <c r="H13" s="15">
        <v>4</v>
      </c>
      <c r="I13" s="15">
        <v>13</v>
      </c>
      <c r="J13" s="15">
        <v>19</v>
      </c>
      <c r="K13" s="15">
        <v>8</v>
      </c>
      <c r="L13" s="15">
        <v>21</v>
      </c>
      <c r="M13" s="15">
        <v>398</v>
      </c>
      <c r="N13" s="15">
        <v>19</v>
      </c>
      <c r="O13" s="15">
        <v>4</v>
      </c>
      <c r="P13" s="15">
        <v>7</v>
      </c>
      <c r="Q13" s="15"/>
      <c r="R13" s="15">
        <v>9</v>
      </c>
      <c r="S13" s="15">
        <v>2</v>
      </c>
      <c r="T13" s="15">
        <v>902</v>
      </c>
    </row>
    <row r="14" spans="1:20" x14ac:dyDescent="0.2">
      <c r="A14">
        <v>9</v>
      </c>
      <c r="B14" s="12">
        <v>43898.625</v>
      </c>
      <c r="C14" s="13" t="s">
        <v>20</v>
      </c>
      <c r="D14" s="13"/>
      <c r="E14" s="13"/>
      <c r="F14" s="13"/>
      <c r="G14" s="13"/>
      <c r="H14" s="13"/>
      <c r="I14" s="13"/>
      <c r="J14" s="13"/>
      <c r="K14" s="13"/>
      <c r="L14" s="13"/>
      <c r="M14" s="13">
        <v>1</v>
      </c>
      <c r="N14" s="13"/>
      <c r="O14" s="13"/>
      <c r="P14" s="13"/>
      <c r="Q14" s="13"/>
      <c r="R14" s="13"/>
      <c r="S14" s="13"/>
      <c r="T14" s="13"/>
    </row>
    <row r="15" spans="1:20" x14ac:dyDescent="0.2">
      <c r="A15">
        <v>10</v>
      </c>
      <c r="B15" s="14">
        <v>43899.625</v>
      </c>
      <c r="C15" s="15" t="s">
        <v>18</v>
      </c>
      <c r="D15" s="15">
        <v>204</v>
      </c>
      <c r="E15" s="15">
        <v>256</v>
      </c>
      <c r="F15" s="15">
        <v>48</v>
      </c>
      <c r="G15" s="15">
        <v>6</v>
      </c>
      <c r="H15" s="15">
        <v>4</v>
      </c>
      <c r="I15" s="15">
        <v>17</v>
      </c>
      <c r="J15" s="15">
        <v>26</v>
      </c>
      <c r="K15" s="15">
        <v>10</v>
      </c>
      <c r="L15" s="15">
        <v>38</v>
      </c>
      <c r="M15" s="15">
        <v>484</v>
      </c>
      <c r="N15" s="15">
        <v>17</v>
      </c>
      <c r="O15" s="15">
        <v>6</v>
      </c>
      <c r="P15" s="15">
        <v>12</v>
      </c>
      <c r="Q15" s="15"/>
      <c r="R15" s="15">
        <v>9</v>
      </c>
      <c r="S15" s="15">
        <v>2</v>
      </c>
      <c r="T15" s="15">
        <v>1139</v>
      </c>
    </row>
    <row r="16" spans="1:20" x14ac:dyDescent="0.2">
      <c r="A16">
        <v>10</v>
      </c>
      <c r="B16" s="12">
        <v>43899.625</v>
      </c>
      <c r="C16" s="13" t="s">
        <v>19</v>
      </c>
      <c r="D16" s="13"/>
      <c r="E16" s="13"/>
      <c r="F16" s="13"/>
      <c r="G16" s="13"/>
      <c r="H16" s="13"/>
      <c r="I16" s="13"/>
      <c r="J16" s="13"/>
      <c r="K16" s="13"/>
      <c r="L16" s="13"/>
      <c r="M16" s="13">
        <v>2</v>
      </c>
      <c r="N16" s="13"/>
      <c r="O16" s="13"/>
      <c r="P16" s="13"/>
      <c r="Q16" s="13"/>
      <c r="R16" s="13"/>
      <c r="S16" s="13"/>
      <c r="T16" s="13">
        <v>2</v>
      </c>
    </row>
    <row r="17" spans="1:20" x14ac:dyDescent="0.2">
      <c r="A17">
        <v>10</v>
      </c>
      <c r="B17" s="14">
        <v>43899.625</v>
      </c>
      <c r="C17" s="15" t="s">
        <v>20</v>
      </c>
      <c r="D17" s="15"/>
      <c r="E17" s="15"/>
      <c r="F17" s="15"/>
      <c r="G17" s="15"/>
      <c r="H17" s="15"/>
      <c r="I17" s="15"/>
      <c r="J17" s="15"/>
      <c r="K17" s="15"/>
      <c r="L17" s="15"/>
      <c r="M17" s="15">
        <v>1</v>
      </c>
      <c r="N17" s="15"/>
      <c r="O17" s="15"/>
      <c r="P17" s="15"/>
      <c r="Q17" s="15"/>
      <c r="R17" s="15"/>
      <c r="S17" s="15"/>
      <c r="T17" s="15"/>
    </row>
    <row r="18" spans="1:20" s="25" customFormat="1" x14ac:dyDescent="0.2">
      <c r="A18" s="25">
        <v>11</v>
      </c>
      <c r="B18" s="27">
        <v>43900.625</v>
      </c>
      <c r="C18" s="28" t="s">
        <v>18</v>
      </c>
      <c r="D18" s="28">
        <v>237</v>
      </c>
      <c r="E18" s="28">
        <v>314</v>
      </c>
      <c r="F18" s="28">
        <v>48</v>
      </c>
      <c r="G18" s="28">
        <v>9</v>
      </c>
      <c r="H18" s="28">
        <v>4</v>
      </c>
      <c r="I18" s="28">
        <v>29</v>
      </c>
      <c r="J18" s="28">
        <v>35</v>
      </c>
      <c r="K18" s="28">
        <v>13</v>
      </c>
      <c r="L18" s="28">
        <v>49</v>
      </c>
      <c r="M18" s="28">
        <v>484</v>
      </c>
      <c r="N18" s="28">
        <v>25</v>
      </c>
      <c r="O18" s="28">
        <v>7</v>
      </c>
      <c r="P18" s="28">
        <v>22</v>
      </c>
      <c r="Q18" s="28">
        <v>7</v>
      </c>
      <c r="R18" s="28">
        <v>9</v>
      </c>
      <c r="S18" s="28">
        <v>4</v>
      </c>
      <c r="T18" s="25">
        <v>1296</v>
      </c>
    </row>
    <row r="19" spans="1:20" x14ac:dyDescent="0.2">
      <c r="A19">
        <v>11</v>
      </c>
      <c r="B19" s="14">
        <v>43900.625</v>
      </c>
      <c r="C19" s="15" t="s">
        <v>19</v>
      </c>
      <c r="D19" s="15"/>
      <c r="E19" s="15"/>
      <c r="F19" s="15"/>
      <c r="G19" s="15"/>
      <c r="H19" s="15"/>
      <c r="I19" s="15"/>
      <c r="J19" s="15"/>
      <c r="K19" s="15"/>
      <c r="L19" s="15"/>
      <c r="M19" s="15">
        <v>2</v>
      </c>
      <c r="N19" s="15"/>
      <c r="O19" s="15"/>
      <c r="P19" s="15"/>
      <c r="Q19" s="15"/>
      <c r="R19" s="15"/>
      <c r="S19" s="15"/>
      <c r="T19" s="15">
        <f>SUM(D19:S19)</f>
        <v>2</v>
      </c>
    </row>
    <row r="20" spans="1:20" x14ac:dyDescent="0.2">
      <c r="A20">
        <v>11</v>
      </c>
      <c r="B20" s="12">
        <v>43900.625</v>
      </c>
      <c r="C20" s="13" t="s">
        <v>20</v>
      </c>
      <c r="D20" s="13"/>
      <c r="E20" s="13"/>
      <c r="F20" s="13"/>
      <c r="G20" s="13"/>
      <c r="H20" s="13"/>
      <c r="I20" s="13"/>
      <c r="J20" s="13"/>
      <c r="K20" s="13"/>
      <c r="L20" s="13"/>
      <c r="M20" s="13">
        <v>1</v>
      </c>
      <c r="N20" s="13"/>
      <c r="O20" s="13"/>
      <c r="P20" s="13"/>
      <c r="Q20" s="13"/>
      <c r="R20" s="13"/>
      <c r="S20" s="13"/>
      <c r="T20" s="13"/>
    </row>
    <row r="21" spans="1:20" x14ac:dyDescent="0.2">
      <c r="A21">
        <v>12</v>
      </c>
      <c r="B21" s="14">
        <v>43901.625</v>
      </c>
      <c r="C21" s="15" t="s">
        <v>18</v>
      </c>
      <c r="D21" s="15">
        <v>277</v>
      </c>
      <c r="E21" s="15">
        <v>366</v>
      </c>
      <c r="F21" s="15">
        <v>90</v>
      </c>
      <c r="G21" s="15">
        <v>24</v>
      </c>
      <c r="H21" s="15">
        <v>21</v>
      </c>
      <c r="I21" s="15">
        <v>48</v>
      </c>
      <c r="J21" s="15">
        <v>48</v>
      </c>
      <c r="K21" s="15">
        <v>17</v>
      </c>
      <c r="L21" s="15">
        <v>75</v>
      </c>
      <c r="M21" s="15">
        <v>484</v>
      </c>
      <c r="N21" s="15">
        <v>25</v>
      </c>
      <c r="O21" s="15">
        <v>14</v>
      </c>
      <c r="P21" s="15">
        <v>26</v>
      </c>
      <c r="Q21" s="15">
        <v>15</v>
      </c>
      <c r="R21" s="15">
        <v>27</v>
      </c>
      <c r="S21" s="15">
        <v>10</v>
      </c>
      <c r="T21" s="15">
        <v>1567</v>
      </c>
    </row>
    <row r="22" spans="1:20" x14ac:dyDescent="0.2">
      <c r="A22">
        <v>12</v>
      </c>
      <c r="B22" s="12">
        <v>43901.625</v>
      </c>
      <c r="C22" s="13" t="s">
        <v>19</v>
      </c>
      <c r="D22" s="13"/>
      <c r="E22" s="13"/>
      <c r="F22" s="13"/>
      <c r="G22" s="13"/>
      <c r="H22" s="13"/>
      <c r="I22" s="13"/>
      <c r="J22" s="13"/>
      <c r="K22" s="13"/>
      <c r="L22" s="13"/>
      <c r="M22" s="13">
        <v>3</v>
      </c>
      <c r="N22" s="13"/>
      <c r="O22" s="13"/>
      <c r="P22" s="13"/>
      <c r="Q22" s="13"/>
      <c r="R22" s="13"/>
      <c r="S22" s="13"/>
      <c r="T22" s="13">
        <v>3</v>
      </c>
    </row>
    <row r="23" spans="1:20" x14ac:dyDescent="0.2">
      <c r="A23">
        <v>12</v>
      </c>
      <c r="B23" s="16">
        <v>43901.625</v>
      </c>
      <c r="C23" s="17" t="s">
        <v>20</v>
      </c>
      <c r="D23" s="17"/>
      <c r="E23" s="17"/>
      <c r="F23" s="17"/>
      <c r="G23" s="17"/>
      <c r="H23" s="17"/>
      <c r="I23" s="17"/>
      <c r="J23" s="17"/>
      <c r="K23" s="17"/>
      <c r="L23" s="17"/>
      <c r="M23" s="17">
        <v>1</v>
      </c>
      <c r="N23" s="17"/>
      <c r="O23" s="17"/>
      <c r="P23" s="17"/>
      <c r="Q23" s="17"/>
      <c r="R23" s="17"/>
      <c r="S23" s="17"/>
      <c r="T23" s="17"/>
    </row>
    <row r="24" spans="1:20" x14ac:dyDescent="0.2">
      <c r="A24">
        <v>13</v>
      </c>
      <c r="B24" s="14">
        <v>43902.625</v>
      </c>
      <c r="C24" s="15" t="s">
        <v>18</v>
      </c>
      <c r="D24" s="15">
        <v>454</v>
      </c>
      <c r="E24" s="15">
        <v>500</v>
      </c>
      <c r="F24" s="15">
        <v>137</v>
      </c>
      <c r="G24" s="15">
        <v>30</v>
      </c>
      <c r="H24" s="15">
        <v>38</v>
      </c>
      <c r="I24" s="15">
        <v>88</v>
      </c>
      <c r="J24" s="15">
        <v>99</v>
      </c>
      <c r="K24" s="15">
        <v>23</v>
      </c>
      <c r="L24" s="15">
        <v>129</v>
      </c>
      <c r="M24" s="15">
        <v>688</v>
      </c>
      <c r="N24" s="15">
        <v>52</v>
      </c>
      <c r="O24" s="15">
        <v>14</v>
      </c>
      <c r="P24" s="15">
        <v>45</v>
      </c>
      <c r="Q24" s="15">
        <v>27</v>
      </c>
      <c r="R24" s="15">
        <v>31</v>
      </c>
      <c r="S24" s="15">
        <v>14</v>
      </c>
      <c r="T24" s="58">
        <v>2369</v>
      </c>
    </row>
    <row r="25" spans="1:20" x14ac:dyDescent="0.2">
      <c r="A25">
        <v>13</v>
      </c>
      <c r="B25" s="14">
        <v>43902.625</v>
      </c>
      <c r="C25" s="22" t="s">
        <v>19</v>
      </c>
      <c r="D25" s="22">
        <v>1</v>
      </c>
      <c r="E25" s="22">
        <v>1</v>
      </c>
      <c r="F25" s="22"/>
      <c r="G25" s="22"/>
      <c r="H25" s="22"/>
      <c r="I25" s="22"/>
      <c r="J25" s="22"/>
      <c r="K25" s="22"/>
      <c r="L25" s="22"/>
      <c r="M25" s="22">
        <v>3</v>
      </c>
      <c r="N25" s="22"/>
      <c r="O25" s="22"/>
      <c r="P25" s="22"/>
      <c r="Q25" s="22"/>
      <c r="R25" s="22"/>
      <c r="S25" s="22"/>
      <c r="T25" s="22">
        <v>5</v>
      </c>
    </row>
    <row r="26" spans="1:20" x14ac:dyDescent="0.2">
      <c r="A26">
        <v>13</v>
      </c>
      <c r="B26" s="14">
        <v>43902.625</v>
      </c>
      <c r="C26" s="22" t="s">
        <v>58</v>
      </c>
      <c r="D26" s="22">
        <v>331</v>
      </c>
      <c r="E26" s="22">
        <v>317</v>
      </c>
      <c r="F26" s="22">
        <v>137</v>
      </c>
      <c r="G26" s="22">
        <v>23</v>
      </c>
      <c r="H26" s="22">
        <v>35</v>
      </c>
      <c r="I26" s="22">
        <v>60</v>
      </c>
      <c r="J26" s="22">
        <v>59</v>
      </c>
      <c r="K26" s="22">
        <v>16</v>
      </c>
      <c r="L26" s="22">
        <v>81</v>
      </c>
      <c r="M26" s="22">
        <v>688</v>
      </c>
      <c r="N26" s="22">
        <v>52</v>
      </c>
      <c r="O26" s="22">
        <v>8</v>
      </c>
      <c r="P26" s="22">
        <v>30</v>
      </c>
      <c r="Q26" s="22">
        <v>14</v>
      </c>
      <c r="R26" s="22">
        <v>29</v>
      </c>
      <c r="S26" s="22">
        <v>12</v>
      </c>
      <c r="T26" s="59">
        <v>1892</v>
      </c>
    </row>
    <row r="27" spans="1:20" x14ac:dyDescent="0.2">
      <c r="A27">
        <v>13</v>
      </c>
      <c r="B27" s="14">
        <v>43902.625</v>
      </c>
      <c r="C27" s="22" t="s">
        <v>57</v>
      </c>
      <c r="D27" s="22">
        <v>1</v>
      </c>
      <c r="E27" s="22"/>
      <c r="F27" s="22"/>
      <c r="G27" s="22"/>
      <c r="H27" s="22"/>
      <c r="I27" s="22"/>
      <c r="J27" s="22"/>
      <c r="K27" s="22"/>
      <c r="L27" s="22"/>
      <c r="M27" s="22">
        <v>2</v>
      </c>
      <c r="N27" s="22"/>
      <c r="O27" s="22"/>
      <c r="P27" s="22"/>
      <c r="Q27" s="22"/>
      <c r="R27" s="22"/>
      <c r="S27" s="22"/>
      <c r="T27" s="22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5"/>
  <sheetViews>
    <sheetView tabSelected="1" topLeftCell="A17" zoomScale="144" zoomScaleNormal="100" workbookViewId="0">
      <selection activeCell="R24" sqref="R24"/>
    </sheetView>
  </sheetViews>
  <sheetFormatPr baseColWidth="10" defaultRowHeight="16" x14ac:dyDescent="0.2"/>
  <cols>
    <col min="1" max="1" width="3.6640625" bestFit="1" customWidth="1"/>
    <col min="2" max="2" width="13.1640625" style="25" bestFit="1" customWidth="1"/>
    <col min="3" max="3" width="5" style="25" bestFit="1" customWidth="1"/>
    <col min="4" max="4" width="6.33203125" bestFit="1" customWidth="1"/>
    <col min="5" max="6" width="4.1640625" bestFit="1" customWidth="1"/>
    <col min="7" max="10" width="3.6640625" bestFit="1" customWidth="1"/>
    <col min="11" max="11" width="6.33203125" bestFit="1" customWidth="1"/>
    <col min="12" max="12" width="4.1640625" bestFit="1" customWidth="1"/>
    <col min="13" max="14" width="6.33203125" bestFit="1" customWidth="1"/>
    <col min="15" max="16" width="3.6640625" bestFit="1" customWidth="1"/>
    <col min="17" max="18" width="6.33203125" bestFit="1" customWidth="1"/>
    <col min="19" max="19" width="3.6640625" bestFit="1" customWidth="1"/>
    <col min="20" max="20" width="5.6640625" bestFit="1" customWidth="1"/>
    <col min="21" max="21" width="4.1640625" style="54" bestFit="1" customWidth="1"/>
    <col min="22" max="22" width="4.6640625" style="23" bestFit="1" customWidth="1"/>
    <col min="23" max="23" width="6.33203125" style="24" bestFit="1" customWidth="1"/>
    <col min="25" max="25" width="120.1640625" bestFit="1" customWidth="1"/>
  </cols>
  <sheetData>
    <row r="1" spans="1:25" s="43" customFormat="1" ht="79" x14ac:dyDescent="0.2">
      <c r="A1" s="43" t="s">
        <v>46</v>
      </c>
      <c r="B1" s="44" t="s">
        <v>43</v>
      </c>
      <c r="C1" s="44" t="s">
        <v>59</v>
      </c>
      <c r="D1" s="50" t="s">
        <v>33</v>
      </c>
      <c r="E1" s="43" t="s">
        <v>1</v>
      </c>
      <c r="F1" s="43" t="s">
        <v>2</v>
      </c>
      <c r="G1" s="43" t="s">
        <v>3</v>
      </c>
      <c r="H1" s="43" t="s">
        <v>4</v>
      </c>
      <c r="I1" s="43" t="s">
        <v>5</v>
      </c>
      <c r="J1" s="43" t="s">
        <v>6</v>
      </c>
      <c r="K1" s="50" t="s">
        <v>34</v>
      </c>
      <c r="L1" s="43" t="s">
        <v>8</v>
      </c>
      <c r="M1" s="50" t="s">
        <v>35</v>
      </c>
      <c r="N1" s="50" t="s">
        <v>38</v>
      </c>
      <c r="O1" s="43" t="s">
        <v>11</v>
      </c>
      <c r="P1" s="43" t="s">
        <v>12</v>
      </c>
      <c r="Q1" s="50" t="s">
        <v>37</v>
      </c>
      <c r="R1" s="50" t="s">
        <v>36</v>
      </c>
      <c r="S1" s="43" t="s">
        <v>15</v>
      </c>
      <c r="T1" s="43" t="s">
        <v>44</v>
      </c>
      <c r="U1" s="55" t="s">
        <v>42</v>
      </c>
      <c r="V1" s="52" t="s">
        <v>45</v>
      </c>
      <c r="W1" s="53" t="s">
        <v>39</v>
      </c>
    </row>
    <row r="2" spans="1:25" x14ac:dyDescent="0.2">
      <c r="A2">
        <v>0</v>
      </c>
      <c r="B2" s="26">
        <v>43889.416666666664</v>
      </c>
      <c r="C2" s="60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>
        <v>53</v>
      </c>
      <c r="U2" s="54" t="str">
        <f t="shared" ref="U2:U14" si="0">IF(ISNUMBER(T1),T2-T1,"")</f>
        <v/>
      </c>
      <c r="V2" s="23" t="str">
        <f>IF(ISNUMBER(T1),
((T2-T1)/T1)/(B2-B1),
"")</f>
        <v/>
      </c>
      <c r="W2" s="24" t="str">
        <f>IF(ISNUMBER(V2),
1/Cases!$V2,
"")</f>
        <v/>
      </c>
    </row>
    <row r="3" spans="1:25" x14ac:dyDescent="0.2">
      <c r="A3">
        <v>1</v>
      </c>
      <c r="B3" s="26">
        <v>43890.416666666664</v>
      </c>
      <c r="C3" s="60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>
        <v>66</v>
      </c>
      <c r="U3" s="54">
        <f t="shared" si="0"/>
        <v>13</v>
      </c>
      <c r="V3" s="23">
        <f>IF(ISNUMBER(T2),
((T3-T2)/T2)/(B3-B2),
"")</f>
        <v>0.24528301886792453</v>
      </c>
      <c r="W3" s="24">
        <f>IF(ISNUMBER(V3),
1/Cases!$V3,
"")</f>
        <v>4.0769230769230766</v>
      </c>
      <c r="Y3" t="s">
        <v>40</v>
      </c>
    </row>
    <row r="4" spans="1:25" x14ac:dyDescent="0.2">
      <c r="A4">
        <v>2</v>
      </c>
      <c r="B4" s="26">
        <v>43891.625</v>
      </c>
      <c r="C4" s="60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>
        <v>129</v>
      </c>
      <c r="U4" s="54">
        <f t="shared" si="0"/>
        <v>63</v>
      </c>
      <c r="V4" s="23">
        <f>IF(ISNUMBER(T3),
((T4-T3)/T3)/(B4-B3),
"")</f>
        <v>0.78996865203603195</v>
      </c>
      <c r="W4" s="24">
        <f>IF(ISNUMBER(V4),
1/Cases!$V4,
"")</f>
        <v>1.2658730158755567</v>
      </c>
    </row>
    <row r="5" spans="1:25" x14ac:dyDescent="0.2">
      <c r="A5">
        <v>3</v>
      </c>
      <c r="B5" s="26">
        <v>43892.625</v>
      </c>
      <c r="C5" s="60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>
        <v>157</v>
      </c>
      <c r="U5" s="54">
        <f t="shared" si="0"/>
        <v>28</v>
      </c>
      <c r="V5" s="23">
        <f>IF(ISNUMBER(T4),
((T5-T4)/T4)/(B5-B4),
"")</f>
        <v>0.21705426356589147</v>
      </c>
      <c r="W5" s="24">
        <f>IF(ISNUMBER(V5),
1/Cases!$V5,
"")</f>
        <v>4.6071428571428577</v>
      </c>
    </row>
    <row r="6" spans="1:25" x14ac:dyDescent="0.2">
      <c r="A6">
        <v>4</v>
      </c>
      <c r="B6" s="26">
        <v>43893.625</v>
      </c>
      <c r="C6" s="60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>
        <v>196</v>
      </c>
      <c r="U6" s="54">
        <f t="shared" si="0"/>
        <v>39</v>
      </c>
      <c r="V6" s="23">
        <f>IF(ISNUMBER(T5),
((T6-T5)/T5)/(B6-B5),
"")</f>
        <v>0.24840764331210191</v>
      </c>
      <c r="W6" s="24">
        <f>IF(ISNUMBER(V6),
1/Cases!$V6,
"")</f>
        <v>4.0256410256410255</v>
      </c>
    </row>
    <row r="7" spans="1:25" x14ac:dyDescent="0.2">
      <c r="A7">
        <v>5</v>
      </c>
      <c r="B7" s="26">
        <v>43894.625</v>
      </c>
      <c r="C7" s="60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>
        <v>262</v>
      </c>
      <c r="U7" s="54">
        <f t="shared" si="0"/>
        <v>66</v>
      </c>
      <c r="V7" s="23">
        <f>IF(ISNUMBER(T6),
((T7-T6)/T6)/(B7-B6),
"")</f>
        <v>0.33673469387755101</v>
      </c>
      <c r="W7" s="24">
        <f>IF(ISNUMBER(V7),
1/Cases!$V7,
"")</f>
        <v>2.9696969696969697</v>
      </c>
    </row>
    <row r="8" spans="1:25" x14ac:dyDescent="0.2">
      <c r="A8">
        <v>6</v>
      </c>
      <c r="B8" s="26">
        <v>43895.625</v>
      </c>
      <c r="C8" s="60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>
        <v>400</v>
      </c>
      <c r="U8" s="54">
        <f t="shared" si="0"/>
        <v>138</v>
      </c>
      <c r="V8" s="23">
        <f>IF(ISNUMBER(T7),
((T8-T7)/T7)/(B8-B7),
"")</f>
        <v>0.52671755725190839</v>
      </c>
      <c r="W8" s="24">
        <f>IF(ISNUMBER(V8),
1/Cases!$V8,
"")</f>
        <v>1.8985507246376812</v>
      </c>
    </row>
    <row r="9" spans="1:25" x14ac:dyDescent="0.2">
      <c r="A9">
        <v>7</v>
      </c>
      <c r="B9" s="26">
        <v>43896.625</v>
      </c>
      <c r="C9" s="60" t="s">
        <v>18</v>
      </c>
      <c r="D9" s="5">
        <v>96</v>
      </c>
      <c r="E9" s="5">
        <v>117</v>
      </c>
      <c r="F9" s="5">
        <v>19</v>
      </c>
      <c r="G9" s="5">
        <v>2</v>
      </c>
      <c r="H9" s="5">
        <v>4</v>
      </c>
      <c r="I9" s="5">
        <v>11</v>
      </c>
      <c r="J9" s="5">
        <v>16</v>
      </c>
      <c r="K9" s="5">
        <v>5</v>
      </c>
      <c r="L9" s="5">
        <v>18</v>
      </c>
      <c r="M9" s="5">
        <v>329</v>
      </c>
      <c r="N9" s="5">
        <v>10</v>
      </c>
      <c r="O9" s="5">
        <v>2</v>
      </c>
      <c r="P9" s="5">
        <v>2</v>
      </c>
      <c r="Q9" s="5"/>
      <c r="R9" s="5">
        <v>7</v>
      </c>
      <c r="S9" s="5">
        <v>1</v>
      </c>
      <c r="T9" s="5">
        <v>639</v>
      </c>
      <c r="U9" s="56">
        <f t="shared" si="0"/>
        <v>239</v>
      </c>
      <c r="V9" s="23">
        <f>IF(ISNUMBER(T8),
((T9-T8)/T8)/(B9-B8),
"")</f>
        <v>0.59750000000000003</v>
      </c>
      <c r="W9" s="24">
        <f>IF(ISNUMBER(V9),
1/Cases!$V9,
"")</f>
        <v>1.6736401673640167</v>
      </c>
    </row>
    <row r="10" spans="1:25" x14ac:dyDescent="0.2">
      <c r="A10">
        <v>8</v>
      </c>
      <c r="B10" s="26">
        <v>43897.625</v>
      </c>
      <c r="C10" s="60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>
        <v>795</v>
      </c>
      <c r="U10" s="54">
        <f t="shared" si="0"/>
        <v>156</v>
      </c>
      <c r="V10" s="23">
        <f>IF(ISNUMBER(T9),
((T10-T9)/T9)/(B10-B9),
"")</f>
        <v>0.24413145539906103</v>
      </c>
      <c r="W10" s="24">
        <f>IF(ISNUMBER(V10),
1/Cases!$V10,
"")</f>
        <v>4.0961538461538458</v>
      </c>
    </row>
    <row r="11" spans="1:25" x14ac:dyDescent="0.2">
      <c r="A11">
        <v>9</v>
      </c>
      <c r="B11" s="26">
        <v>43898.625</v>
      </c>
      <c r="C11" s="60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>
        <v>902</v>
      </c>
      <c r="U11" s="54">
        <f t="shared" si="0"/>
        <v>107</v>
      </c>
      <c r="V11" s="23">
        <f>IF(ISNUMBER(T10),
((T11-T10)/T10)/(B11-B10),
"")</f>
        <v>0.13459119496855346</v>
      </c>
      <c r="W11" s="24">
        <f>IF(ISNUMBER(V11),
1/Cases!$V11,
"")</f>
        <v>7.4299065420560746</v>
      </c>
    </row>
    <row r="12" spans="1:25" x14ac:dyDescent="0.2">
      <c r="A12">
        <v>10</v>
      </c>
      <c r="B12" s="26">
        <v>43899.625</v>
      </c>
      <c r="C12" s="60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>
        <v>1139</v>
      </c>
      <c r="U12" s="54">
        <f t="shared" si="0"/>
        <v>237</v>
      </c>
      <c r="V12" s="23">
        <f>IF(ISNUMBER(T11),
((T12-T11)/T11)/(B12-B11),
"")</f>
        <v>0.26274944567627495</v>
      </c>
      <c r="W12" s="24">
        <f>IF(ISNUMBER(V12),
1/Cases!$V12,
"")</f>
        <v>3.8059071729957803</v>
      </c>
    </row>
    <row r="13" spans="1:25" x14ac:dyDescent="0.2">
      <c r="A13">
        <v>11</v>
      </c>
      <c r="B13" s="26">
        <v>43900.625</v>
      </c>
      <c r="C13" s="60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>
        <v>1296</v>
      </c>
      <c r="U13" s="54">
        <f t="shared" si="0"/>
        <v>157</v>
      </c>
      <c r="V13" s="23">
        <f>IF(ISNUMBER(T12),
((T13-T12)/T12)/(B13-B12),
"")</f>
        <v>0.13784021071115013</v>
      </c>
      <c r="W13" s="24">
        <f>IF(ISNUMBER(V13),
1/Cases!$V13,
"")</f>
        <v>7.2547770700636942</v>
      </c>
    </row>
    <row r="14" spans="1:25" x14ac:dyDescent="0.2">
      <c r="A14">
        <v>12</v>
      </c>
      <c r="B14" s="26">
        <v>43901.625</v>
      </c>
      <c r="C14" s="60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>
        <v>1567</v>
      </c>
      <c r="U14" s="54">
        <f t="shared" si="0"/>
        <v>271</v>
      </c>
      <c r="V14" s="23">
        <f>IF(ISNUMBER(T13),
((T14-T13)/T13)/(B14-B13),
"")</f>
        <v>0.20910493827160495</v>
      </c>
      <c r="W14" s="24">
        <f>IF(ISNUMBER(V14),
1/Cases!$V14,
"")</f>
        <v>4.7822878228782288</v>
      </c>
    </row>
    <row r="15" spans="1:25" x14ac:dyDescent="0.2">
      <c r="A15" s="61">
        <v>13</v>
      </c>
      <c r="B15" s="27">
        <v>43902.625</v>
      </c>
      <c r="C15" s="60" t="s">
        <v>18</v>
      </c>
      <c r="D15" s="15">
        <v>454</v>
      </c>
      <c r="E15" s="15">
        <v>500</v>
      </c>
      <c r="F15" s="15">
        <v>137</v>
      </c>
      <c r="G15" s="15">
        <v>30</v>
      </c>
      <c r="H15" s="15">
        <v>38</v>
      </c>
      <c r="I15" s="15">
        <v>88</v>
      </c>
      <c r="J15" s="15">
        <v>99</v>
      </c>
      <c r="K15" s="15">
        <v>23</v>
      </c>
      <c r="L15" s="15">
        <v>129</v>
      </c>
      <c r="M15" s="15">
        <v>688</v>
      </c>
      <c r="N15" s="15">
        <v>52</v>
      </c>
      <c r="O15" s="15">
        <v>14</v>
      </c>
      <c r="P15" s="15">
        <v>45</v>
      </c>
      <c r="Q15" s="15">
        <v>27</v>
      </c>
      <c r="R15" s="15">
        <v>31</v>
      </c>
      <c r="S15" s="15">
        <v>14</v>
      </c>
      <c r="T15">
        <v>2369</v>
      </c>
      <c r="U15" s="62">
        <f>IF(ISNUMBER(T14),T15-T14,"")</f>
        <v>802</v>
      </c>
      <c r="V15" s="63">
        <f>IF(ISNUMBER(T14),
((T15-T14)/T14)/(B15-B14),
"")</f>
        <v>0.51180599872367583</v>
      </c>
      <c r="W15" s="64">
        <f>IF(ISNUMBER(V15),
1/Cases!$V15,
"")</f>
        <v>1.953865336658354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U15"/>
  <sheetViews>
    <sheetView workbookViewId="0">
      <pane ySplit="1" topLeftCell="A2" activePane="bottomLeft" state="frozen"/>
      <selection pane="bottomLeft" activeCell="S15" sqref="A2:S15"/>
    </sheetView>
  </sheetViews>
  <sheetFormatPr baseColWidth="10" defaultRowHeight="16" x14ac:dyDescent="0.2"/>
  <cols>
    <col min="1" max="1" width="3.6640625" style="39" bestFit="1" customWidth="1"/>
    <col min="2" max="2" width="13.1640625" style="39" bestFit="1" customWidth="1"/>
    <col min="3" max="3" width="8.33203125" style="39" bestFit="1" customWidth="1"/>
    <col min="4" max="4" width="4.6640625" style="39" bestFit="1" customWidth="1"/>
    <col min="5" max="9" width="5.6640625" style="39" bestFit="1" customWidth="1"/>
    <col min="10" max="10" width="6.33203125" style="39" bestFit="1" customWidth="1"/>
    <col min="11" max="11" width="5.6640625" style="39" bestFit="1" customWidth="1"/>
    <col min="12" max="13" width="6.33203125" style="39" bestFit="1" customWidth="1"/>
    <col min="14" max="15" width="5.6640625" style="39" bestFit="1" customWidth="1"/>
    <col min="16" max="17" width="6.33203125" style="39" bestFit="1" customWidth="1"/>
    <col min="18" max="18" width="5.6640625" style="39" bestFit="1" customWidth="1"/>
    <col min="19" max="19" width="4.6640625" style="39" bestFit="1" customWidth="1"/>
    <col min="20" max="16384" width="10.83203125" style="39"/>
  </cols>
  <sheetData>
    <row r="1" spans="1:21" s="45" customFormat="1" ht="79" x14ac:dyDescent="0.2">
      <c r="A1" s="43" t="s">
        <v>46</v>
      </c>
      <c r="B1" s="44" t="s">
        <v>43</v>
      </c>
      <c r="C1" s="50" t="s">
        <v>33</v>
      </c>
      <c r="D1" s="43" t="s">
        <v>1</v>
      </c>
      <c r="E1" s="43" t="s">
        <v>2</v>
      </c>
      <c r="F1" s="43" t="s">
        <v>3</v>
      </c>
      <c r="G1" s="43" t="s">
        <v>4</v>
      </c>
      <c r="H1" s="43" t="s">
        <v>5</v>
      </c>
      <c r="I1" s="43" t="s">
        <v>6</v>
      </c>
      <c r="J1" s="50" t="s">
        <v>34</v>
      </c>
      <c r="K1" s="43" t="s">
        <v>8</v>
      </c>
      <c r="L1" s="50" t="s">
        <v>35</v>
      </c>
      <c r="M1" s="50" t="s">
        <v>38</v>
      </c>
      <c r="N1" s="43" t="s">
        <v>11</v>
      </c>
      <c r="O1" s="43" t="s">
        <v>12</v>
      </c>
      <c r="P1" s="50" t="s">
        <v>37</v>
      </c>
      <c r="Q1" s="50" t="s">
        <v>36</v>
      </c>
      <c r="R1" s="43" t="s">
        <v>15</v>
      </c>
      <c r="S1" s="43" t="s">
        <v>44</v>
      </c>
    </row>
    <row r="2" spans="1:21" x14ac:dyDescent="0.2">
      <c r="A2" s="48">
        <f>Table5[[#This Row],['#]]</f>
        <v>0</v>
      </c>
      <c r="B2" s="40">
        <f>Table5[[#This Row],[Date]]</f>
        <v>43889.416666666664</v>
      </c>
      <c r="C2" s="41" t="str">
        <f>IF(AND(ISNUMBER(Cases!D1),Cases!D1&gt;10),
((Cases!D2-Cases!D1)/Cases!D1)/(Cases!$B2-Cases!$B1),
"")</f>
        <v/>
      </c>
      <c r="D2" s="41" t="str">
        <f>IF(AND(ISNUMBER(Cases!E1),Cases!E1&gt;10),
((Cases!E2-Cases!E1)/Cases!E1)/(Cases!$B2-Cases!$B1),
"")</f>
        <v/>
      </c>
      <c r="E2" s="41" t="str">
        <f>IF(AND(ISNUMBER(Cases!F1),Cases!F1&gt;10),
((Cases!F2-Cases!F1)/Cases!F1)/(Cases!$B2-Cases!$B1),
"")</f>
        <v/>
      </c>
      <c r="F2" s="41" t="str">
        <f>IF(AND(ISNUMBER(Cases!G1),Cases!G1&gt;10),
((Cases!G2-Cases!G1)/Cases!G1)/(Cases!$B2-Cases!$B1),
"")</f>
        <v/>
      </c>
      <c r="G2" s="41" t="str">
        <f>IF(AND(ISNUMBER(Cases!H1),Cases!H1&gt;10),
((Cases!H2-Cases!H1)/Cases!H1)/(Cases!$B2-Cases!$B1),
"")</f>
        <v/>
      </c>
      <c r="H2" s="41" t="str">
        <f>IF(AND(ISNUMBER(Cases!I1),Cases!I1&gt;10),
((Cases!I2-Cases!I1)/Cases!I1)/(Cases!$B2-Cases!$B1),
"")</f>
        <v/>
      </c>
      <c r="I2" s="41" t="str">
        <f>IF(AND(ISNUMBER(Cases!J1),Cases!J1&gt;10),
((Cases!J2-Cases!J1)/Cases!J1)/(Cases!$B2-Cases!$B1),
"")</f>
        <v/>
      </c>
      <c r="J2" s="41" t="str">
        <f>IF(AND(ISNUMBER(Cases!K1),Cases!K1&gt;10),
((Cases!K2-Cases!K1)/Cases!K1)/(Cases!$B2-Cases!$B1),
"")</f>
        <v/>
      </c>
      <c r="K2" s="41" t="str">
        <f>IF(AND(ISNUMBER(Cases!L1),Cases!L1&gt;10),
((Cases!L2-Cases!L1)/Cases!L1)/(Cases!$B2-Cases!$B1),
"")</f>
        <v/>
      </c>
      <c r="L2" s="41" t="str">
        <f>IF(AND(ISNUMBER(Cases!M1),Cases!M1&gt;10),
((Cases!M2-Cases!M1)/Cases!M1)/(Cases!$B2-Cases!$B1),
"")</f>
        <v/>
      </c>
      <c r="M2" s="41" t="str">
        <f>IF(AND(ISNUMBER(Cases!N1),Cases!N1&gt;10),
((Cases!N2-Cases!N1)/Cases!N1)/(Cases!$B2-Cases!$B1),
"")</f>
        <v/>
      </c>
      <c r="N2" s="41" t="str">
        <f>IF(AND(ISNUMBER(Cases!O1),Cases!O1&gt;10),
((Cases!O2-Cases!O1)/Cases!O1)/(Cases!$B2-Cases!$B1),
"")</f>
        <v/>
      </c>
      <c r="O2" s="41" t="str">
        <f>IF(AND(ISNUMBER(Cases!P1),Cases!P1&gt;10),
((Cases!P2-Cases!P1)/Cases!P1)/(Cases!$B2-Cases!$B1),
"")</f>
        <v/>
      </c>
      <c r="P2" s="41" t="str">
        <f>IF(AND(ISNUMBER(Cases!Q1),Cases!Q1&gt;10),
((Cases!Q2-Cases!Q1)/Cases!Q1)/(Cases!$B2-Cases!$B1),
"")</f>
        <v/>
      </c>
      <c r="Q2" s="41" t="str">
        <f>IF(AND(ISNUMBER(Cases!R1),Cases!R1&gt;10),
((Cases!R2-Cases!R1)/Cases!R1)/(Cases!$B2-Cases!$B1),
"")</f>
        <v/>
      </c>
      <c r="R2" s="41" t="str">
        <f>IF(AND(ISNUMBER(Cases!S1),Cases!S1&gt;10),
((Cases!S2-Cases!S1)/Cases!S1)/(Cases!$B2-Cases!$B1),
"")</f>
        <v/>
      </c>
      <c r="S2" s="41" t="str">
        <f>IF(AND(ISNUMBER(Cases!T1),Cases!T1&gt;10),
((Cases!T2-Cases!T1)/Cases!T1)/(Cases!$B2-Cases!$B1),
"")</f>
        <v/>
      </c>
      <c r="U2" s="39" t="s">
        <v>41</v>
      </c>
    </row>
    <row r="3" spans="1:21" x14ac:dyDescent="0.2">
      <c r="A3" s="49">
        <f>Table5[[#This Row],['#]]</f>
        <v>1</v>
      </c>
      <c r="B3" s="40">
        <f>Table5[[#This Row],[Date]]</f>
        <v>43890.416666666664</v>
      </c>
      <c r="C3" s="41" t="str">
        <f>IF(AND(ISNUMBER(Cases!D2),Cases!D2&gt;10),
((Cases!D3-Cases!D2)/Cases!D2)/(Cases!$B3-Cases!$B2),
"")</f>
        <v/>
      </c>
      <c r="D3" s="41">
        <f>IF(AND(ISNUMBER(Cases!E2),Cases!E2&gt;10),
((Cases!E3-Cases!E2)/Cases!E2)/(Cases!$B3-Cases!$B2),
"")</f>
        <v>0</v>
      </c>
      <c r="E3" s="41" t="str">
        <f>IF(AND(ISNUMBER(Cases!F2),Cases!F2&gt;10),
((Cases!F3-Cases!F2)/Cases!F2)/(Cases!$B3-Cases!$B2),
"")</f>
        <v/>
      </c>
      <c r="F3" s="41" t="str">
        <f>IF(AND(ISNUMBER(Cases!G2),Cases!G2&gt;10),
((Cases!G3-Cases!G2)/Cases!G2)/(Cases!$B3-Cases!$B2),
"")</f>
        <v/>
      </c>
      <c r="G3" s="41" t="str">
        <f>IF(AND(ISNUMBER(Cases!H2),Cases!H2&gt;10),
((Cases!H3-Cases!H2)/Cases!H2)/(Cases!$B3-Cases!$B2),
"")</f>
        <v/>
      </c>
      <c r="H3" s="41" t="str">
        <f>IF(AND(ISNUMBER(Cases!I2),Cases!I2&gt;10),
((Cases!I3-Cases!I2)/Cases!I2)/(Cases!$B3-Cases!$B2),
"")</f>
        <v/>
      </c>
      <c r="I3" s="41" t="str">
        <f>IF(AND(ISNUMBER(Cases!J2),Cases!J2&gt;10),
((Cases!J3-Cases!J2)/Cases!J2)/(Cases!$B3-Cases!$B2),
"")</f>
        <v/>
      </c>
      <c r="J3" s="41" t="str">
        <f>IF(AND(ISNUMBER(Cases!K2),Cases!K2&gt;10),
((Cases!K3-Cases!K2)/Cases!K2)/(Cases!$B3-Cases!$B2),
"")</f>
        <v/>
      </c>
      <c r="K3" s="41" t="str">
        <f>IF(AND(ISNUMBER(Cases!L2),Cases!L2&gt;10),
((Cases!L3-Cases!L2)/Cases!L2)/(Cases!$B3-Cases!$B2),
"")</f>
        <v/>
      </c>
      <c r="L3" s="41">
        <f>IF(AND(ISNUMBER(Cases!M2),Cases!M2&gt;10),
((Cases!M3-Cases!M2)/Cases!M2)/(Cases!$B3-Cases!$B2),
"")</f>
        <v>0.2</v>
      </c>
      <c r="M3" s="41" t="str">
        <f>IF(AND(ISNUMBER(Cases!N2),Cases!N2&gt;10),
((Cases!N3-Cases!N2)/Cases!N2)/(Cases!$B3-Cases!$B2),
"")</f>
        <v/>
      </c>
      <c r="N3" s="41" t="str">
        <f>IF(AND(ISNUMBER(Cases!O2),Cases!O2&gt;10),
((Cases!O3-Cases!O2)/Cases!O2)/(Cases!$B3-Cases!$B2),
"")</f>
        <v/>
      </c>
      <c r="O3" s="41" t="str">
        <f>IF(AND(ISNUMBER(Cases!P2),Cases!P2&gt;10),
((Cases!P3-Cases!P2)/Cases!P2)/(Cases!$B3-Cases!$B2),
"")</f>
        <v/>
      </c>
      <c r="P3" s="41" t="str">
        <f>IF(AND(ISNUMBER(Cases!Q2),Cases!Q2&gt;10),
((Cases!Q3-Cases!Q2)/Cases!Q2)/(Cases!$B3-Cases!$B2),
"")</f>
        <v/>
      </c>
      <c r="Q3" s="41" t="str">
        <f>IF(AND(ISNUMBER(Cases!R2),Cases!R2&gt;10),
((Cases!R3-Cases!R2)/Cases!R2)/(Cases!$B3-Cases!$B2),
"")</f>
        <v/>
      </c>
      <c r="R3" s="41" t="str">
        <f>IF(AND(ISNUMBER(Cases!S2),Cases!S2&gt;10),
((Cases!S3-Cases!S2)/Cases!S2)/(Cases!$B3-Cases!$B2),
"")</f>
        <v/>
      </c>
      <c r="S3" s="42">
        <f>IF(AND(ISNUMBER(Cases!T2),Cases!T2&gt;10),
((Cases!T3-Cases!T2)/Cases!T2)/(Cases!$B3-Cases!$B2),
"")</f>
        <v>0.24528301886792453</v>
      </c>
    </row>
    <row r="4" spans="1:21" x14ac:dyDescent="0.2">
      <c r="A4" s="49">
        <f>Table5[[#This Row],['#]]</f>
        <v>2</v>
      </c>
      <c r="B4" s="40">
        <f>Table5[[#This Row],[Date]]</f>
        <v>43891.625</v>
      </c>
      <c r="C4" s="41">
        <f>IF(AND(ISNUMBER(Cases!D3),Cases!D3&gt;10),
((Cases!D4-Cases!D3)/Cases!D3)/(Cases!$B4-Cases!$B3),
"")</f>
        <v>5.9113300492492186E-2</v>
      </c>
      <c r="D4" s="41">
        <f>IF(AND(ISNUMBER(Cases!E3),Cases!E3&gt;10),
((Cases!E4-Cases!E3)/Cases!E3)/(Cases!$B4-Cases!$B3),
"")</f>
        <v>0.44137931034394168</v>
      </c>
      <c r="E4" s="41" t="str">
        <f>IF(AND(ISNUMBER(Cases!F3),Cases!F3&gt;10),
((Cases!F4-Cases!F3)/Cases!F3)/(Cases!$B4-Cases!$B3),
"")</f>
        <v/>
      </c>
      <c r="F4" s="41" t="str">
        <f>IF(AND(ISNUMBER(Cases!G3),Cases!G3&gt;10),
((Cases!G4-Cases!G3)/Cases!G3)/(Cases!$B4-Cases!$B3),
"")</f>
        <v/>
      </c>
      <c r="G4" s="41" t="str">
        <f>IF(AND(ISNUMBER(Cases!H3),Cases!H3&gt;10),
((Cases!H4-Cases!H3)/Cases!H3)/(Cases!$B4-Cases!$B3),
"")</f>
        <v/>
      </c>
      <c r="H4" s="41" t="str">
        <f>IF(AND(ISNUMBER(Cases!I3),Cases!I3&gt;10),
((Cases!I4-Cases!I3)/Cases!I3)/(Cases!$B4-Cases!$B3),
"")</f>
        <v/>
      </c>
      <c r="I4" s="41" t="str">
        <f>IF(AND(ISNUMBER(Cases!J3),Cases!J3&gt;10),
((Cases!J4-Cases!J3)/Cases!J3)/(Cases!$B4-Cases!$B3),
"")</f>
        <v/>
      </c>
      <c r="J4" s="41" t="str">
        <f>IF(AND(ISNUMBER(Cases!K3),Cases!K3&gt;10),
((Cases!K4-Cases!K3)/Cases!K3)/(Cases!$B4-Cases!$B3),
"")</f>
        <v/>
      </c>
      <c r="K4" s="41" t="str">
        <f>IF(AND(ISNUMBER(Cases!L3),Cases!L3&gt;10),
((Cases!L4-Cases!L3)/Cases!L3)/(Cases!$B4-Cases!$B3),
"")</f>
        <v/>
      </c>
      <c r="L4" s="41">
        <f>IF(AND(ISNUMBER(Cases!M3),Cases!M3&gt;10),
((Cases!M4-Cases!M3)/Cases!M3)/(Cases!$B4-Cases!$B3),
"")</f>
        <v>1.2137931034458396</v>
      </c>
      <c r="M4" s="41" t="str">
        <f>IF(AND(ISNUMBER(Cases!N3),Cases!N3&gt;10),
((Cases!N4-Cases!N3)/Cases!N3)/(Cases!$B4-Cases!$B3),
"")</f>
        <v/>
      </c>
      <c r="N4" s="41" t="str">
        <f>IF(AND(ISNUMBER(Cases!O3),Cases!O3&gt;10),
((Cases!O4-Cases!O3)/Cases!O3)/(Cases!$B4-Cases!$B3),
"")</f>
        <v/>
      </c>
      <c r="O4" s="41" t="str">
        <f>IF(AND(ISNUMBER(Cases!P3),Cases!P3&gt;10),
((Cases!P4-Cases!P3)/Cases!P3)/(Cases!$B4-Cases!$B3),
"")</f>
        <v/>
      </c>
      <c r="P4" s="41" t="str">
        <f>IF(AND(ISNUMBER(Cases!Q3),Cases!Q3&gt;10),
((Cases!Q4-Cases!Q3)/Cases!Q3)/(Cases!$B4-Cases!$B3),
"")</f>
        <v/>
      </c>
      <c r="Q4" s="41" t="str">
        <f>IF(AND(ISNUMBER(Cases!R3),Cases!R3&gt;10),
((Cases!R4-Cases!R3)/Cases!R3)/(Cases!$B4-Cases!$B3),
"")</f>
        <v/>
      </c>
      <c r="R4" s="41" t="str">
        <f>IF(AND(ISNUMBER(Cases!S3),Cases!S3&gt;10),
((Cases!S4-Cases!S3)/Cases!S3)/(Cases!$B4-Cases!$B3),
"")</f>
        <v/>
      </c>
      <c r="S4" s="42">
        <f>IF(AND(ISNUMBER(Cases!T3),Cases!T3&gt;10),
((Cases!T4-Cases!T3)/Cases!T3)/(Cases!$B4-Cases!$B3),
"")</f>
        <v>0.78996865203603195</v>
      </c>
    </row>
    <row r="5" spans="1:21" x14ac:dyDescent="0.2">
      <c r="A5" s="49">
        <f>Table5[[#This Row],['#]]</f>
        <v>3</v>
      </c>
      <c r="B5" s="40">
        <f>Table5[[#This Row],[Date]]</f>
        <v>43892.625</v>
      </c>
      <c r="C5" s="41">
        <f>IF(AND(ISNUMBER(Cases!D4),Cases!D4&gt;10),
((Cases!D5-Cases!D4)/Cases!D4)/(Cases!$B5-Cases!$B4),
"")</f>
        <v>0.33333333333333331</v>
      </c>
      <c r="D5" s="41">
        <f>IF(AND(ISNUMBER(Cases!E4),Cases!E4&gt;10),
((Cases!E5-Cases!E4)/Cases!E4)/(Cases!$B5-Cases!$B4),
"")</f>
        <v>0.13043478260869565</v>
      </c>
      <c r="E5" s="41" t="str">
        <f>IF(AND(ISNUMBER(Cases!F4),Cases!F4&gt;10),
((Cases!F5-Cases!F4)/Cases!F4)/(Cases!$B5-Cases!$B4),
"")</f>
        <v/>
      </c>
      <c r="F5" s="41" t="str">
        <f>IF(AND(ISNUMBER(Cases!G4),Cases!G4&gt;10),
((Cases!G5-Cases!G4)/Cases!G4)/(Cases!$B5-Cases!$B4),
"")</f>
        <v/>
      </c>
      <c r="G5" s="41" t="str">
        <f>IF(AND(ISNUMBER(Cases!H4),Cases!H4&gt;10),
((Cases!H5-Cases!H4)/Cases!H4)/(Cases!$B5-Cases!$B4),
"")</f>
        <v/>
      </c>
      <c r="H5" s="41" t="str">
        <f>IF(AND(ISNUMBER(Cases!I4),Cases!I4&gt;10),
((Cases!I5-Cases!I4)/Cases!I4)/(Cases!$B5-Cases!$B4),
"")</f>
        <v/>
      </c>
      <c r="I5" s="41" t="str">
        <f>IF(AND(ISNUMBER(Cases!J4),Cases!J4&gt;10),
((Cases!J5-Cases!J4)/Cases!J4)/(Cases!$B5-Cases!$B4),
"")</f>
        <v/>
      </c>
      <c r="J5" s="41" t="str">
        <f>IF(AND(ISNUMBER(Cases!K4),Cases!K4&gt;10),
((Cases!K5-Cases!K4)/Cases!K4)/(Cases!$B5-Cases!$B4),
"")</f>
        <v/>
      </c>
      <c r="K5" s="41" t="str">
        <f>IF(AND(ISNUMBER(Cases!L4),Cases!L4&gt;10),
((Cases!L5-Cases!L4)/Cases!L4)/(Cases!$B5-Cases!$B4),
"")</f>
        <v/>
      </c>
      <c r="L5" s="41">
        <f>IF(AND(ISNUMBER(Cases!M4),Cases!M4&gt;10),
((Cases!M5-Cases!M4)/Cases!M4)/(Cases!$B5-Cases!$B4),
"")</f>
        <v>0.21621621621621623</v>
      </c>
      <c r="M5" s="41" t="str">
        <f>IF(AND(ISNUMBER(Cases!N4),Cases!N4&gt;10),
((Cases!N5-Cases!N4)/Cases!N4)/(Cases!$B5-Cases!$B4),
"")</f>
        <v/>
      </c>
      <c r="N5" s="41" t="str">
        <f>IF(AND(ISNUMBER(Cases!O4),Cases!O4&gt;10),
((Cases!O5-Cases!O4)/Cases!O4)/(Cases!$B5-Cases!$B4),
"")</f>
        <v/>
      </c>
      <c r="O5" s="41" t="str">
        <f>IF(AND(ISNUMBER(Cases!P4),Cases!P4&gt;10),
((Cases!P5-Cases!P4)/Cases!P4)/(Cases!$B5-Cases!$B4),
"")</f>
        <v/>
      </c>
      <c r="P5" s="41" t="str">
        <f>IF(AND(ISNUMBER(Cases!Q4),Cases!Q4&gt;10),
((Cases!Q5-Cases!Q4)/Cases!Q4)/(Cases!$B5-Cases!$B4),
"")</f>
        <v/>
      </c>
      <c r="Q5" s="41" t="str">
        <f>IF(AND(ISNUMBER(Cases!R4),Cases!R4&gt;10),
((Cases!R5-Cases!R4)/Cases!R4)/(Cases!$B5-Cases!$B4),
"")</f>
        <v/>
      </c>
      <c r="R5" s="41" t="str">
        <f>IF(AND(ISNUMBER(Cases!S4),Cases!S4&gt;10),
((Cases!S5-Cases!S4)/Cases!S4)/(Cases!$B5-Cases!$B4),
"")</f>
        <v/>
      </c>
      <c r="S5" s="42">
        <f>IF(AND(ISNUMBER(Cases!T4),Cases!T4&gt;10),
((Cases!T5-Cases!T4)/Cases!T4)/(Cases!$B5-Cases!$B4),
"")</f>
        <v>0.21705426356589147</v>
      </c>
    </row>
    <row r="6" spans="1:21" x14ac:dyDescent="0.2">
      <c r="A6" s="49">
        <f>Table5[[#This Row],['#]]</f>
        <v>4</v>
      </c>
      <c r="B6" s="40">
        <f>Table5[[#This Row],[Date]]</f>
        <v>43893.625</v>
      </c>
      <c r="C6" s="41">
        <f>IF(AND(ISNUMBER(Cases!D5),Cases!D5&gt;10),
((Cases!D6-Cases!D5)/Cases!D5)/(Cases!$B6-Cases!$B5),
"")</f>
        <v>0.4</v>
      </c>
      <c r="D6" s="41">
        <f>IF(AND(ISNUMBER(Cases!E5),Cases!E5&gt;10),
((Cases!E6-Cases!E5)/Cases!E5)/(Cases!$B6-Cases!$B5),
"")</f>
        <v>0.42307692307692307</v>
      </c>
      <c r="E6" s="41" t="str">
        <f>IF(AND(ISNUMBER(Cases!F5),Cases!F5&gt;10),
((Cases!F6-Cases!F5)/Cases!F5)/(Cases!$B6-Cases!$B5),
"")</f>
        <v/>
      </c>
      <c r="F6" s="41" t="str">
        <f>IF(AND(ISNUMBER(Cases!G5),Cases!G5&gt;10),
((Cases!G6-Cases!G5)/Cases!G5)/(Cases!$B6-Cases!$B5),
"")</f>
        <v/>
      </c>
      <c r="G6" s="41" t="str">
        <f>IF(AND(ISNUMBER(Cases!H5),Cases!H5&gt;10),
((Cases!H6-Cases!H5)/Cases!H5)/(Cases!$B6-Cases!$B5),
"")</f>
        <v/>
      </c>
      <c r="H6" s="41" t="str">
        <f>IF(AND(ISNUMBER(Cases!I5),Cases!I5&gt;10),
((Cases!I6-Cases!I5)/Cases!I5)/(Cases!$B6-Cases!$B5),
"")</f>
        <v/>
      </c>
      <c r="I6" s="41" t="str">
        <f>IF(AND(ISNUMBER(Cases!J5),Cases!J5&gt;10),
((Cases!J6-Cases!J5)/Cases!J5)/(Cases!$B6-Cases!$B5),
"")</f>
        <v/>
      </c>
      <c r="J6" s="41" t="str">
        <f>IF(AND(ISNUMBER(Cases!K5),Cases!K5&gt;10),
((Cases!K6-Cases!K5)/Cases!K5)/(Cases!$B6-Cases!$B5),
"")</f>
        <v/>
      </c>
      <c r="K6" s="41" t="str">
        <f>IF(AND(ISNUMBER(Cases!L5),Cases!L5&gt;10),
((Cases!L6-Cases!L5)/Cases!L5)/(Cases!$B6-Cases!$B5),
"")</f>
        <v/>
      </c>
      <c r="L6" s="41">
        <f>IF(AND(ISNUMBER(Cases!M5),Cases!M5&gt;10),
((Cases!M6-Cases!M5)/Cases!M5)/(Cases!$B6-Cases!$B5),
"")</f>
        <v>0.14444444444444443</v>
      </c>
      <c r="M6" s="41" t="str">
        <f>IF(AND(ISNUMBER(Cases!N5),Cases!N5&gt;10),
((Cases!N6-Cases!N5)/Cases!N5)/(Cases!$B6-Cases!$B5),
"")</f>
        <v/>
      </c>
      <c r="N6" s="41" t="str">
        <f>IF(AND(ISNUMBER(Cases!O5),Cases!O5&gt;10),
((Cases!O6-Cases!O5)/Cases!O5)/(Cases!$B6-Cases!$B5),
"")</f>
        <v/>
      </c>
      <c r="O6" s="41" t="str">
        <f>IF(AND(ISNUMBER(Cases!P5),Cases!P5&gt;10),
((Cases!P6-Cases!P5)/Cases!P5)/(Cases!$B6-Cases!$B5),
"")</f>
        <v/>
      </c>
      <c r="P6" s="41" t="str">
        <f>IF(AND(ISNUMBER(Cases!Q5),Cases!Q5&gt;10),
((Cases!Q6-Cases!Q5)/Cases!Q5)/(Cases!$B6-Cases!$B5),
"")</f>
        <v/>
      </c>
      <c r="Q6" s="41" t="str">
        <f>IF(AND(ISNUMBER(Cases!R5),Cases!R5&gt;10),
((Cases!R6-Cases!R5)/Cases!R5)/(Cases!$B6-Cases!$B5),
"")</f>
        <v/>
      </c>
      <c r="R6" s="41" t="str">
        <f>IF(AND(ISNUMBER(Cases!S5),Cases!S5&gt;10),
((Cases!S6-Cases!S5)/Cases!S5)/(Cases!$B6-Cases!$B5),
"")</f>
        <v/>
      </c>
      <c r="S6" s="42">
        <f>IF(AND(ISNUMBER(Cases!T5),Cases!T5&gt;10),
((Cases!T6-Cases!T5)/Cases!T5)/(Cases!$B6-Cases!$B5),
"")</f>
        <v>0.24840764331210191</v>
      </c>
    </row>
    <row r="7" spans="1:21" x14ac:dyDescent="0.2">
      <c r="A7" s="49">
        <f>Table5[[#This Row],['#]]</f>
        <v>5</v>
      </c>
      <c r="B7" s="40">
        <f>Table5[[#This Row],[Date]]</f>
        <v>43894.625</v>
      </c>
      <c r="C7" s="41">
        <f>IF(AND(ISNUMBER(Cases!D6),Cases!D6&gt;10),
((Cases!D7-Cases!D6)/Cases!D6)/(Cases!$B7-Cases!$B6),
"")</f>
        <v>0.7857142857142857</v>
      </c>
      <c r="D7" s="41">
        <f>IF(AND(ISNUMBER(Cases!E6),Cases!E6&gt;10),
((Cases!E7-Cases!E6)/Cases!E6)/(Cases!$B7-Cases!$B6),
"")</f>
        <v>0.29729729729729731</v>
      </c>
      <c r="E7" s="41" t="str">
        <f>IF(AND(ISNUMBER(Cases!F6),Cases!F6&gt;10),
((Cases!F7-Cases!F6)/Cases!F6)/(Cases!$B7-Cases!$B6),
"")</f>
        <v/>
      </c>
      <c r="F7" s="41" t="str">
        <f>IF(AND(ISNUMBER(Cases!G6),Cases!G6&gt;10),
((Cases!G7-Cases!G6)/Cases!G6)/(Cases!$B7-Cases!$B6),
"")</f>
        <v/>
      </c>
      <c r="G7" s="41" t="str">
        <f>IF(AND(ISNUMBER(Cases!H6),Cases!H6&gt;10),
((Cases!H7-Cases!H6)/Cases!H6)/(Cases!$B7-Cases!$B6),
"")</f>
        <v/>
      </c>
      <c r="H7" s="41" t="str">
        <f>IF(AND(ISNUMBER(Cases!I6),Cases!I6&gt;10),
((Cases!I7-Cases!I6)/Cases!I6)/(Cases!$B7-Cases!$B6),
"")</f>
        <v/>
      </c>
      <c r="I7" s="41">
        <f>IF(AND(ISNUMBER(Cases!J6),Cases!J6&gt;10),
((Cases!J7-Cases!J6)/Cases!J6)/(Cases!$B7-Cases!$B6),
"")</f>
        <v>0</v>
      </c>
      <c r="J7" s="41" t="str">
        <f>IF(AND(ISNUMBER(Cases!K6),Cases!K6&gt;10),
((Cases!K7-Cases!K6)/Cases!K6)/(Cases!$B7-Cases!$B6),
"")</f>
        <v/>
      </c>
      <c r="K7" s="41" t="str">
        <f>IF(AND(ISNUMBER(Cases!L6),Cases!L6&gt;10),
((Cases!L7-Cases!L6)/Cases!L6)/(Cases!$B7-Cases!$B6),
"")</f>
        <v/>
      </c>
      <c r="L7" s="41">
        <f>IF(AND(ISNUMBER(Cases!M6),Cases!M6&gt;10),
((Cases!M7-Cases!M6)/Cases!M6)/(Cases!$B7-Cases!$B6),
"")</f>
        <v>0.11650485436893204</v>
      </c>
      <c r="M7" s="41" t="str">
        <f>IF(AND(ISNUMBER(Cases!N6),Cases!N6&gt;10),
((Cases!N7-Cases!N6)/Cases!N6)/(Cases!$B7-Cases!$B6),
"")</f>
        <v/>
      </c>
      <c r="N7" s="41" t="str">
        <f>IF(AND(ISNUMBER(Cases!O6),Cases!O6&gt;10),
((Cases!O7-Cases!O6)/Cases!O6)/(Cases!$B7-Cases!$B6),
"")</f>
        <v/>
      </c>
      <c r="O7" s="41" t="str">
        <f>IF(AND(ISNUMBER(Cases!P6),Cases!P6&gt;10),
((Cases!P7-Cases!P6)/Cases!P6)/(Cases!$B7-Cases!$B6),
"")</f>
        <v/>
      </c>
      <c r="P7" s="41" t="str">
        <f>IF(AND(ISNUMBER(Cases!Q6),Cases!Q6&gt;10),
((Cases!Q7-Cases!Q6)/Cases!Q6)/(Cases!$B7-Cases!$B6),
"")</f>
        <v/>
      </c>
      <c r="Q7" s="41" t="str">
        <f>IF(AND(ISNUMBER(Cases!R6),Cases!R6&gt;10),
((Cases!R7-Cases!R6)/Cases!R6)/(Cases!$B7-Cases!$B6),
"")</f>
        <v/>
      </c>
      <c r="R7" s="41" t="str">
        <f>IF(AND(ISNUMBER(Cases!S6),Cases!S6&gt;10),
((Cases!S7-Cases!S6)/Cases!S6)/(Cases!$B7-Cases!$B6),
"")</f>
        <v/>
      </c>
      <c r="S7" s="42">
        <f>IF(AND(ISNUMBER(Cases!T6),Cases!T6&gt;10),
((Cases!T7-Cases!T6)/Cases!T6)/(Cases!$B7-Cases!$B6),
"")</f>
        <v>0.33673469387755101</v>
      </c>
    </row>
    <row r="8" spans="1:21" x14ac:dyDescent="0.2">
      <c r="A8" s="49">
        <f>Table5[[#This Row],['#]]</f>
        <v>6</v>
      </c>
      <c r="B8" s="40">
        <f>Table5[[#This Row],[Date]]</f>
        <v>43895.625</v>
      </c>
      <c r="C8" s="41">
        <f>IF(AND(ISNUMBER(Cases!D7),Cases!D7&gt;10),
((Cases!D8-Cases!D7)/Cases!D7)/(Cases!$B8-Cases!$B7),
"")</f>
        <v>0.46</v>
      </c>
      <c r="D8" s="41">
        <f>IF(AND(ISNUMBER(Cases!E7),Cases!E7&gt;10),
((Cases!E8-Cases!E7)/Cases!E7)/(Cases!$B8-Cases!$B7),
"")</f>
        <v>0.45833333333333331</v>
      </c>
      <c r="E8" s="41" t="str">
        <f>IF(AND(ISNUMBER(Cases!F7),Cases!F7&gt;10),
((Cases!F8-Cases!F7)/Cases!F7)/(Cases!$B8-Cases!$B7),
"")</f>
        <v/>
      </c>
      <c r="F8" s="41" t="str">
        <f>IF(AND(ISNUMBER(Cases!G7),Cases!G7&gt;10),
((Cases!G8-Cases!G7)/Cases!G7)/(Cases!$B8-Cases!$B7),
"")</f>
        <v/>
      </c>
      <c r="G8" s="41" t="str">
        <f>IF(AND(ISNUMBER(Cases!H7),Cases!H7&gt;10),
((Cases!H8-Cases!H7)/Cases!H7)/(Cases!$B8-Cases!$B7),
"")</f>
        <v/>
      </c>
      <c r="H8" s="41" t="str">
        <f>IF(AND(ISNUMBER(Cases!I7),Cases!I7&gt;10),
((Cases!I8-Cases!I7)/Cases!I7)/(Cases!$B8-Cases!$B7),
"")</f>
        <v/>
      </c>
      <c r="I8" s="41">
        <f>IF(AND(ISNUMBER(Cases!J7),Cases!J7&gt;10),
((Cases!J8-Cases!J7)/Cases!J7)/(Cases!$B8-Cases!$B7),
"")</f>
        <v>0.16666666666666666</v>
      </c>
      <c r="J8" s="41" t="str">
        <f>IF(AND(ISNUMBER(Cases!K7),Cases!K7&gt;10),
((Cases!K8-Cases!K7)/Cases!K7)/(Cases!$B8-Cases!$B7),
"")</f>
        <v/>
      </c>
      <c r="K8" s="41" t="str">
        <f>IF(AND(ISNUMBER(Cases!L7),Cases!L7&gt;10),
((Cases!L8-Cases!L7)/Cases!L7)/(Cases!$B8-Cases!$B7),
"")</f>
        <v/>
      </c>
      <c r="L8" s="41">
        <f>IF(AND(ISNUMBER(Cases!M7),Cases!M7&gt;10),
((Cases!M8-Cases!M7)/Cases!M7)/(Cases!$B8-Cases!$B7),
"")</f>
        <v>0.57391304347826089</v>
      </c>
      <c r="M8" s="41" t="str">
        <f>IF(AND(ISNUMBER(Cases!N7),Cases!N7&gt;10),
((Cases!N8-Cases!N7)/Cases!N7)/(Cases!$B8-Cases!$B7),
"")</f>
        <v/>
      </c>
      <c r="N8" s="41" t="str">
        <f>IF(AND(ISNUMBER(Cases!O7),Cases!O7&gt;10),
((Cases!O8-Cases!O7)/Cases!O7)/(Cases!$B8-Cases!$B7),
"")</f>
        <v/>
      </c>
      <c r="O8" s="41" t="str">
        <f>IF(AND(ISNUMBER(Cases!P7),Cases!P7&gt;10),
((Cases!P8-Cases!P7)/Cases!P7)/(Cases!$B8-Cases!$B7),
"")</f>
        <v/>
      </c>
      <c r="P8" s="41" t="str">
        <f>IF(AND(ISNUMBER(Cases!Q7),Cases!Q7&gt;10),
((Cases!Q8-Cases!Q7)/Cases!Q7)/(Cases!$B8-Cases!$B7),
"")</f>
        <v/>
      </c>
      <c r="Q8" s="41" t="str">
        <f>IF(AND(ISNUMBER(Cases!R7),Cases!R7&gt;10),
((Cases!R8-Cases!R7)/Cases!R7)/(Cases!$B8-Cases!$B7),
"")</f>
        <v/>
      </c>
      <c r="R8" s="41" t="str">
        <f>IF(AND(ISNUMBER(Cases!S7),Cases!S7&gt;10),
((Cases!S8-Cases!S7)/Cases!S7)/(Cases!$B8-Cases!$B7),
"")</f>
        <v/>
      </c>
      <c r="S8" s="42">
        <f>IF(AND(ISNUMBER(Cases!T7),Cases!T7&gt;10),
((Cases!T8-Cases!T7)/Cases!T7)/(Cases!$B8-Cases!$B7),
"")</f>
        <v>0.52671755725190839</v>
      </c>
    </row>
    <row r="9" spans="1:21" x14ac:dyDescent="0.2">
      <c r="A9" s="49">
        <f>Table5[[#This Row],['#]]</f>
        <v>7</v>
      </c>
      <c r="B9" s="40">
        <f>Table5[[#This Row],[Date]]</f>
        <v>43896.625</v>
      </c>
      <c r="C9" s="41">
        <f>IF(AND(ISNUMBER(Cases!D8),Cases!D8&gt;10),
((Cases!D9-Cases!D8)/Cases!D8)/(Cases!$B9-Cases!$B8),
"")</f>
        <v>0.31506849315068491</v>
      </c>
      <c r="D9" s="41">
        <f>IF(AND(ISNUMBER(Cases!E8),Cases!E8&gt;10),
((Cases!E9-Cases!E8)/Cases!E8)/(Cases!$B9-Cases!$B8),
"")</f>
        <v>0.67142857142857137</v>
      </c>
      <c r="E9" s="41">
        <f>IF(AND(ISNUMBER(Cases!F8),Cases!F8&gt;10),
((Cases!F9-Cases!F8)/Cases!F8)/(Cases!$B9-Cases!$B8),
"")</f>
        <v>0.46153846153846156</v>
      </c>
      <c r="F9" s="41" t="str">
        <f>IF(AND(ISNUMBER(Cases!G8),Cases!G8&gt;10),
((Cases!G9-Cases!G8)/Cases!G8)/(Cases!$B9-Cases!$B8),
"")</f>
        <v/>
      </c>
      <c r="G9" s="41" t="str">
        <f>IF(AND(ISNUMBER(Cases!H8),Cases!H8&gt;10),
((Cases!H9-Cases!H8)/Cases!H8)/(Cases!$B9-Cases!$B8),
"")</f>
        <v/>
      </c>
      <c r="H9" s="41" t="str">
        <f>IF(AND(ISNUMBER(Cases!I8),Cases!I8&gt;10),
((Cases!I9-Cases!I8)/Cases!I8)/(Cases!$B9-Cases!$B8),
"")</f>
        <v/>
      </c>
      <c r="I9" s="41">
        <f>IF(AND(ISNUMBER(Cases!J8),Cases!J8&gt;10),
((Cases!J9-Cases!J8)/Cases!J8)/(Cases!$B9-Cases!$B8),
"")</f>
        <v>0.14285714285714285</v>
      </c>
      <c r="J9" s="41" t="str">
        <f>IF(AND(ISNUMBER(Cases!K8),Cases!K8&gt;10),
((Cases!K9-Cases!K8)/Cases!K8)/(Cases!$B9-Cases!$B8),
"")</f>
        <v/>
      </c>
      <c r="K9" s="41">
        <f>IF(AND(ISNUMBER(Cases!L8),Cases!L8&gt;10),
((Cases!L9-Cases!L8)/Cases!L8)/(Cases!$B9-Cases!$B8),
"")</f>
        <v>0</v>
      </c>
      <c r="L9" s="41">
        <f>IF(AND(ISNUMBER(Cases!M8),Cases!M8&gt;10),
((Cases!M9-Cases!M8)/Cases!M8)/(Cases!$B9-Cases!$B8),
"")</f>
        <v>0.81767955801104975</v>
      </c>
      <c r="M9" s="41" t="str">
        <f>IF(AND(ISNUMBER(Cases!N8),Cases!N8&gt;10),
((Cases!N9-Cases!N8)/Cases!N8)/(Cases!$B9-Cases!$B8),
"")</f>
        <v/>
      </c>
      <c r="N9" s="41" t="str">
        <f>IF(AND(ISNUMBER(Cases!O8),Cases!O8&gt;10),
((Cases!O9-Cases!O8)/Cases!O8)/(Cases!$B9-Cases!$B8),
"")</f>
        <v/>
      </c>
      <c r="O9" s="41" t="str">
        <f>IF(AND(ISNUMBER(Cases!P8),Cases!P8&gt;10),
((Cases!P9-Cases!P8)/Cases!P8)/(Cases!$B9-Cases!$B8),
"")</f>
        <v/>
      </c>
      <c r="P9" s="41" t="str">
        <f>IF(AND(ISNUMBER(Cases!Q8),Cases!Q8&gt;10),
((Cases!Q9-Cases!Q8)/Cases!Q8)/(Cases!$B9-Cases!$B8),
"")</f>
        <v/>
      </c>
      <c r="Q9" s="41" t="str">
        <f>IF(AND(ISNUMBER(Cases!R8),Cases!R8&gt;10),
((Cases!R9-Cases!R8)/Cases!R8)/(Cases!$B9-Cases!$B8),
"")</f>
        <v/>
      </c>
      <c r="R9" s="41" t="str">
        <f>IF(AND(ISNUMBER(Cases!S8),Cases!S8&gt;10),
((Cases!S9-Cases!S8)/Cases!S8)/(Cases!$B9-Cases!$B8),
"")</f>
        <v/>
      </c>
      <c r="S9" s="42">
        <f>IF(AND(ISNUMBER(Cases!T8),Cases!T8&gt;10),
((Cases!T9-Cases!T8)/Cases!T8)/(Cases!$B9-Cases!$B8),
"")</f>
        <v>0.59750000000000003</v>
      </c>
    </row>
    <row r="10" spans="1:21" x14ac:dyDescent="0.2">
      <c r="A10" s="49">
        <f>Table5[[#This Row],['#]]</f>
        <v>8</v>
      </c>
      <c r="B10" s="40">
        <f>Table5[[#This Row],[Date]]</f>
        <v>43897.625</v>
      </c>
      <c r="C10" s="41">
        <f>IF(AND(ISNUMBER(Cases!D9),Cases!D9&gt;10),
((Cases!D10-Cases!D9)/Cases!D9)/(Cases!$B10-Cases!$B9),
"")</f>
        <v>0.77083333333333337</v>
      </c>
      <c r="D10" s="41">
        <f>IF(AND(ISNUMBER(Cases!E9),Cases!E9&gt;10),
((Cases!E10-Cases!E9)/Cases!E9)/(Cases!$B10-Cases!$B9),
"")</f>
        <v>0.14529914529914531</v>
      </c>
      <c r="E10" s="41">
        <f>IF(AND(ISNUMBER(Cases!F9),Cases!F9&gt;10),
((Cases!F10-Cases!F9)/Cases!F9)/(Cases!$B10-Cases!$B9),
"")</f>
        <v>0.47368421052631576</v>
      </c>
      <c r="F10" s="41" t="str">
        <f>IF(AND(ISNUMBER(Cases!G9),Cases!G9&gt;10),
((Cases!G10-Cases!G9)/Cases!G9)/(Cases!$B10-Cases!$B9),
"")</f>
        <v/>
      </c>
      <c r="G10" s="41" t="str">
        <f>IF(AND(ISNUMBER(Cases!H9),Cases!H9&gt;10),
((Cases!H10-Cases!H9)/Cases!H9)/(Cases!$B10-Cases!$B9),
"")</f>
        <v/>
      </c>
      <c r="H10" s="41">
        <f>IF(AND(ISNUMBER(Cases!I9),Cases!I9&gt;10),
((Cases!I10-Cases!I9)/Cases!I9)/(Cases!$B10-Cases!$B9),
"")</f>
        <v>0.18181818181818182</v>
      </c>
      <c r="I10" s="41">
        <f>IF(AND(ISNUMBER(Cases!J9),Cases!J9&gt;10),
((Cases!J10-Cases!J9)/Cases!J9)/(Cases!$B10-Cases!$B9),
"")</f>
        <v>6.25E-2</v>
      </c>
      <c r="J10" s="41" t="str">
        <f>IF(AND(ISNUMBER(Cases!K9),Cases!K9&gt;10),
((Cases!K10-Cases!K9)/Cases!K9)/(Cases!$B10-Cases!$B9),
"")</f>
        <v/>
      </c>
      <c r="K10" s="41">
        <f>IF(AND(ISNUMBER(Cases!L9),Cases!L9&gt;10),
((Cases!L10-Cases!L9)/Cases!L9)/(Cases!$B10-Cases!$B9),
"")</f>
        <v>5.5555555555555552E-2</v>
      </c>
      <c r="L10" s="41">
        <f>IF(AND(ISNUMBER(Cases!M9),Cases!M9&gt;10),
((Cases!M10-Cases!M9)/Cases!M9)/(Cases!$B10-Cases!$B9),
"")</f>
        <v>0.1337386018237082</v>
      </c>
      <c r="M10" s="41" t="str">
        <f>IF(AND(ISNUMBER(Cases!N9),Cases!N9&gt;10),
((Cases!N10-Cases!N9)/Cases!N9)/(Cases!$B10-Cases!$B9),
"")</f>
        <v/>
      </c>
      <c r="N10" s="41" t="str">
        <f>IF(AND(ISNUMBER(Cases!O9),Cases!O9&gt;10),
((Cases!O10-Cases!O9)/Cases!O9)/(Cases!$B10-Cases!$B9),
"")</f>
        <v/>
      </c>
      <c r="O10" s="41" t="str">
        <f>IF(AND(ISNUMBER(Cases!P9),Cases!P9&gt;10),
((Cases!P10-Cases!P9)/Cases!P9)/(Cases!$B10-Cases!$B9),
"")</f>
        <v/>
      </c>
      <c r="P10" s="41" t="str">
        <f>IF(AND(ISNUMBER(Cases!Q9),Cases!Q9&gt;10),
((Cases!Q10-Cases!Q9)/Cases!Q9)/(Cases!$B10-Cases!$B9),
"")</f>
        <v/>
      </c>
      <c r="Q10" s="41" t="str">
        <f>IF(AND(ISNUMBER(Cases!R9),Cases!R9&gt;10),
((Cases!R10-Cases!R9)/Cases!R9)/(Cases!$B10-Cases!$B9),
"")</f>
        <v/>
      </c>
      <c r="R10" s="41" t="str">
        <f>IF(AND(ISNUMBER(Cases!S9),Cases!S9&gt;10),
((Cases!S10-Cases!S9)/Cases!S9)/(Cases!$B10-Cases!$B9),
"")</f>
        <v/>
      </c>
      <c r="S10" s="42">
        <f>IF(AND(ISNUMBER(Cases!T9),Cases!T9&gt;10),
((Cases!T10-Cases!T9)/Cases!T9)/(Cases!$B10-Cases!$B9),
"")</f>
        <v>0.24413145539906103</v>
      </c>
    </row>
    <row r="11" spans="1:21" x14ac:dyDescent="0.2">
      <c r="A11" s="49">
        <f>Table5[[#This Row],['#]]</f>
        <v>9</v>
      </c>
      <c r="B11" s="40">
        <f>Table5[[#This Row],[Date]]</f>
        <v>43898.625</v>
      </c>
      <c r="C11" s="41">
        <f>IF(AND(ISNUMBER(Cases!D10),Cases!D10&gt;10),
((Cases!D11-Cases!D10)/Cases!D10)/(Cases!$B11-Cases!$B10),
"")</f>
        <v>7.0588235294117646E-2</v>
      </c>
      <c r="D11" s="41">
        <f>IF(AND(ISNUMBER(Cases!E10),Cases!E10&gt;10),
((Cases!E11-Cases!E10)/Cases!E10)/(Cases!$B11-Cases!$B10),
"")</f>
        <v>0.28358208955223879</v>
      </c>
      <c r="E11" s="41">
        <f>IF(AND(ISNUMBER(Cases!F10),Cases!F10&gt;10),
((Cases!F11-Cases!F10)/Cases!F10)/(Cases!$B11-Cases!$B10),
"")</f>
        <v>0.42857142857142855</v>
      </c>
      <c r="F11" s="41" t="str">
        <f>IF(AND(ISNUMBER(Cases!G10),Cases!G10&gt;10),
((Cases!G11-Cases!G10)/Cases!G10)/(Cases!$B11-Cases!$B10),
"")</f>
        <v/>
      </c>
      <c r="G11" s="41" t="str">
        <f>IF(AND(ISNUMBER(Cases!H10),Cases!H10&gt;10),
((Cases!H11-Cases!H10)/Cases!H10)/(Cases!$B11-Cases!$B10),
"")</f>
        <v/>
      </c>
      <c r="H11" s="41">
        <f>IF(AND(ISNUMBER(Cases!I10),Cases!I10&gt;10),
((Cases!I11-Cases!I10)/Cases!I10)/(Cases!$B11-Cases!$B10),
"")</f>
        <v>0</v>
      </c>
      <c r="I11" s="41">
        <f>IF(AND(ISNUMBER(Cases!J10),Cases!J10&gt;10),
((Cases!J11-Cases!J10)/Cases!J10)/(Cases!$B11-Cases!$B10),
"")</f>
        <v>0.11764705882352941</v>
      </c>
      <c r="J11" s="41" t="str">
        <f>IF(AND(ISNUMBER(Cases!K10),Cases!K10&gt;10),
((Cases!K11-Cases!K10)/Cases!K10)/(Cases!$B11-Cases!$B10),
"")</f>
        <v/>
      </c>
      <c r="K11" s="41">
        <f>IF(AND(ISNUMBER(Cases!L10),Cases!L10&gt;10),
((Cases!L11-Cases!L10)/Cases!L10)/(Cases!$B11-Cases!$B10),
"")</f>
        <v>0.10526315789473684</v>
      </c>
      <c r="L11" s="41">
        <f>IF(AND(ISNUMBER(Cases!M10),Cases!M10&gt;10),
((Cases!M11-Cases!M10)/Cases!M10)/(Cases!$B11-Cases!$B10),
"")</f>
        <v>6.7024128686327081E-2</v>
      </c>
      <c r="M11" s="41">
        <f>IF(AND(ISNUMBER(Cases!N10),Cases!N10&gt;10),
((Cases!N11-Cases!N10)/Cases!N10)/(Cases!$B11-Cases!$B10),
"")</f>
        <v>0.46153846153846156</v>
      </c>
      <c r="N11" s="41" t="str">
        <f>IF(AND(ISNUMBER(Cases!O10),Cases!O10&gt;10),
((Cases!O11-Cases!O10)/Cases!O10)/(Cases!$B11-Cases!$B10),
"")</f>
        <v/>
      </c>
      <c r="O11" s="41" t="str">
        <f>IF(AND(ISNUMBER(Cases!P10),Cases!P10&gt;10),
((Cases!P11-Cases!P10)/Cases!P10)/(Cases!$B11-Cases!$B10),
"")</f>
        <v/>
      </c>
      <c r="P11" s="41" t="str">
        <f>IF(AND(ISNUMBER(Cases!Q10),Cases!Q10&gt;10),
((Cases!Q11-Cases!Q10)/Cases!Q10)/(Cases!$B11-Cases!$B10),
"")</f>
        <v/>
      </c>
      <c r="Q11" s="41" t="str">
        <f>IF(AND(ISNUMBER(Cases!R10),Cases!R10&gt;10),
((Cases!R11-Cases!R10)/Cases!R10)/(Cases!$B11-Cases!$B10),
"")</f>
        <v/>
      </c>
      <c r="R11" s="41" t="str">
        <f>IF(AND(ISNUMBER(Cases!S10),Cases!S10&gt;10),
((Cases!S11-Cases!S10)/Cases!S10)/(Cases!$B11-Cases!$B10),
"")</f>
        <v/>
      </c>
      <c r="S11" s="42">
        <f>IF(AND(ISNUMBER(Cases!T10),Cases!T10&gt;10),
((Cases!T11-Cases!T10)/Cases!T10)/(Cases!$B11-Cases!$B10),
"")</f>
        <v>0.13459119496855346</v>
      </c>
    </row>
    <row r="12" spans="1:21" x14ac:dyDescent="0.2">
      <c r="A12" s="49">
        <f>Table5[[#This Row],['#]]</f>
        <v>10</v>
      </c>
      <c r="B12" s="40">
        <f>Table5[[#This Row],[Date]]</f>
        <v>43899.625</v>
      </c>
      <c r="C12" s="41">
        <f>IF(AND(ISNUMBER(Cases!D11),Cases!D11&gt;10),
((Cases!D12-Cases!D11)/Cases!D11)/(Cases!$B12-Cases!$B11),
"")</f>
        <v>0.12087912087912088</v>
      </c>
      <c r="D12" s="41">
        <f>IF(AND(ISNUMBER(Cases!E11),Cases!E11&gt;10),
((Cases!E12-Cases!E11)/Cases!E11)/(Cases!$B12-Cases!$B11),
"")</f>
        <v>0.48837209302325579</v>
      </c>
      <c r="E12" s="41">
        <f>IF(AND(ISNUMBER(Cases!F11),Cases!F11&gt;10),
((Cases!F12-Cases!F11)/Cases!F11)/(Cases!$B12-Cases!$B11),
"")</f>
        <v>0.2</v>
      </c>
      <c r="F12" s="41" t="str">
        <f>IF(AND(ISNUMBER(Cases!G11),Cases!G11&gt;10),
((Cases!G12-Cases!G11)/Cases!G11)/(Cases!$B12-Cases!$B11),
"")</f>
        <v/>
      </c>
      <c r="G12" s="41" t="str">
        <f>IF(AND(ISNUMBER(Cases!H11),Cases!H11&gt;10),
((Cases!H12-Cases!H11)/Cases!H11)/(Cases!$B12-Cases!$B11),
"")</f>
        <v/>
      </c>
      <c r="H12" s="41">
        <f>IF(AND(ISNUMBER(Cases!I11),Cases!I11&gt;10),
((Cases!I12-Cases!I11)/Cases!I11)/(Cases!$B12-Cases!$B11),
"")</f>
        <v>0.30769230769230771</v>
      </c>
      <c r="I12" s="41">
        <f>IF(AND(ISNUMBER(Cases!J11),Cases!J11&gt;10),
((Cases!J12-Cases!J11)/Cases!J11)/(Cases!$B12-Cases!$B11),
"")</f>
        <v>0.36842105263157893</v>
      </c>
      <c r="J12" s="41" t="str">
        <f>IF(AND(ISNUMBER(Cases!K11),Cases!K11&gt;10),
((Cases!K12-Cases!K11)/Cases!K11)/(Cases!$B12-Cases!$B11),
"")</f>
        <v/>
      </c>
      <c r="K12" s="41">
        <f>IF(AND(ISNUMBER(Cases!L11),Cases!L11&gt;10),
((Cases!L12-Cases!L11)/Cases!L11)/(Cases!$B12-Cases!$B11),
"")</f>
        <v>0.80952380952380953</v>
      </c>
      <c r="L12" s="41">
        <f>IF(AND(ISNUMBER(Cases!M11),Cases!M11&gt;10),
((Cases!M12-Cases!M11)/Cases!M11)/(Cases!$B12-Cases!$B11),
"")</f>
        <v>0.21608040201005024</v>
      </c>
      <c r="M12" s="41">
        <f>IF(AND(ISNUMBER(Cases!N11),Cases!N11&gt;10),
((Cases!N12-Cases!N11)/Cases!N11)/(Cases!$B12-Cases!$B11),
"")</f>
        <v>-0.10526315789473684</v>
      </c>
      <c r="N12" s="41" t="str">
        <f>IF(AND(ISNUMBER(Cases!O11),Cases!O11&gt;10),
((Cases!O12-Cases!O11)/Cases!O11)/(Cases!$B12-Cases!$B11),
"")</f>
        <v/>
      </c>
      <c r="O12" s="41" t="str">
        <f>IF(AND(ISNUMBER(Cases!P11),Cases!P11&gt;10),
((Cases!P12-Cases!P11)/Cases!P11)/(Cases!$B12-Cases!$B11),
"")</f>
        <v/>
      </c>
      <c r="P12" s="41" t="str">
        <f>IF(AND(ISNUMBER(Cases!Q11),Cases!Q11&gt;10),
((Cases!Q12-Cases!Q11)/Cases!Q11)/(Cases!$B12-Cases!$B11),
"")</f>
        <v/>
      </c>
      <c r="Q12" s="41" t="str">
        <f>IF(AND(ISNUMBER(Cases!R11),Cases!R11&gt;10),
((Cases!R12-Cases!R11)/Cases!R11)/(Cases!$B12-Cases!$B11),
"")</f>
        <v/>
      </c>
      <c r="R12" s="41" t="str">
        <f>IF(AND(ISNUMBER(Cases!S11),Cases!S11&gt;10),
((Cases!S12-Cases!S11)/Cases!S11)/(Cases!$B12-Cases!$B11),
"")</f>
        <v/>
      </c>
      <c r="S12" s="42">
        <f>IF(AND(ISNUMBER(Cases!T11),Cases!T11&gt;10),
((Cases!T12-Cases!T11)/Cases!T11)/(Cases!$B12-Cases!$B11),
"")</f>
        <v>0.26274944567627495</v>
      </c>
    </row>
    <row r="13" spans="1:21" x14ac:dyDescent="0.2">
      <c r="A13" s="49">
        <f>Table5[[#This Row],['#]]</f>
        <v>11</v>
      </c>
      <c r="B13" s="40">
        <f>Table5[[#This Row],[Date]]</f>
        <v>43900.625</v>
      </c>
      <c r="C13" s="41">
        <f>IF(AND(ISNUMBER(Cases!D12),Cases!D12&gt;10),
((Cases!D13-Cases!D12)/Cases!D12)/(Cases!$B13-Cases!$B12),
"")</f>
        <v>0.16176470588235295</v>
      </c>
      <c r="D13" s="41">
        <f>IF(AND(ISNUMBER(Cases!E12),Cases!E12&gt;10),
((Cases!E13-Cases!E12)/Cases!E12)/(Cases!$B13-Cases!$B12),
"")</f>
        <v>0.2265625</v>
      </c>
      <c r="E13" s="41">
        <f>IF(AND(ISNUMBER(Cases!F12),Cases!F12&gt;10),
((Cases!F13-Cases!F12)/Cases!F12)/(Cases!$B13-Cases!$B12),
"")</f>
        <v>0</v>
      </c>
      <c r="F13" s="41" t="str">
        <f>IF(AND(ISNUMBER(Cases!G12),Cases!G12&gt;10),
((Cases!G13-Cases!G12)/Cases!G12)/(Cases!$B13-Cases!$B12),
"")</f>
        <v/>
      </c>
      <c r="G13" s="41" t="str">
        <f>IF(AND(ISNUMBER(Cases!H12),Cases!H12&gt;10),
((Cases!H13-Cases!H12)/Cases!H12)/(Cases!$B13-Cases!$B12),
"")</f>
        <v/>
      </c>
      <c r="H13" s="41">
        <f>IF(AND(ISNUMBER(Cases!I12),Cases!I12&gt;10),
((Cases!I13-Cases!I12)/Cases!I12)/(Cases!$B13-Cases!$B12),
"")</f>
        <v>0.70588235294117652</v>
      </c>
      <c r="I13" s="41">
        <f>IF(AND(ISNUMBER(Cases!J12),Cases!J12&gt;10),
((Cases!J13-Cases!J12)/Cases!J12)/(Cases!$B13-Cases!$B12),
"")</f>
        <v>0.34615384615384615</v>
      </c>
      <c r="J13" s="41" t="str">
        <f>IF(AND(ISNUMBER(Cases!K12),Cases!K12&gt;10),
((Cases!K13-Cases!K12)/Cases!K12)/(Cases!$B13-Cases!$B12),
"")</f>
        <v/>
      </c>
      <c r="K13" s="41">
        <f>IF(AND(ISNUMBER(Cases!L12),Cases!L12&gt;10),
((Cases!L13-Cases!L12)/Cases!L12)/(Cases!$B13-Cases!$B12),
"")</f>
        <v>0.28947368421052633</v>
      </c>
      <c r="L13" s="41">
        <f>IF(AND(ISNUMBER(Cases!M12),Cases!M12&gt;10),
((Cases!M13-Cases!M12)/Cases!M12)/(Cases!$B13-Cases!$B12),
"")</f>
        <v>0</v>
      </c>
      <c r="M13" s="41">
        <f>IF(AND(ISNUMBER(Cases!N12),Cases!N12&gt;10),
((Cases!N13-Cases!N12)/Cases!N12)/(Cases!$B13-Cases!$B12),
"")</f>
        <v>0.47058823529411764</v>
      </c>
      <c r="N13" s="41" t="str">
        <f>IF(AND(ISNUMBER(Cases!O12),Cases!O12&gt;10),
((Cases!O13-Cases!O12)/Cases!O12)/(Cases!$B13-Cases!$B12),
"")</f>
        <v/>
      </c>
      <c r="O13" s="41">
        <f>IF(AND(ISNUMBER(Cases!P12),Cases!P12&gt;10),
((Cases!P13-Cases!P12)/Cases!P12)/(Cases!$B13-Cases!$B12),
"")</f>
        <v>0.83333333333333337</v>
      </c>
      <c r="P13" s="41" t="str">
        <f>IF(AND(ISNUMBER(Cases!Q12),Cases!Q12&gt;10),
((Cases!Q13-Cases!Q12)/Cases!Q12)/(Cases!$B13-Cases!$B12),
"")</f>
        <v/>
      </c>
      <c r="Q13" s="41" t="str">
        <f>IF(AND(ISNUMBER(Cases!R12),Cases!R12&gt;10),
((Cases!R13-Cases!R12)/Cases!R12)/(Cases!$B13-Cases!$B12),
"")</f>
        <v/>
      </c>
      <c r="R13" s="41" t="str">
        <f>IF(AND(ISNUMBER(Cases!S12),Cases!S12&gt;10),
((Cases!S13-Cases!S12)/Cases!S12)/(Cases!$B13-Cases!$B12),
"")</f>
        <v/>
      </c>
      <c r="S13" s="42">
        <f>IF(AND(ISNUMBER(Cases!T12),Cases!T12&gt;10),
((Cases!T13-Cases!T12)/Cases!T12)/(Cases!$B13-Cases!$B12),
"")</f>
        <v>0.13784021071115013</v>
      </c>
    </row>
    <row r="14" spans="1:21" x14ac:dyDescent="0.2">
      <c r="A14" s="49">
        <f>Table5[[#This Row],['#]]</f>
        <v>12</v>
      </c>
      <c r="B14" s="40">
        <f>Table5[[#This Row],[Date]]</f>
        <v>43901.625</v>
      </c>
      <c r="C14" s="41">
        <f>IF(AND(ISNUMBER(Cases!D13),Cases!D13&gt;10),
((Cases!D14-Cases!D13)/Cases!D13)/(Cases!$B14-Cases!$B13),
"")</f>
        <v>0.16877637130801687</v>
      </c>
      <c r="D14" s="41">
        <f>IF(AND(ISNUMBER(Cases!E13),Cases!E13&gt;10),
((Cases!E14-Cases!E13)/Cases!E13)/(Cases!$B14-Cases!$B13),
"")</f>
        <v>0.16560509554140126</v>
      </c>
      <c r="E14" s="41">
        <f>IF(AND(ISNUMBER(Cases!F13),Cases!F13&gt;10),
((Cases!F14-Cases!F13)/Cases!F13)/(Cases!$B14-Cases!$B13),
"")</f>
        <v>0.875</v>
      </c>
      <c r="F14" s="41" t="str">
        <f>IF(AND(ISNUMBER(Cases!G13),Cases!G13&gt;10),
((Cases!G14-Cases!G13)/Cases!G13)/(Cases!$B14-Cases!$B13),
"")</f>
        <v/>
      </c>
      <c r="G14" s="41" t="str">
        <f>IF(AND(ISNUMBER(Cases!H13),Cases!H13&gt;10),
((Cases!H14-Cases!H13)/Cases!H13)/(Cases!$B14-Cases!$B13),
"")</f>
        <v/>
      </c>
      <c r="H14" s="41">
        <f>IF(AND(ISNUMBER(Cases!I13),Cases!I13&gt;10),
((Cases!I14-Cases!I13)/Cases!I13)/(Cases!$B14-Cases!$B13),
"")</f>
        <v>0.65517241379310343</v>
      </c>
      <c r="I14" s="41">
        <f>IF(AND(ISNUMBER(Cases!J13),Cases!J13&gt;10),
((Cases!J14-Cases!J13)/Cases!J13)/(Cases!$B14-Cases!$B13),
"")</f>
        <v>0.37142857142857144</v>
      </c>
      <c r="J14" s="41">
        <f>IF(AND(ISNUMBER(Cases!K13),Cases!K13&gt;10),
((Cases!K14-Cases!K13)/Cases!K13)/(Cases!$B14-Cases!$B13),
"")</f>
        <v>0.30769230769230771</v>
      </c>
      <c r="K14" s="41">
        <f>IF(AND(ISNUMBER(Cases!L13),Cases!L13&gt;10),
((Cases!L14-Cases!L13)/Cases!L13)/(Cases!$B14-Cases!$B13),
"")</f>
        <v>0.53061224489795922</v>
      </c>
      <c r="L14" s="41">
        <f>IF(AND(ISNUMBER(Cases!M13),Cases!M13&gt;10),
((Cases!M14-Cases!M13)/Cases!M13)/(Cases!$B14-Cases!$B13),
"")</f>
        <v>0</v>
      </c>
      <c r="M14" s="41">
        <f>IF(AND(ISNUMBER(Cases!N13),Cases!N13&gt;10),
((Cases!N14-Cases!N13)/Cases!N13)/(Cases!$B14-Cases!$B13),
"")</f>
        <v>0</v>
      </c>
      <c r="N14" s="41" t="str">
        <f>IF(AND(ISNUMBER(Cases!O13),Cases!O13&gt;10),
((Cases!O14-Cases!O13)/Cases!O13)/(Cases!$B14-Cases!$B13),
"")</f>
        <v/>
      </c>
      <c r="O14" s="41">
        <f>IF(AND(ISNUMBER(Cases!P13),Cases!P13&gt;10),
((Cases!P14-Cases!P13)/Cases!P13)/(Cases!$B14-Cases!$B13),
"")</f>
        <v>0.18181818181818182</v>
      </c>
      <c r="P14" s="41" t="str">
        <f>IF(AND(ISNUMBER(Cases!Q13),Cases!Q13&gt;10),
((Cases!Q14-Cases!Q13)/Cases!Q13)/(Cases!$B14-Cases!$B13),
"")</f>
        <v/>
      </c>
      <c r="Q14" s="41" t="str">
        <f>IF(AND(ISNUMBER(Cases!R13),Cases!R13&gt;10),
((Cases!R14-Cases!R13)/Cases!R13)/(Cases!$B14-Cases!$B13),
"")</f>
        <v/>
      </c>
      <c r="R14" s="41" t="str">
        <f>IF(AND(ISNUMBER(Cases!S13),Cases!S13&gt;10),
((Cases!S14-Cases!S13)/Cases!S13)/(Cases!$B14-Cases!$B13),
"")</f>
        <v/>
      </c>
      <c r="S14" s="42">
        <f>IF(AND(ISNUMBER(Cases!T13),Cases!T13&gt;10),
((Cases!T14-Cases!T13)/Cases!T13)/(Cases!$B14-Cases!$B13),
"")</f>
        <v>0.20910493827160495</v>
      </c>
    </row>
    <row r="15" spans="1:21" x14ac:dyDescent="0.2">
      <c r="A15" s="65">
        <f>Table5[[#This Row],['#]]</f>
        <v>13</v>
      </c>
      <c r="B15" s="66">
        <f>Table5[[#This Row],[Date]]</f>
        <v>43902.625</v>
      </c>
      <c r="C15" s="67">
        <f>IF(AND(ISNUMBER(Cases!D14),Cases!D14&gt;10),
((Cases!D15-Cases!D14)/Cases!D14)/(Cases!$B15-Cases!$B14),
"")</f>
        <v>0.63898916967509023</v>
      </c>
      <c r="D15" s="67">
        <f>IF(AND(ISNUMBER(Cases!E14),Cases!E14&gt;10),
((Cases!E15-Cases!E14)/Cases!E14)/(Cases!$B15-Cases!$B14),
"")</f>
        <v>0.36612021857923499</v>
      </c>
      <c r="E15" s="67">
        <f>IF(AND(ISNUMBER(Cases!F14),Cases!F14&gt;10),
((Cases!F15-Cases!F14)/Cases!F14)/(Cases!$B15-Cases!$B14),
"")</f>
        <v>0.52222222222222225</v>
      </c>
      <c r="F15" s="67">
        <f>IF(AND(ISNUMBER(Cases!G14),Cases!G14&gt;10),
((Cases!G15-Cases!G14)/Cases!G14)/(Cases!$B15-Cases!$B14),
"")</f>
        <v>0.25</v>
      </c>
      <c r="G15" s="67">
        <f>IF(AND(ISNUMBER(Cases!H14),Cases!H14&gt;10),
((Cases!H15-Cases!H14)/Cases!H14)/(Cases!$B15-Cases!$B14),
"")</f>
        <v>0.80952380952380953</v>
      </c>
      <c r="H15" s="67">
        <f>IF(AND(ISNUMBER(Cases!I14),Cases!I14&gt;10),
((Cases!I15-Cases!I14)/Cases!I14)/(Cases!$B15-Cases!$B14),
"")</f>
        <v>0.83333333333333337</v>
      </c>
      <c r="I15" s="67">
        <f>IF(AND(ISNUMBER(Cases!J14),Cases!J14&gt;10),
((Cases!J15-Cases!J14)/Cases!J14)/(Cases!$B15-Cases!$B14),
"")</f>
        <v>1.0625</v>
      </c>
      <c r="J15" s="67">
        <f>IF(AND(ISNUMBER(Cases!K14),Cases!K14&gt;10),
((Cases!K15-Cases!K14)/Cases!K14)/(Cases!$B15-Cases!$B14),
"")</f>
        <v>0.35294117647058826</v>
      </c>
      <c r="K15" s="67">
        <f>IF(AND(ISNUMBER(Cases!L14),Cases!L14&gt;10),
((Cases!L15-Cases!L14)/Cases!L14)/(Cases!$B15-Cases!$B14),
"")</f>
        <v>0.72</v>
      </c>
      <c r="L15" s="67">
        <f>IF(AND(ISNUMBER(Cases!M14),Cases!M14&gt;10),
((Cases!M15-Cases!M14)/Cases!M14)/(Cases!$B15-Cases!$B14),
"")</f>
        <v>0.42148760330578511</v>
      </c>
      <c r="M15" s="67">
        <f>IF(AND(ISNUMBER(Cases!N14),Cases!N14&gt;10),
((Cases!N15-Cases!N14)/Cases!N14)/(Cases!$B15-Cases!$B14),
"")</f>
        <v>1.08</v>
      </c>
      <c r="N15" s="67">
        <f>IF(AND(ISNUMBER(Cases!O14),Cases!O14&gt;10),
((Cases!O15-Cases!O14)/Cases!O14)/(Cases!$B15-Cases!$B14),
"")</f>
        <v>0</v>
      </c>
      <c r="O15" s="67">
        <f>IF(AND(ISNUMBER(Cases!P14),Cases!P14&gt;10),
((Cases!P15-Cases!P14)/Cases!P14)/(Cases!$B15-Cases!$B14),
"")</f>
        <v>0.73076923076923073</v>
      </c>
      <c r="P15" s="67">
        <f>IF(AND(ISNUMBER(Cases!Q14),Cases!Q14&gt;10),
((Cases!Q15-Cases!Q14)/Cases!Q14)/(Cases!$B15-Cases!$B14),
"")</f>
        <v>0.8</v>
      </c>
      <c r="Q15" s="67">
        <f>IF(AND(ISNUMBER(Cases!R14),Cases!R14&gt;10),
((Cases!R15-Cases!R14)/Cases!R14)/(Cases!$B15-Cases!$B14),
"")</f>
        <v>0.14814814814814814</v>
      </c>
      <c r="R15" s="67" t="str">
        <f>IF(AND(ISNUMBER(Cases!S14),Cases!S14&gt;10),
((Cases!S15-Cases!S14)/Cases!S14)/(Cases!$B15-Cases!$B14),
"")</f>
        <v/>
      </c>
      <c r="S15" s="68">
        <f>IF(AND(ISNUMBER(Cases!T14),Cases!T14&gt;10),
((Cases!T15-Cases!T14)/Cases!T14)/(Cases!$B15-Cases!$B14),
"")</f>
        <v>0.51180599872367583</v>
      </c>
    </row>
  </sheetData>
  <conditionalFormatting sqref="C2:S15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L10" sqref="L10"/>
    </sheetView>
  </sheetViews>
  <sheetFormatPr baseColWidth="10" defaultRowHeight="16" x14ac:dyDescent="0.2"/>
  <cols>
    <col min="1" max="1" width="3.6640625" style="7" bestFit="1" customWidth="1"/>
    <col min="2" max="2" width="13.1640625" style="7" bestFit="1" customWidth="1"/>
    <col min="3" max="3" width="9.5" style="7" bestFit="1" customWidth="1"/>
    <col min="4" max="20" width="3.6640625" style="7" bestFit="1" customWidth="1"/>
    <col min="21" max="26" width="13.1640625" style="7" bestFit="1" customWidth="1"/>
    <col min="27" max="16384" width="10.83203125" style="7"/>
  </cols>
  <sheetData>
    <row r="1" spans="1:20" s="30" customFormat="1" ht="142" x14ac:dyDescent="0.2">
      <c r="A1" s="11" t="s">
        <v>46</v>
      </c>
      <c r="B1" s="57" t="s">
        <v>43</v>
      </c>
      <c r="C1" s="29" t="s">
        <v>23</v>
      </c>
      <c r="D1" s="29" t="s">
        <v>0</v>
      </c>
      <c r="E1" s="29" t="s">
        <v>1</v>
      </c>
      <c r="F1" s="29" t="s">
        <v>2</v>
      </c>
      <c r="G1" s="29" t="s">
        <v>3</v>
      </c>
      <c r="H1" s="29" t="s">
        <v>4</v>
      </c>
      <c r="I1" s="29" t="s">
        <v>5</v>
      </c>
      <c r="J1" s="29" t="s">
        <v>6</v>
      </c>
      <c r="K1" s="29" t="s">
        <v>7</v>
      </c>
      <c r="L1" s="29" t="s">
        <v>8</v>
      </c>
      <c r="M1" s="29" t="s">
        <v>9</v>
      </c>
      <c r="N1" s="29" t="s">
        <v>10</v>
      </c>
      <c r="O1" s="29" t="s">
        <v>11</v>
      </c>
      <c r="P1" s="29" t="s">
        <v>12</v>
      </c>
      <c r="Q1" s="29" t="s">
        <v>13</v>
      </c>
      <c r="R1" s="29" t="s">
        <v>14</v>
      </c>
      <c r="S1" s="29" t="s">
        <v>15</v>
      </c>
      <c r="T1" s="57" t="s">
        <v>44</v>
      </c>
    </row>
    <row r="2" spans="1:20" x14ac:dyDescent="0.2">
      <c r="A2" s="31">
        <v>10</v>
      </c>
      <c r="B2" s="32">
        <v>43899.625</v>
      </c>
      <c r="C2" s="33" t="s">
        <v>19</v>
      </c>
      <c r="D2" s="69"/>
      <c r="E2" s="69"/>
      <c r="F2" s="69"/>
      <c r="G2" s="69"/>
      <c r="H2" s="69"/>
      <c r="I2" s="69"/>
      <c r="J2" s="69"/>
      <c r="K2" s="69"/>
      <c r="L2" s="69"/>
      <c r="M2" s="69">
        <v>2</v>
      </c>
      <c r="N2" s="69"/>
      <c r="O2" s="69"/>
      <c r="P2" s="69"/>
      <c r="Q2" s="69"/>
      <c r="R2" s="69"/>
      <c r="S2" s="69"/>
      <c r="T2" s="70">
        <v>2</v>
      </c>
    </row>
    <row r="3" spans="1:20" x14ac:dyDescent="0.2">
      <c r="A3" s="34">
        <v>11</v>
      </c>
      <c r="B3" s="35">
        <v>43900.625</v>
      </c>
      <c r="C3" s="36" t="s">
        <v>19</v>
      </c>
      <c r="D3" s="71"/>
      <c r="E3" s="71"/>
      <c r="F3" s="71"/>
      <c r="G3" s="71"/>
      <c r="H3" s="71"/>
      <c r="I3" s="71"/>
      <c r="J3" s="71"/>
      <c r="K3" s="71"/>
      <c r="L3" s="71"/>
      <c r="M3" s="71">
        <v>2</v>
      </c>
      <c r="N3" s="71"/>
      <c r="O3" s="71"/>
      <c r="P3" s="71"/>
      <c r="Q3" s="71"/>
      <c r="R3" s="71"/>
      <c r="S3" s="71"/>
      <c r="T3" s="72">
        <v>2</v>
      </c>
    </row>
    <row r="4" spans="1:20" x14ac:dyDescent="0.2">
      <c r="A4" s="31">
        <v>12</v>
      </c>
      <c r="B4" s="32">
        <v>43901.625</v>
      </c>
      <c r="C4" s="33" t="s">
        <v>19</v>
      </c>
      <c r="D4" s="69"/>
      <c r="E4" s="69"/>
      <c r="F4" s="69"/>
      <c r="G4" s="69"/>
      <c r="H4" s="69"/>
      <c r="I4" s="69"/>
      <c r="J4" s="69"/>
      <c r="K4" s="69"/>
      <c r="L4" s="69"/>
      <c r="M4" s="69">
        <v>3</v>
      </c>
      <c r="N4" s="69"/>
      <c r="O4" s="69"/>
      <c r="P4" s="69"/>
      <c r="Q4" s="69"/>
      <c r="R4" s="69"/>
      <c r="S4" s="69"/>
      <c r="T4" s="70">
        <v>3</v>
      </c>
    </row>
    <row r="5" spans="1:20" x14ac:dyDescent="0.2">
      <c r="A5" s="21">
        <v>13</v>
      </c>
      <c r="B5" s="16">
        <v>43902.625</v>
      </c>
      <c r="C5" s="17" t="s">
        <v>19</v>
      </c>
      <c r="D5" s="71">
        <v>1</v>
      </c>
      <c r="E5" s="71">
        <v>1</v>
      </c>
      <c r="F5" s="71"/>
      <c r="G5" s="71"/>
      <c r="H5" s="71"/>
      <c r="I5" s="71"/>
      <c r="J5" s="71"/>
      <c r="K5" s="71"/>
      <c r="L5" s="71"/>
      <c r="M5" s="71">
        <v>3</v>
      </c>
      <c r="N5" s="71"/>
      <c r="O5" s="71"/>
      <c r="P5" s="71"/>
      <c r="Q5" s="71"/>
      <c r="R5" s="71"/>
      <c r="S5" s="71"/>
      <c r="T5" s="72">
        <v>5</v>
      </c>
    </row>
    <row r="20" spans="2:19" x14ac:dyDescent="0.2">
      <c r="B20" s="37"/>
      <c r="C20" s="37"/>
      <c r="D20" s="37"/>
      <c r="E20" s="37"/>
      <c r="F20" s="37"/>
      <c r="G20" s="37"/>
      <c r="H20" s="37"/>
      <c r="I20" s="37"/>
      <c r="K20" s="37"/>
      <c r="M20" s="37"/>
      <c r="O20" s="37"/>
      <c r="P20" s="37"/>
      <c r="Q20" s="37"/>
      <c r="R20" s="37"/>
      <c r="S20" s="37"/>
    </row>
    <row r="45" spans="18:18" x14ac:dyDescent="0.2">
      <c r="R45" s="3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A2932-0A20-274B-B0E4-259737EC0BA6}">
  <dimension ref="A1:M21"/>
  <sheetViews>
    <sheetView workbookViewId="0">
      <selection activeCell="D24" sqref="D24"/>
    </sheetView>
  </sheetViews>
  <sheetFormatPr baseColWidth="10" defaultRowHeight="16" x14ac:dyDescent="0.2"/>
  <cols>
    <col min="2" max="13" width="13.1640625" bestFit="1" customWidth="1"/>
  </cols>
  <sheetData>
    <row r="1" spans="1:13" ht="64" x14ac:dyDescent="0.2">
      <c r="A1" s="3" t="s">
        <v>17</v>
      </c>
      <c r="B1" s="3" t="s">
        <v>18</v>
      </c>
      <c r="C1" s="3" t="s">
        <v>18</v>
      </c>
      <c r="D1" s="3" t="s">
        <v>18</v>
      </c>
      <c r="E1" s="3" t="s">
        <v>18</v>
      </c>
      <c r="F1" s="3" t="s">
        <v>18</v>
      </c>
      <c r="G1" s="3" t="s">
        <v>18</v>
      </c>
      <c r="H1" s="3" t="s">
        <v>18</v>
      </c>
      <c r="I1" s="3" t="s">
        <v>18</v>
      </c>
      <c r="J1" s="3" t="s">
        <v>18</v>
      </c>
      <c r="K1" s="3" t="s">
        <v>18</v>
      </c>
      <c r="L1" s="3" t="s">
        <v>18</v>
      </c>
      <c r="M1" s="3" t="s">
        <v>18</v>
      </c>
    </row>
    <row r="2" spans="1:13" x14ac:dyDescent="0.2">
      <c r="A2" t="s">
        <v>0</v>
      </c>
      <c r="B2">
        <v>10</v>
      </c>
      <c r="C2">
        <v>14</v>
      </c>
      <c r="D2">
        <v>15</v>
      </c>
      <c r="E2">
        <v>20</v>
      </c>
      <c r="F2">
        <v>28</v>
      </c>
      <c r="G2">
        <v>50</v>
      </c>
      <c r="H2">
        <v>73</v>
      </c>
      <c r="I2">
        <v>116</v>
      </c>
      <c r="J2">
        <v>170</v>
      </c>
      <c r="K2">
        <v>182</v>
      </c>
      <c r="L2">
        <v>204</v>
      </c>
      <c r="M2">
        <v>237</v>
      </c>
    </row>
    <row r="3" spans="1:13" x14ac:dyDescent="0.2">
      <c r="A3" t="s">
        <v>1</v>
      </c>
      <c r="B3">
        <v>15</v>
      </c>
      <c r="C3">
        <v>15</v>
      </c>
      <c r="D3">
        <v>23</v>
      </c>
      <c r="E3">
        <v>26</v>
      </c>
      <c r="F3">
        <v>37</v>
      </c>
      <c r="G3">
        <v>48</v>
      </c>
      <c r="H3">
        <v>70</v>
      </c>
      <c r="I3">
        <v>117</v>
      </c>
      <c r="J3">
        <v>134</v>
      </c>
      <c r="K3">
        <v>172</v>
      </c>
      <c r="L3">
        <v>256</v>
      </c>
      <c r="M3">
        <v>314</v>
      </c>
    </row>
    <row r="4" spans="1:13" x14ac:dyDescent="0.2">
      <c r="A4" t="s">
        <v>2</v>
      </c>
      <c r="E4">
        <v>1</v>
      </c>
      <c r="F4">
        <v>3</v>
      </c>
      <c r="G4">
        <v>7</v>
      </c>
      <c r="H4">
        <v>13</v>
      </c>
      <c r="I4">
        <v>24</v>
      </c>
      <c r="J4">
        <v>28</v>
      </c>
      <c r="K4">
        <v>40</v>
      </c>
      <c r="L4">
        <v>48</v>
      </c>
      <c r="M4">
        <v>48</v>
      </c>
    </row>
    <row r="5" spans="1:13" x14ac:dyDescent="0.2">
      <c r="A5" t="s">
        <v>3</v>
      </c>
      <c r="F5">
        <v>1</v>
      </c>
      <c r="G5">
        <v>1</v>
      </c>
      <c r="H5">
        <v>1</v>
      </c>
      <c r="I5">
        <v>2</v>
      </c>
      <c r="J5">
        <v>2</v>
      </c>
      <c r="K5">
        <v>4</v>
      </c>
      <c r="L5">
        <v>6</v>
      </c>
      <c r="M5">
        <v>9</v>
      </c>
    </row>
    <row r="6" spans="1:13" x14ac:dyDescent="0.2">
      <c r="A6" t="s">
        <v>4</v>
      </c>
      <c r="D6">
        <v>1</v>
      </c>
      <c r="E6">
        <v>1</v>
      </c>
      <c r="F6">
        <v>2</v>
      </c>
      <c r="G6">
        <v>3</v>
      </c>
      <c r="H6">
        <v>3</v>
      </c>
      <c r="I6">
        <v>4</v>
      </c>
      <c r="J6">
        <v>4</v>
      </c>
      <c r="K6">
        <v>4</v>
      </c>
      <c r="L6">
        <v>4</v>
      </c>
      <c r="M6">
        <v>4</v>
      </c>
    </row>
    <row r="7" spans="1:13" x14ac:dyDescent="0.2">
      <c r="A7" t="s">
        <v>5</v>
      </c>
      <c r="D7">
        <v>1</v>
      </c>
      <c r="E7">
        <v>2</v>
      </c>
      <c r="F7">
        <v>2</v>
      </c>
      <c r="G7">
        <v>3</v>
      </c>
      <c r="H7">
        <v>5</v>
      </c>
      <c r="I7">
        <v>12</v>
      </c>
      <c r="J7">
        <v>13</v>
      </c>
      <c r="K7">
        <v>13</v>
      </c>
      <c r="L7">
        <v>17</v>
      </c>
      <c r="M7">
        <v>29</v>
      </c>
    </row>
    <row r="8" spans="1:13" x14ac:dyDescent="0.2">
      <c r="A8" t="s">
        <v>6</v>
      </c>
      <c r="C8">
        <v>3</v>
      </c>
      <c r="D8">
        <v>8</v>
      </c>
      <c r="E8">
        <v>10</v>
      </c>
      <c r="F8">
        <v>12</v>
      </c>
      <c r="G8">
        <v>12</v>
      </c>
      <c r="H8">
        <v>14</v>
      </c>
      <c r="I8">
        <v>16</v>
      </c>
      <c r="J8">
        <v>17</v>
      </c>
      <c r="K8">
        <v>19</v>
      </c>
      <c r="L8">
        <v>26</v>
      </c>
      <c r="M8">
        <v>35</v>
      </c>
    </row>
    <row r="9" spans="1:13" x14ac:dyDescent="0.2">
      <c r="A9" t="s">
        <v>7</v>
      </c>
      <c r="G9">
        <v>4</v>
      </c>
      <c r="H9">
        <v>4</v>
      </c>
      <c r="I9">
        <v>5</v>
      </c>
      <c r="J9">
        <v>5</v>
      </c>
      <c r="K9">
        <v>8</v>
      </c>
      <c r="L9">
        <v>10</v>
      </c>
      <c r="M9">
        <v>13</v>
      </c>
    </row>
    <row r="10" spans="1:13" x14ac:dyDescent="0.2">
      <c r="A10" t="s">
        <v>8</v>
      </c>
      <c r="D10">
        <v>1</v>
      </c>
      <c r="E10">
        <v>1</v>
      </c>
      <c r="F10">
        <v>2</v>
      </c>
      <c r="G10">
        <v>7</v>
      </c>
      <c r="H10">
        <v>18</v>
      </c>
      <c r="I10">
        <v>19</v>
      </c>
      <c r="J10">
        <v>19</v>
      </c>
      <c r="K10">
        <v>21</v>
      </c>
      <c r="L10">
        <v>38</v>
      </c>
      <c r="M10">
        <v>49</v>
      </c>
    </row>
    <row r="11" spans="1:13" x14ac:dyDescent="0.2">
      <c r="A11" t="s">
        <v>9</v>
      </c>
      <c r="B11">
        <v>25</v>
      </c>
      <c r="C11">
        <v>30</v>
      </c>
      <c r="D11">
        <v>74</v>
      </c>
      <c r="E11">
        <v>90</v>
      </c>
      <c r="F11">
        <v>103</v>
      </c>
      <c r="G11">
        <v>115</v>
      </c>
      <c r="H11">
        <v>181</v>
      </c>
      <c r="I11">
        <v>346</v>
      </c>
      <c r="J11">
        <v>373</v>
      </c>
      <c r="K11">
        <v>398</v>
      </c>
      <c r="L11">
        <v>484</v>
      </c>
      <c r="M11">
        <v>484</v>
      </c>
    </row>
    <row r="13" spans="1:13" x14ac:dyDescent="0.2">
      <c r="A13" t="s">
        <v>10</v>
      </c>
      <c r="B13">
        <v>2</v>
      </c>
      <c r="C13">
        <v>1</v>
      </c>
      <c r="D13">
        <v>2</v>
      </c>
      <c r="E13">
        <v>2</v>
      </c>
      <c r="F13">
        <v>2</v>
      </c>
      <c r="G13">
        <v>7</v>
      </c>
      <c r="H13">
        <v>8</v>
      </c>
      <c r="I13">
        <v>10</v>
      </c>
      <c r="J13">
        <v>13</v>
      </c>
      <c r="K13">
        <v>19</v>
      </c>
      <c r="L13">
        <v>17</v>
      </c>
      <c r="M13">
        <v>25</v>
      </c>
    </row>
    <row r="14" spans="1:13" x14ac:dyDescent="0.2">
      <c r="A14" t="s">
        <v>11</v>
      </c>
      <c r="G14">
        <v>1</v>
      </c>
      <c r="H14">
        <v>1</v>
      </c>
      <c r="I14">
        <v>2</v>
      </c>
      <c r="J14">
        <v>3</v>
      </c>
      <c r="K14">
        <v>4</v>
      </c>
      <c r="L14">
        <v>6</v>
      </c>
      <c r="M14">
        <v>7</v>
      </c>
    </row>
    <row r="15" spans="1:13" x14ac:dyDescent="0.2">
      <c r="A15" t="s">
        <v>12</v>
      </c>
      <c r="F15">
        <v>1</v>
      </c>
      <c r="G15">
        <v>1</v>
      </c>
      <c r="H15">
        <v>1</v>
      </c>
      <c r="I15">
        <v>2</v>
      </c>
      <c r="J15">
        <v>4</v>
      </c>
      <c r="K15">
        <v>7</v>
      </c>
      <c r="L15">
        <v>12</v>
      </c>
      <c r="M15">
        <v>22</v>
      </c>
    </row>
    <row r="16" spans="1:13" x14ac:dyDescent="0.2">
      <c r="A16" t="s">
        <v>13</v>
      </c>
      <c r="J16">
        <v>8</v>
      </c>
      <c r="M16">
        <v>7</v>
      </c>
    </row>
    <row r="17" spans="1:13" x14ac:dyDescent="0.2">
      <c r="A17" t="s">
        <v>14</v>
      </c>
      <c r="B17">
        <v>1</v>
      </c>
      <c r="C17">
        <v>1</v>
      </c>
      <c r="D17">
        <v>2</v>
      </c>
      <c r="E17">
        <v>2</v>
      </c>
      <c r="F17">
        <v>2</v>
      </c>
      <c r="G17">
        <v>2</v>
      </c>
      <c r="H17">
        <v>7</v>
      </c>
      <c r="I17">
        <v>8</v>
      </c>
      <c r="K17">
        <v>9</v>
      </c>
      <c r="L17">
        <v>9</v>
      </c>
      <c r="M17">
        <v>9</v>
      </c>
    </row>
    <row r="18" spans="1:13" x14ac:dyDescent="0.2">
      <c r="A18" t="s">
        <v>15</v>
      </c>
      <c r="F18">
        <v>1</v>
      </c>
      <c r="G18">
        <v>1</v>
      </c>
      <c r="H18">
        <v>1</v>
      </c>
      <c r="I18">
        <v>1</v>
      </c>
      <c r="J18">
        <v>2</v>
      </c>
      <c r="K18">
        <v>2</v>
      </c>
      <c r="L18">
        <v>2</v>
      </c>
      <c r="M18">
        <v>4</v>
      </c>
    </row>
    <row r="19" spans="1:13" x14ac:dyDescent="0.2">
      <c r="A19" t="s">
        <v>21</v>
      </c>
      <c r="C19">
        <v>2</v>
      </c>
      <c r="D19">
        <v>2</v>
      </c>
      <c r="E19">
        <v>2</v>
      </c>
    </row>
    <row r="20" spans="1:13" x14ac:dyDescent="0.2">
      <c r="A20" t="s">
        <v>16</v>
      </c>
      <c r="B20">
        <v>53</v>
      </c>
      <c r="C20">
        <v>66</v>
      </c>
      <c r="D20">
        <v>129</v>
      </c>
      <c r="E20">
        <v>157</v>
      </c>
      <c r="F20">
        <v>196</v>
      </c>
      <c r="G20">
        <v>262</v>
      </c>
      <c r="H20">
        <v>400</v>
      </c>
      <c r="I20">
        <v>684</v>
      </c>
      <c r="J20">
        <v>795</v>
      </c>
      <c r="K20" s="1">
        <v>902</v>
      </c>
      <c r="L20" s="1">
        <v>1139</v>
      </c>
      <c r="M20">
        <f>SUM(M2:M19)</f>
        <v>1296</v>
      </c>
    </row>
    <row r="21" spans="1:13" x14ac:dyDescent="0.2">
      <c r="A21" t="s">
        <v>22</v>
      </c>
      <c r="B21" s="2">
        <v>43889.416666666664</v>
      </c>
      <c r="C21" s="2">
        <v>43890.416666666664</v>
      </c>
      <c r="D21" s="2">
        <v>43891.625</v>
      </c>
      <c r="E21" s="2">
        <v>43892.625</v>
      </c>
      <c r="F21" s="2">
        <v>43893.625</v>
      </c>
      <c r="G21" s="2">
        <v>43894.625</v>
      </c>
      <c r="H21" s="2">
        <v>43895.625</v>
      </c>
      <c r="I21" s="2">
        <v>43897.333333333336</v>
      </c>
      <c r="J21" s="2">
        <v>43897.625</v>
      </c>
      <c r="K21" s="2">
        <v>43898.625</v>
      </c>
      <c r="L21" s="2">
        <v>43899.625</v>
      </c>
      <c r="M21" s="2">
        <v>43900.625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Links</vt:lpstr>
      <vt:lpstr>Input</vt:lpstr>
      <vt:lpstr>AllDays</vt:lpstr>
      <vt:lpstr>AllDaysTranposed</vt:lpstr>
      <vt:lpstr>Cases</vt:lpstr>
      <vt:lpstr>Cases Change</vt:lpstr>
      <vt:lpstr>Death</vt:lpstr>
      <vt:lpstr>Chart-V1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2020-03-12T20:49:29Z</dcterms:modified>
</cp:coreProperties>
</file>