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"/>
    </mc:Choice>
  </mc:AlternateContent>
  <xr:revisionPtr revIDLastSave="0" documentId="13_ncr:1_{89F7BCAB-E70D-4447-B274-DFE94EB3EA2F}" xr6:coauthVersionLast="47" xr6:coauthVersionMax="47" xr10:uidLastSave="{00000000-0000-0000-0000-000000000000}"/>
  <bookViews>
    <workbookView xWindow="-90" yWindow="0" windowWidth="9780" windowHeight="10170" tabRatio="499" firstSheet="3" activeTab="3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41" l="1"/>
  <c r="E19" i="139"/>
  <c r="D18" i="139"/>
  <c r="D17" i="139"/>
  <c r="C16" i="139"/>
  <c r="B16" i="139"/>
  <c r="E19" i="141"/>
  <c r="E13" i="141"/>
  <c r="E18" i="141"/>
  <c r="B19" i="141"/>
  <c r="B18" i="141"/>
  <c r="E67" i="139"/>
  <c r="E63" i="139"/>
  <c r="D66" i="139"/>
  <c r="D65" i="139"/>
  <c r="D62" i="139"/>
  <c r="D61" i="139"/>
  <c r="C64" i="139"/>
  <c r="C60" i="139"/>
  <c r="B64" i="139"/>
  <c r="B60" i="139"/>
  <c r="B17" i="141"/>
  <c r="E47" i="139"/>
  <c r="B44" i="139"/>
  <c r="B12" i="141"/>
  <c r="E27" i="139"/>
  <c r="D26" i="139"/>
  <c r="D25" i="139"/>
  <c r="B24" i="139"/>
  <c r="D46" i="139"/>
  <c r="D45" i="139"/>
  <c r="D57" i="139"/>
  <c r="D58" i="139"/>
  <c r="D54" i="139" l="1"/>
  <c r="D50" i="139"/>
  <c r="D42" i="139"/>
  <c r="D38" i="139"/>
  <c r="D34" i="139"/>
  <c r="D30" i="139"/>
  <c r="D22" i="139"/>
  <c r="D14" i="139"/>
  <c r="D53" i="139"/>
  <c r="D49" i="139"/>
  <c r="D41" i="139"/>
  <c r="D37" i="139"/>
  <c r="D33" i="139"/>
  <c r="D29" i="139"/>
  <c r="D21" i="139"/>
  <c r="D13" i="139"/>
  <c r="D10" i="139"/>
  <c r="D9" i="139"/>
  <c r="E59" i="139" l="1"/>
  <c r="C56" i="139"/>
  <c r="B56" i="139"/>
  <c r="B29" i="141"/>
  <c r="G28" i="139" l="1"/>
  <c r="G36" i="139" s="1"/>
  <c r="G60" i="139" s="1"/>
  <c r="G20" i="139"/>
  <c r="G32" i="139" s="1"/>
  <c r="G40" i="139" s="1"/>
  <c r="G48" i="139" s="1"/>
  <c r="B8" i="139" l="1"/>
  <c r="B20" i="139"/>
  <c r="C20" i="139"/>
  <c r="E23" i="139"/>
  <c r="B28" i="139"/>
  <c r="C28" i="139"/>
  <c r="E31" i="139"/>
  <c r="B16" i="141" l="1"/>
  <c r="E39" i="139"/>
  <c r="C36" i="139"/>
  <c r="B36" i="139"/>
  <c r="B9" i="141" l="1"/>
  <c r="B10" i="141"/>
  <c r="B13" i="141"/>
  <c r="B14" i="141"/>
  <c r="B15" i="141"/>
  <c r="B20" i="141"/>
  <c r="B21" i="141"/>
  <c r="B8" i="141"/>
  <c r="E55" i="139"/>
  <c r="E51" i="139"/>
  <c r="E43" i="139"/>
  <c r="E35" i="139"/>
  <c r="B48" i="139"/>
  <c r="C48" i="139"/>
  <c r="B52" i="139"/>
  <c r="C52" i="139"/>
  <c r="B32" i="139"/>
  <c r="C32" i="139"/>
  <c r="B40" i="139"/>
  <c r="C40" i="139"/>
  <c r="E15" i="139"/>
  <c r="E11" i="139"/>
  <c r="C9" i="128" l="1"/>
  <c r="G9" i="128"/>
  <c r="F9" i="128"/>
  <c r="B12" i="139"/>
  <c r="C12" i="139"/>
  <c r="C8" i="139"/>
  <c r="I9" i="128" l="1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tc={0A154F01-0F2D-4711-97ED-6F01E3C8934A}</author>
  </authors>
  <commentList>
    <comment ref="C29" authorId="0" shapeId="0" xr:uid="{0A154F01-0F2D-4711-97ED-6F01E3C8934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https://www.ure.gov.pl/en/markets/electricity/elctricitymrket/292,Electricity-Market-Characteristics.html
Odpowiedź: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<sst xmlns="http://schemas.openxmlformats.org/spreadsheetml/2006/main" count="311" uniqueCount="181">
  <si>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</si>
  <si>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</si>
  <si>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</si>
  <si>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</si>
  <si>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</si>
  <si>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</si>
  <si>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</si>
  <si>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</si>
  <si>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</si>
  <si>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</si>
  <si>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</si>
  <si>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</si>
  <si>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</si>
  <si>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</si>
  <si>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</si>
  <si>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</si>
  <si>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</si>
  <si>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</si>
  <si>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</si>
  <si>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</si>
  <si>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</si>
  <si>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</si>
  <si>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</si>
  <si>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</si>
  <si>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</si>
  <si>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H2G_GRID</t>
  </si>
  <si>
    <t>H2 from pipeline</t>
  </si>
  <si>
    <t>Mt</t>
  </si>
  <si>
    <t>H2G_TRUCK</t>
  </si>
  <si>
    <t>H2 from trucks shipping</t>
  </si>
  <si>
    <t>DEM</t>
  </si>
  <si>
    <t>IND_FERT_H2G</t>
  </si>
  <si>
    <t>H2 for fertilizers</t>
  </si>
  <si>
    <t>IND_REF_H2G</t>
  </si>
  <si>
    <t>H2 for refineries</t>
  </si>
  <si>
    <t>IND_FUEL_H2G</t>
  </si>
  <si>
    <t>H2 for conventional fuel production</t>
  </si>
  <si>
    <t>IND_STEEL_H2G</t>
  </si>
  <si>
    <t>H2 for steel production</t>
  </si>
  <si>
    <t>IND_OTH_H2G</t>
  </si>
  <si>
    <t>H2 for other industrial production feedstock</t>
  </si>
  <si>
    <t>IND_TRA_AVI_SAF</t>
  </si>
  <si>
    <t>Synthetic Aviation Fuels</t>
  </si>
  <si>
    <t>TRA_CAR_H2G</t>
  </si>
  <si>
    <t>H2 for cars</t>
  </si>
  <si>
    <t>TRA_RAIL_H2G</t>
  </si>
  <si>
    <t>H2 for rail</t>
  </si>
  <si>
    <t>TRA_BUS_H2G</t>
  </si>
  <si>
    <t>H2 for city buses</t>
  </si>
  <si>
    <t>TRA_FRK_H2G</t>
  </si>
  <si>
    <t xml:space="preserve">H2 for forklifts </t>
  </si>
  <si>
    <t>TRA_SHIP_INL_H2G</t>
  </si>
  <si>
    <t>H2 for ships on inland and coastal waters</t>
  </si>
  <si>
    <t>TRA_SHIP_SEA_H2G</t>
  </si>
  <si>
    <t>H2 for ships on seawaters</t>
  </si>
  <si>
    <t>IND_HT_H2G</t>
  </si>
  <si>
    <t xml:space="preserve">H2 for industrail heat </t>
  </si>
  <si>
    <t>PP_H2G</t>
  </si>
  <si>
    <t>H2 for power generation</t>
  </si>
  <si>
    <t>ELC_GRID</t>
  </si>
  <si>
    <t>Electricity from the grid total</t>
  </si>
  <si>
    <t>PJ</t>
  </si>
  <si>
    <t>DAYNITE</t>
  </si>
  <si>
    <t>ELC_GRID_RES</t>
  </si>
  <si>
    <t>Electricity from the grid from OZE</t>
  </si>
  <si>
    <t>DMD_ELC_TOT</t>
  </si>
  <si>
    <t>Total electricity demand of the system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</si>
  <si>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</si>
  <si>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</si>
  <si>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</si>
  <si>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</si>
  <si>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</si>
  <si>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</si>
  <si>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</si>
  <si>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</si>
  <si>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</si>
  <si>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</si>
  <si>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</si>
  <si>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</si>
  <si>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</si>
  <si>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</si>
  <si>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</si>
  <si>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</si>
  <si>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</si>
  <si>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</si>
  <si>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</si>
  <si>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</si>
  <si>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</si>
  <si>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</si>
  <si>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</si>
  <si>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</si>
  <si>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</si>
  <si>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</si>
  <si>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</si>
  <si>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DMD_IND_FERT_H2G</t>
  </si>
  <si>
    <t>H2 demand for fertilizers production</t>
  </si>
  <si>
    <t>Mta</t>
  </si>
  <si>
    <t>DMD_IND_REF_H2G</t>
  </si>
  <si>
    <t>H2 demand for refineries</t>
  </si>
  <si>
    <t>DMD_IND_STEEL_H2G</t>
  </si>
  <si>
    <t>H2 demand for steel production</t>
  </si>
  <si>
    <t>DMD_IND_FUEL_H2G</t>
  </si>
  <si>
    <t>H2 demand for conventional fuels production</t>
  </si>
  <si>
    <t>DMD_IND_OTH</t>
  </si>
  <si>
    <t>H2 demand for other industrial purposes</t>
  </si>
  <si>
    <t>DMD_TRA_AVI_H2G</t>
  </si>
  <si>
    <t>SF demand for aviation</t>
  </si>
  <si>
    <t>DMD_TRA_CARS_H2G</t>
  </si>
  <si>
    <t>H2 demand for cars</t>
  </si>
  <si>
    <t>DMD_TRA_BUS_H2G</t>
  </si>
  <si>
    <t>H2 demand for city transport</t>
  </si>
  <si>
    <t>DMD_TRA_RAIL_H2G</t>
  </si>
  <si>
    <t>H2 demand for rail</t>
  </si>
  <si>
    <t>DMD_TRA_FRK_H2G</t>
  </si>
  <si>
    <t>H2 demand for forklifts</t>
  </si>
  <si>
    <t>DMD_TRA_SHIP_INL_H2G</t>
  </si>
  <si>
    <t>H2 demand for ships on inland and coastal waters</t>
  </si>
  <si>
    <t>DMD_TRA_SHIP_SEA_H2G</t>
  </si>
  <si>
    <t>H2 demand for ships on seawaters</t>
  </si>
  <si>
    <t>DMD_IND_HT_H2G</t>
  </si>
  <si>
    <t>H2 demand for industrial heat</t>
  </si>
  <si>
    <t>DMD_ELE_PP_H2G</t>
  </si>
  <si>
    <t>H2 demand for power generation</t>
  </si>
  <si>
    <t>DMD_OTHER_ELC</t>
  </si>
  <si>
    <t>Whole demand of electricity system in Poland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</si>
  <si>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</si>
  <si>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</si>
  <si>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</si>
  <si>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</si>
  <si>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</si>
  <si>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</si>
  <si>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</si>
  <si>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</si>
  <si>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</si>
  <si>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</si>
  <si>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</si>
  <si>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</si>
  <si>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</si>
  <si>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</si>
  <si>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</si>
  <si>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</si>
  <si>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</si>
  <si>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</si>
  <si>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</si>
  <si>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</si>
  <si>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</si>
  <si>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</si>
  <si>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</si>
  <si>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</si>
  <si>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</si>
  <si>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</si>
  <si>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</si>
  <si>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</si>
  <si>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AFA</t>
  </si>
  <si>
    <t>SHARE~FX</t>
  </si>
  <si>
    <t>\I: Technology Name</t>
  </si>
  <si>
    <t>Commodity Input</t>
  </si>
  <si>
    <t>Commodity Output</t>
  </si>
  <si>
    <t>Efficiency</t>
  </si>
  <si>
    <t>Capacity to Activity Factor</t>
  </si>
  <si>
    <t>Share of inputs</t>
  </si>
  <si>
    <t>\I: Nazwa procesu</t>
  </si>
  <si>
    <t>Dobro na wejściu</t>
  </si>
  <si>
    <t>Dobro na wyjściu</t>
  </si>
  <si>
    <t>Sprawność</t>
  </si>
  <si>
    <t>Przelicz</t>
  </si>
  <si>
    <t>Udział pochodzący z inputów</t>
  </si>
  <si>
    <t>Demand</t>
  </si>
  <si>
    <t>\I: Commodity Name</t>
  </si>
  <si>
    <t>Hydrogen (mln tonnes)</t>
  </si>
  <si>
    <t>\I: Nazwa dobra (popytowego)</t>
  </si>
  <si>
    <t>~FI_T:DEMAND</t>
  </si>
  <si>
    <t>Electricity (PJ)</t>
  </si>
  <si>
    <t>Annual Demand Value [PJ]</t>
  </si>
  <si>
    <t>Roczna wartość popytu</t>
  </si>
  <si>
    <t>SHARE~LO~2023</t>
  </si>
  <si>
    <t>SHARE~LO~2025</t>
  </si>
  <si>
    <t>SHARE~LO~2030</t>
  </si>
  <si>
    <t>Other industrial demand</t>
  </si>
  <si>
    <t>ANNUAL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</si>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</sst>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  <numFmt numFmtId="187" formatCode="0.000000"/>
    <numFmt numFmtId="188" formatCode="0.00000"/>
  </numFmts>
  <fonts count="118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010000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09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32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57" fillId="2" borderId="0" applyNumberFormat="0" applyBorder="0" applyAlignment="0" applyProtection="0"/>
    <xf numFmtId="0" fontId="57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57" fillId="3" borderId="0" applyNumberFormat="0" applyBorder="0" applyAlignment="0" applyProtection="0"/>
    <xf numFmtId="0" fontId="57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57" fillId="4" borderId="0" applyNumberFormat="0" applyBorder="0" applyAlignment="0" applyProtection="0"/>
    <xf numFmtId="0" fontId="57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32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57" fillId="6" borderId="0" applyNumberFormat="0" applyBorder="0" applyAlignment="0" applyProtection="0"/>
    <xf numFmtId="0" fontId="57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13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32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7" fillId="7" borderId="0" applyNumberFormat="0" applyBorder="0" applyAlignment="0" applyProtection="0"/>
    <xf numFmtId="0" fontId="57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32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57" fillId="5" borderId="0" applyNumberFormat="0" applyBorder="0" applyAlignment="0" applyProtection="0"/>
    <xf numFmtId="0" fontId="57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32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57" fillId="8" borderId="0" applyNumberFormat="0" applyBorder="0" applyAlignment="0" applyProtection="0"/>
    <xf numFmtId="0" fontId="57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13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32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57" fillId="11" borderId="0" applyNumberFormat="0" applyBorder="0" applyAlignment="0" applyProtection="0"/>
    <xf numFmtId="0" fontId="57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58" fillId="12" borderId="0" applyNumberFormat="0" applyBorder="0" applyAlignment="0" applyProtection="0"/>
    <xf numFmtId="0" fontId="58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58" fillId="9" borderId="0" applyNumberFormat="0" applyBorder="0" applyAlignment="0" applyProtection="0"/>
    <xf numFmtId="0" fontId="58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10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33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58" fillId="15" borderId="0" applyNumberFormat="0" applyBorder="0" applyAlignment="0" applyProtection="0"/>
    <xf numFmtId="0" fontId="58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175" fontId="6" fillId="20" borderId="1">
      <alignment horizontal="center" vertical="center"/>
    </xf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33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58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33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58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58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58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58" fillId="14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33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58" fillId="19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0" fontId="26" fillId="21" borderId="2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34" fillId="0" borderId="0" applyNumberFormat="0" applyFill="0" applyBorder="0" applyAlignment="0" applyProtection="0"/>
    <xf numFmtId="176" fontId="81" fillId="0" borderId="0">
      <protection locked="0"/>
    </xf>
    <xf numFmtId="0" fontId="82" fillId="0" borderId="0"/>
    <xf numFmtId="0" fontId="83" fillId="0" borderId="0"/>
    <xf numFmtId="176" fontId="81" fillId="0" borderId="0">
      <protection locked="0"/>
    </xf>
    <xf numFmtId="177" fontId="81" fillId="0" borderId="0">
      <protection locked="0"/>
    </xf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3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35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59" fillId="7" borderId="3" applyNumberFormat="0" applyAlignment="0" applyProtection="0"/>
    <xf numFmtId="0" fontId="59" fillId="7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2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3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60" fillId="21" borderId="2" applyNumberFormat="0" applyAlignment="0" applyProtection="0"/>
    <xf numFmtId="0" fontId="60" fillId="21" borderId="2" applyNumberFormat="0" applyAlignment="0" applyProtection="0"/>
    <xf numFmtId="0" fontId="81" fillId="0" borderId="0">
      <protection locked="0"/>
    </xf>
    <xf numFmtId="178" fontId="6" fillId="0" borderId="0" applyFont="0" applyFill="0" applyBorder="0" applyAlignment="0" applyProtection="0">
      <alignment wrapText="1"/>
    </xf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19" fillId="4" borderId="0" applyNumberFormat="0" applyBorder="0" applyAlignment="0" applyProtection="0"/>
    <xf numFmtId="0" fontId="104" fillId="41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61" fillId="4" borderId="0" applyNumberFormat="0" applyBorder="0" applyAlignment="0" applyProtection="0"/>
    <xf numFmtId="0" fontId="61" fillId="4" borderId="0" applyNumberFormat="0" applyBorder="0" applyAlignment="0" applyProtection="0"/>
    <xf numFmtId="0" fontId="23" fillId="7" borderId="3" applyNumberFormat="0" applyAlignment="0" applyProtection="0"/>
    <xf numFmtId="0" fontId="28" fillId="0" borderId="5" applyNumberFormat="0" applyFill="0" applyAlignment="0" applyProtection="0"/>
    <xf numFmtId="0" fontId="18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79" fontId="81" fillId="0" borderId="0">
      <protection locked="0"/>
    </xf>
    <xf numFmtId="0" fontId="84" fillId="0" borderId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38" fontId="7" fillId="23" borderId="0" applyNumberFormat="0" applyBorder="0" applyAlignment="0" applyProtection="0"/>
    <xf numFmtId="0" fontId="19" fillId="4" borderId="0" applyNumberFormat="0" applyBorder="0" applyAlignment="0" applyProtection="0"/>
    <xf numFmtId="0" fontId="85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20" fillId="0" borderId="6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21" fillId="0" borderId="7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73" fillId="0" borderId="0" applyNumberFormat="0" applyFill="0" applyBorder="0" applyAlignment="0" applyProtection="0"/>
    <xf numFmtId="0" fontId="87" fillId="0" borderId="9" applyNumberFormat="0" applyFill="0" applyAlignment="0" applyProtection="0"/>
    <xf numFmtId="0" fontId="105" fillId="0" borderId="0" applyNumberFormat="0" applyFill="0" applyBorder="0" applyAlignment="0" applyProtection="0"/>
    <xf numFmtId="0" fontId="105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4" fontId="74" fillId="0" borderId="0" applyBorder="0">
      <alignment horizontal="right" vertical="center"/>
    </xf>
    <xf numFmtId="4" fontId="74" fillId="0" borderId="11">
      <alignment horizontal="right" vertical="center"/>
    </xf>
    <xf numFmtId="40" fontId="76" fillId="0" borderId="0" applyFont="0" applyFill="0" applyBorder="0" applyAlignment="0" applyProtection="0"/>
    <xf numFmtId="16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24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38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62" fillId="0" borderId="12" applyNumberFormat="0" applyFill="0" applyAlignment="0" applyProtection="0"/>
    <xf numFmtId="0" fontId="62" fillId="0" borderId="12" applyNumberFormat="0" applyFill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63" fillId="22" borderId="4" applyNumberFormat="0" applyAlignment="0" applyProtection="0"/>
    <xf numFmtId="0" fontId="17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39" fillId="22" borderId="4" applyNumberFormat="0" applyAlignment="0" applyProtection="0"/>
    <xf numFmtId="0" fontId="17" fillId="22" borderId="4" applyNumberFormat="0" applyAlignment="0" applyProtection="0"/>
    <xf numFmtId="0" fontId="17" fillId="22" borderId="4" applyNumberFormat="0" applyAlignment="0" applyProtection="0"/>
    <xf numFmtId="0" fontId="63" fillId="22" borderId="4" applyNumberFormat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64" fillId="0" borderId="6" applyNumberFormat="0" applyFill="0" applyAlignment="0" applyProtection="0"/>
    <xf numFmtId="0" fontId="2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4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64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65" fillId="0" borderId="7" applyNumberFormat="0" applyFill="0" applyAlignment="0" applyProtection="0"/>
    <xf numFmtId="0" fontId="2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65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42" fillId="0" borderId="8" applyNumberFormat="0" applyFill="0" applyAlignment="0" applyProtection="0"/>
    <xf numFmtId="0" fontId="22" fillId="0" borderId="8" applyNumberFormat="0" applyFill="0" applyAlignment="0" applyProtection="0"/>
    <xf numFmtId="0" fontId="22" fillId="0" borderId="8" applyNumberFormat="0" applyFill="0" applyAlignment="0" applyProtection="0"/>
    <xf numFmtId="0" fontId="66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0" fontId="25" fillId="25" borderId="0" applyNumberFormat="0" applyBorder="0" applyAlignment="0" applyProtection="0"/>
    <xf numFmtId="0" fontId="107" fillId="42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43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67" fillId="25" borderId="0" applyNumberFormat="0" applyBorder="0" applyAlignment="0" applyProtection="0"/>
    <xf numFmtId="0" fontId="67" fillId="25" borderId="0" applyNumberFormat="0" applyBorder="0" applyAlignment="0" applyProtection="0"/>
    <xf numFmtId="37" fontId="88" fillId="0" borderId="0"/>
    <xf numFmtId="165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5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2" fillId="0" borderId="0"/>
    <xf numFmtId="0" fontId="53" fillId="0" borderId="0"/>
    <xf numFmtId="0" fontId="55" fillId="0" borderId="0"/>
    <xf numFmtId="0" fontId="44" fillId="0" borderId="0"/>
    <xf numFmtId="0" fontId="44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2" fillId="0" borderId="0"/>
    <xf numFmtId="0" fontId="44" fillId="0" borderId="0"/>
    <xf numFmtId="0" fontId="44" fillId="0" borderId="0"/>
    <xf numFmtId="0" fontId="53" fillId="0" borderId="0"/>
    <xf numFmtId="0" fontId="53" fillId="0" borderId="0"/>
    <xf numFmtId="0" fontId="102" fillId="0" borderId="0"/>
    <xf numFmtId="0" fontId="108" fillId="0" borderId="0"/>
    <xf numFmtId="0" fontId="7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77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7" fillId="0" borderId="0"/>
    <xf numFmtId="0" fontId="77" fillId="0" borderId="0"/>
    <xf numFmtId="0" fontId="77" fillId="0" borderId="0"/>
    <xf numFmtId="0" fontId="55" fillId="0" borderId="0"/>
    <xf numFmtId="0" fontId="55" fillId="0" borderId="0"/>
    <xf numFmtId="0" fontId="77" fillId="0" borderId="0"/>
    <xf numFmtId="0" fontId="55" fillId="0" borderId="0"/>
    <xf numFmtId="0" fontId="55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53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53" fillId="0" borderId="0"/>
    <xf numFmtId="0" fontId="44" fillId="0" borderId="0"/>
    <xf numFmtId="0" fontId="44" fillId="0" borderId="0"/>
    <xf numFmtId="0" fontId="44" fillId="0" borderId="0"/>
    <xf numFmtId="0" fontId="53" fillId="0" borderId="0"/>
    <xf numFmtId="0" fontId="99" fillId="0" borderId="0"/>
    <xf numFmtId="0" fontId="44" fillId="0" borderId="0"/>
    <xf numFmtId="0" fontId="44" fillId="0" borderId="0"/>
    <xf numFmtId="0" fontId="44" fillId="0" borderId="0"/>
    <xf numFmtId="0" fontId="1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3" fillId="27" borderId="13" applyNumberFormat="0" applyFon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68" fillId="21" borderId="3" applyNumberFormat="0" applyAlignment="0" applyProtection="0"/>
    <xf numFmtId="0" fontId="16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45" fillId="21" borderId="3" applyNumberFormat="0" applyAlignment="0" applyProtection="0"/>
    <xf numFmtId="0" fontId="16" fillId="21" borderId="3" applyNumberFormat="0" applyAlignment="0" applyProtection="0"/>
    <xf numFmtId="0" fontId="16" fillId="21" borderId="3" applyNumberFormat="0" applyAlignment="0" applyProtection="0"/>
    <xf numFmtId="0" fontId="68" fillId="21" borderId="3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0" fontId="6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9" fillId="0" borderId="0" applyNumberFormat="0" applyFill="0" applyBorder="0" applyAlignment="0" applyProtection="0">
      <alignment horizontal="center"/>
    </xf>
    <xf numFmtId="4" fontId="90" fillId="25" borderId="14" applyNumberFormat="0" applyProtection="0">
      <alignment vertical="center"/>
    </xf>
    <xf numFmtId="4" fontId="91" fillId="28" borderId="14" applyNumberFormat="0" applyProtection="0">
      <alignment vertical="center"/>
    </xf>
    <xf numFmtId="4" fontId="90" fillId="28" borderId="14" applyNumberFormat="0" applyProtection="0">
      <alignment horizontal="left" vertical="center" indent="1"/>
    </xf>
    <xf numFmtId="0" fontId="90" fillId="28" borderId="14" applyNumberFormat="0" applyProtection="0">
      <alignment horizontal="left" vertical="top" indent="1"/>
    </xf>
    <xf numFmtId="4" fontId="90" fillId="29" borderId="0" applyNumberFormat="0" applyProtection="0">
      <alignment horizontal="left" vertical="center" indent="1"/>
    </xf>
    <xf numFmtId="4" fontId="92" fillId="3" borderId="14" applyNumberFormat="0" applyProtection="0">
      <alignment horizontal="right" vertical="center"/>
    </xf>
    <xf numFmtId="4" fontId="92" fillId="9" borderId="14" applyNumberFormat="0" applyProtection="0">
      <alignment horizontal="right" vertical="center"/>
    </xf>
    <xf numFmtId="4" fontId="92" fillId="17" borderId="14" applyNumberFormat="0" applyProtection="0">
      <alignment horizontal="right" vertical="center"/>
    </xf>
    <xf numFmtId="4" fontId="92" fillId="11" borderId="14" applyNumberFormat="0" applyProtection="0">
      <alignment horizontal="right" vertical="center"/>
    </xf>
    <xf numFmtId="4" fontId="92" fillId="15" borderId="14" applyNumberFormat="0" applyProtection="0">
      <alignment horizontal="right" vertical="center"/>
    </xf>
    <xf numFmtId="4" fontId="92" fillId="19" borderId="14" applyNumberFormat="0" applyProtection="0">
      <alignment horizontal="right" vertical="center"/>
    </xf>
    <xf numFmtId="4" fontId="92" fillId="18" borderId="14" applyNumberFormat="0" applyProtection="0">
      <alignment horizontal="right" vertical="center"/>
    </xf>
    <xf numFmtId="4" fontId="92" fillId="30" borderId="14" applyNumberFormat="0" applyProtection="0">
      <alignment horizontal="right" vertical="center"/>
    </xf>
    <xf numFmtId="4" fontId="92" fillId="10" borderId="14" applyNumberFormat="0" applyProtection="0">
      <alignment horizontal="right" vertical="center"/>
    </xf>
    <xf numFmtId="4" fontId="90" fillId="31" borderId="15" applyNumberFormat="0" applyProtection="0">
      <alignment horizontal="left" vertical="center" indent="1"/>
    </xf>
    <xf numFmtId="4" fontId="92" fillId="32" borderId="0" applyNumberFormat="0" applyProtection="0">
      <alignment horizontal="left" vertical="center" indent="1"/>
    </xf>
    <xf numFmtId="4" fontId="93" fillId="33" borderId="0" applyNumberFormat="0" applyProtection="0">
      <alignment horizontal="left" vertical="center" indent="1"/>
    </xf>
    <xf numFmtId="4" fontId="92" fillId="34" borderId="14" applyNumberFormat="0" applyProtection="0">
      <alignment horizontal="right" vertical="center"/>
    </xf>
    <xf numFmtId="4" fontId="92" fillId="32" borderId="0" applyNumberFormat="0" applyProtection="0">
      <alignment horizontal="left" vertical="center" indent="1"/>
    </xf>
    <xf numFmtId="4" fontId="92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2" fillId="24" borderId="14" applyNumberFormat="0" applyProtection="0">
      <alignment vertical="center"/>
    </xf>
    <xf numFmtId="4" fontId="94" fillId="24" borderId="14" applyNumberFormat="0" applyProtection="0">
      <alignment vertical="center"/>
    </xf>
    <xf numFmtId="4" fontId="92" fillId="24" borderId="14" applyNumberFormat="0" applyProtection="0">
      <alignment horizontal="left" vertical="center" indent="1"/>
    </xf>
    <xf numFmtId="0" fontId="92" fillId="24" borderId="14" applyNumberFormat="0" applyProtection="0">
      <alignment horizontal="left" vertical="top" indent="1"/>
    </xf>
    <xf numFmtId="4" fontId="92" fillId="32" borderId="14" applyNumberFormat="0" applyProtection="0">
      <alignment horizontal="right" vertical="center"/>
    </xf>
    <xf numFmtId="4" fontId="94" fillId="32" borderId="14" applyNumberFormat="0" applyProtection="0">
      <alignment horizontal="right" vertical="center"/>
    </xf>
    <xf numFmtId="4" fontId="92" fillId="34" borderId="14" applyNumberFormat="0" applyProtection="0">
      <alignment horizontal="left" vertical="center" indent="1"/>
    </xf>
    <xf numFmtId="0" fontId="92" fillId="29" borderId="14" applyNumberFormat="0" applyProtection="0">
      <alignment horizontal="left" vertical="top" indent="1"/>
    </xf>
    <xf numFmtId="4" fontId="95" fillId="36" borderId="0" applyNumberFormat="0" applyProtection="0">
      <alignment horizontal="left" vertical="center" indent="1"/>
    </xf>
    <xf numFmtId="4" fontId="56" fillId="32" borderId="14" applyNumberFormat="0" applyProtection="0">
      <alignment horizontal="right" vertical="center"/>
    </xf>
    <xf numFmtId="0" fontId="15" fillId="3" borderId="0" applyNumberFormat="0" applyBorder="0" applyAlignment="0" applyProtection="0"/>
    <xf numFmtId="0" fontId="74" fillId="26" borderId="10"/>
    <xf numFmtId="0" fontId="46" fillId="0" borderId="0"/>
    <xf numFmtId="0" fontId="6" fillId="0" borderId="0"/>
    <xf numFmtId="0" fontId="54" fillId="0" borderId="0"/>
    <xf numFmtId="0" fontId="102" fillId="0" borderId="0"/>
    <xf numFmtId="0" fontId="102" fillId="0" borderId="0"/>
    <xf numFmtId="0" fontId="54" fillId="0" borderId="0"/>
    <xf numFmtId="0" fontId="102" fillId="0" borderId="0"/>
    <xf numFmtId="0" fontId="102" fillId="0" borderId="0"/>
    <xf numFmtId="0" fontId="109" fillId="0" borderId="0"/>
    <xf numFmtId="0" fontId="109" fillId="0" borderId="0"/>
    <xf numFmtId="0" fontId="109" fillId="0" borderId="0"/>
    <xf numFmtId="0" fontId="102" fillId="0" borderId="0"/>
    <xf numFmtId="0" fontId="102" fillId="0" borderId="0"/>
    <xf numFmtId="0" fontId="102" fillId="0" borderId="0"/>
    <xf numFmtId="0" fontId="6" fillId="0" borderId="0"/>
    <xf numFmtId="0" fontId="6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2" fillId="0" borderId="0"/>
    <xf numFmtId="0" fontId="102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3" fillId="0" borderId="0"/>
    <xf numFmtId="0" fontId="13" fillId="0" borderId="0"/>
    <xf numFmtId="0" fontId="7" fillId="0" borderId="0"/>
    <xf numFmtId="0" fontId="102" fillId="0" borderId="0"/>
    <xf numFmtId="0" fontId="7" fillId="0" borderId="0"/>
    <xf numFmtId="0" fontId="102" fillId="0" borderId="0"/>
    <xf numFmtId="0" fontId="102" fillId="0" borderId="0"/>
    <xf numFmtId="0" fontId="13" fillId="0" borderId="0"/>
    <xf numFmtId="0" fontId="102" fillId="0" borderId="0"/>
    <xf numFmtId="0" fontId="102" fillId="0" borderId="0"/>
    <xf numFmtId="0" fontId="13" fillId="0" borderId="0"/>
    <xf numFmtId="0" fontId="6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6" fontId="6" fillId="0" borderId="0" applyFill="0" applyBorder="0" applyAlignment="0" applyProtection="0">
      <alignment wrapText="1"/>
    </xf>
    <xf numFmtId="0" fontId="96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28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69" fillId="0" borderId="5" applyNumberFormat="0" applyFill="0" applyAlignment="0" applyProtection="0"/>
    <xf numFmtId="0" fontId="69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28" fillId="0" borderId="5" applyNumberFormat="0" applyFill="0" applyAlignment="0" applyProtection="0"/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7" fontId="7" fillId="28" borderId="0" applyNumberFormat="0" applyBorder="0" applyAlignment="0" applyProtection="0"/>
    <xf numFmtId="3" fontId="97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6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32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7" fillId="27" borderId="13" applyNumberFormat="0" applyFont="0" applyAlignment="0" applyProtection="0"/>
    <xf numFmtId="0" fontId="55" fillId="27" borderId="13" applyNumberFormat="0" applyFont="0" applyAlignment="0" applyProtection="0"/>
    <xf numFmtId="0" fontId="55" fillId="27" borderId="13" applyNumberFormat="0" applyFont="0" applyAlignment="0" applyProtection="0"/>
    <xf numFmtId="0" fontId="24" fillId="0" borderId="12" applyNumberFormat="0" applyFill="0" applyAlignment="0" applyProtection="0"/>
    <xf numFmtId="168" fontId="6" fillId="0" borderId="0" applyFont="0" applyFill="0" applyBorder="0" applyAlignment="0" applyProtection="0"/>
    <xf numFmtId="174" fontId="76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3" fontId="98" fillId="0" borderId="0">
      <alignment horizontal="right" vertical="center"/>
    </xf>
    <xf numFmtId="0" fontId="17" fillId="22" borderId="4" applyNumberFormat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15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50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4" fontId="74" fillId="0" borderId="0"/>
    <xf numFmtId="0" fontId="51" fillId="0" borderId="0" applyNumberFormat="0" applyFill="0" applyBorder="0" applyAlignment="0" applyProtection="0">
      <alignment vertical="center"/>
    </xf>
    <xf numFmtId="0" fontId="44" fillId="0" borderId="0"/>
    <xf numFmtId="0" fontId="111" fillId="0" borderId="0" applyNumberForma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4" fillId="0" borderId="0"/>
    <xf numFmtId="0" fontId="44" fillId="0" borderId="0"/>
    <xf numFmtId="0" fontId="55" fillId="0" borderId="0"/>
    <xf numFmtId="0" fontId="55" fillId="0" borderId="0"/>
    <xf numFmtId="0" fontId="55" fillId="0" borderId="0"/>
    <xf numFmtId="0" fontId="44" fillId="0" borderId="0"/>
    <xf numFmtId="0" fontId="44" fillId="0" borderId="0"/>
    <xf numFmtId="9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112" fillId="0" borderId="0"/>
    <xf numFmtId="0" fontId="113" fillId="0" borderId="0"/>
    <xf numFmtId="0" fontId="44" fillId="0" borderId="0"/>
    <xf numFmtId="0" fontId="6" fillId="0" borderId="0"/>
    <xf numFmtId="0" fontId="114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4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43" fontId="116" fillId="0" borderId="0" applyFont="0" applyFill="0" applyBorder="0" applyAlignment="0" applyProtection="0"/>
  </cellStyleXfs>
  <cellXfs count="117">
    <xf numFmtId="0" fontId="0" fillId="0" borderId="0" xfId="0"/>
    <xf numFmtId="0" fontId="44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11" fillId="0" borderId="0" xfId="0" applyFont="1"/>
    <xf numFmtId="0" fontId="6" fillId="0" borderId="0" xfId="800"/>
    <xf numFmtId="0" fontId="8" fillId="0" borderId="0" xfId="800" applyFont="1" applyAlignment="1">
      <alignment horizontal="left"/>
    </xf>
    <xf numFmtId="0" fontId="8" fillId="0" borderId="0" xfId="0" quotePrefix="1" applyFont="1" applyAlignment="1">
      <alignment horizontal="left"/>
    </xf>
    <xf numFmtId="0" fontId="7" fillId="0" borderId="0" xfId="0" applyFont="1"/>
    <xf numFmtId="184" fontId="5" fillId="40" borderId="0" xfId="0" applyNumberFormat="1" applyFont="1" applyFill="1"/>
    <xf numFmtId="184" fontId="6" fillId="0" borderId="0" xfId="0" applyNumberFormat="1" applyFont="1"/>
    <xf numFmtId="184" fontId="8" fillId="0" borderId="0" xfId="0" applyNumberFormat="1" applyFont="1"/>
    <xf numFmtId="184" fontId="0" fillId="0" borderId="0" xfId="0" applyNumberFormat="1"/>
    <xf numFmtId="0" fontId="44" fillId="43" borderId="0" xfId="0" applyFont="1" applyFill="1" applyAlignment="1">
      <alignment horizontal="left"/>
    </xf>
    <xf numFmtId="0" fontId="44" fillId="44" borderId="19" xfId="0" applyFont="1" applyFill="1" applyBorder="1"/>
    <xf numFmtId="184" fontId="6" fillId="39" borderId="19" xfId="791" applyNumberFormat="1" applyFill="1" applyBorder="1" applyAlignment="1">
      <alignment horizontal="center" vertical="center" wrapText="1"/>
    </xf>
    <xf numFmtId="184" fontId="4" fillId="28" borderId="18" xfId="0" applyNumberFormat="1" applyFont="1" applyFill="1" applyBorder="1" applyAlignment="1">
      <alignment horizontal="center" vertical="center"/>
    </xf>
    <xf numFmtId="0" fontId="44" fillId="45" borderId="0" xfId="0" applyFont="1" applyFill="1"/>
    <xf numFmtId="0" fontId="44" fillId="46" borderId="0" xfId="0" applyFont="1" applyFill="1"/>
    <xf numFmtId="0" fontId="44" fillId="45" borderId="20" xfId="0" applyFont="1" applyFill="1" applyBorder="1"/>
    <xf numFmtId="184" fontId="5" fillId="40" borderId="0" xfId="0" quotePrefix="1" applyNumberFormat="1" applyFont="1" applyFill="1"/>
    <xf numFmtId="0" fontId="5" fillId="40" borderId="0" xfId="0" quotePrefix="1" applyFont="1" applyFill="1"/>
    <xf numFmtId="0" fontId="9" fillId="40" borderId="0" xfId="0" applyFont="1" applyFill="1"/>
    <xf numFmtId="0" fontId="5" fillId="40" borderId="0" xfId="0" applyFont="1" applyFill="1"/>
    <xf numFmtId="184" fontId="6" fillId="39" borderId="18" xfId="791" applyNumberFormat="1" applyFill="1" applyBorder="1" applyAlignment="1">
      <alignment horizontal="center" vertical="center" wrapText="1"/>
    </xf>
    <xf numFmtId="0" fontId="6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4" fillId="43" borderId="0" xfId="0" applyNumberFormat="1" applyFont="1" applyFill="1"/>
    <xf numFmtId="2" fontId="100" fillId="44" borderId="19" xfId="0" applyNumberFormat="1" applyFont="1" applyFill="1" applyBorder="1"/>
    <xf numFmtId="2" fontId="44" fillId="44" borderId="19" xfId="0" applyNumberFormat="1" applyFont="1" applyFill="1" applyBorder="1"/>
    <xf numFmtId="0" fontId="4" fillId="28" borderId="18" xfId="0" applyFont="1" applyFill="1" applyBorder="1" applyAlignment="1">
      <alignment horizontal="center" vertical="center"/>
    </xf>
    <xf numFmtId="2" fontId="100" fillId="48" borderId="0" xfId="0" applyNumberFormat="1" applyFont="1" applyFill="1"/>
    <xf numFmtId="184" fontId="6" fillId="39" borderId="0" xfId="791" quotePrefix="1" applyNumberFormat="1" applyFill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0" fillId="43" borderId="0" xfId="0" applyFill="1"/>
    <xf numFmtId="0" fontId="6" fillId="39" borderId="0" xfId="791" quotePrefix="1" applyFill="1" applyAlignment="1">
      <alignment horizontal="center" vertical="center" wrapText="1"/>
    </xf>
    <xf numFmtId="0" fontId="44" fillId="44" borderId="21" xfId="0" applyFont="1" applyFill="1" applyBorder="1" applyAlignment="1">
      <alignment horizontal="left"/>
    </xf>
    <xf numFmtId="184" fontId="6" fillId="39" borderId="0" xfId="791" applyNumberFormat="1" applyFill="1" applyAlignment="1">
      <alignment horizontal="center" vertical="center"/>
    </xf>
    <xf numFmtId="186" fontId="0" fillId="0" borderId="0" xfId="0" applyNumberFormat="1"/>
    <xf numFmtId="0" fontId="6" fillId="43" borderId="0" xfId="0" applyFont="1" applyFill="1"/>
    <xf numFmtId="0" fontId="6" fillId="43" borderId="23" xfId="0" applyFont="1" applyFill="1" applyBorder="1"/>
    <xf numFmtId="185" fontId="0" fillId="43" borderId="24" xfId="0" applyNumberFormat="1" applyFill="1" applyBorder="1"/>
    <xf numFmtId="187" fontId="0" fillId="43" borderId="0" xfId="0" applyNumberFormat="1" applyFill="1"/>
    <xf numFmtId="0" fontId="8" fillId="0" borderId="0" xfId="1263" quotePrefix="1" applyFont="1" applyAlignment="1">
      <alignment horizontal="left"/>
    </xf>
    <xf numFmtId="0" fontId="100" fillId="0" borderId="0" xfId="0" applyFont="1"/>
    <xf numFmtId="43" fontId="0" fillId="0" borderId="0" xfId="1308" applyFont="1"/>
    <xf numFmtId="184" fontId="115" fillId="44" borderId="21" xfId="0" applyNumberFormat="1" applyFont="1" applyFill="1" applyBorder="1"/>
    <xf numFmtId="184" fontId="115" fillId="44" borderId="22" xfId="0" applyNumberFormat="1" applyFont="1" applyFill="1" applyBorder="1"/>
    <xf numFmtId="0" fontId="0" fillId="44" borderId="25" xfId="0" applyFill="1" applyBorder="1"/>
    <xf numFmtId="0" fontId="44" fillId="43" borderId="26" xfId="0" applyFont="1" applyFill="1" applyBorder="1"/>
    <xf numFmtId="0" fontId="44" fillId="43" borderId="0" xfId="0" applyFont="1" applyFill="1"/>
    <xf numFmtId="0" fontId="0" fillId="43" borderId="27" xfId="0" applyFill="1" applyBorder="1"/>
    <xf numFmtId="0" fontId="44" fillId="44" borderId="26" xfId="0" applyFont="1" applyFill="1" applyBorder="1"/>
    <xf numFmtId="0" fontId="44" fillId="44" borderId="0" xfId="0" applyFont="1" applyFill="1"/>
    <xf numFmtId="184" fontId="115" fillId="44" borderId="0" xfId="0" applyNumberFormat="1" applyFont="1" applyFill="1"/>
    <xf numFmtId="0" fontId="0" fillId="44" borderId="0" xfId="0" applyFill="1"/>
    <xf numFmtId="0" fontId="0" fillId="44" borderId="27" xfId="0" applyFill="1" applyBorder="1"/>
    <xf numFmtId="0" fontId="44" fillId="44" borderId="28" xfId="0" applyFont="1" applyFill="1" applyBorder="1"/>
    <xf numFmtId="184" fontId="115" fillId="44" borderId="19" xfId="0" applyNumberFormat="1" applyFont="1" applyFill="1" applyBorder="1"/>
    <xf numFmtId="0" fontId="0" fillId="44" borderId="19" xfId="0" applyFill="1" applyBorder="1"/>
    <xf numFmtId="0" fontId="0" fillId="44" borderId="29" xfId="0" applyFill="1" applyBorder="1"/>
    <xf numFmtId="184" fontId="0" fillId="43" borderId="21" xfId="0" applyNumberFormat="1" applyFill="1" applyBorder="1"/>
    <xf numFmtId="184" fontId="0" fillId="43" borderId="22" xfId="0" applyNumberFormat="1" applyFill="1" applyBorder="1"/>
    <xf numFmtId="184" fontId="44" fillId="43" borderId="22" xfId="0" applyNumberFormat="1" applyFont="1" applyFill="1" applyBorder="1"/>
    <xf numFmtId="184" fontId="0" fillId="44" borderId="26" xfId="0" applyNumberFormat="1" applyFill="1" applyBorder="1"/>
    <xf numFmtId="184" fontId="0" fillId="44" borderId="0" xfId="0" applyNumberFormat="1" applyFill="1"/>
    <xf numFmtId="184" fontId="44" fillId="44" borderId="0" xfId="0" applyNumberFormat="1" applyFont="1" applyFill="1"/>
    <xf numFmtId="184" fontId="0" fillId="43" borderId="26" xfId="0" applyNumberFormat="1" applyFill="1" applyBorder="1"/>
    <xf numFmtId="184" fontId="0" fillId="43" borderId="0" xfId="0" applyNumberFormat="1" applyFill="1"/>
    <xf numFmtId="184" fontId="44" fillId="43" borderId="0" xfId="0" applyNumberFormat="1" applyFont="1" applyFill="1"/>
    <xf numFmtId="184" fontId="0" fillId="43" borderId="28" xfId="0" applyNumberFormat="1" applyFill="1" applyBorder="1"/>
    <xf numFmtId="184" fontId="0" fillId="43" borderId="19" xfId="0" applyNumberFormat="1" applyFill="1" applyBorder="1"/>
    <xf numFmtId="0" fontId="44" fillId="43" borderId="19" xfId="0" applyFont="1" applyFill="1" applyBorder="1"/>
    <xf numFmtId="184" fontId="44" fillId="43" borderId="19" xfId="0" applyNumberFormat="1" applyFont="1" applyFill="1" applyBorder="1"/>
    <xf numFmtId="0" fontId="6" fillId="44" borderId="21" xfId="0" applyFont="1" applyFill="1" applyBorder="1"/>
    <xf numFmtId="0" fontId="6" fillId="44" borderId="22" xfId="0" applyFont="1" applyFill="1" applyBorder="1"/>
    <xf numFmtId="0" fontId="6" fillId="44" borderId="25" xfId="0" applyFont="1" applyFill="1" applyBorder="1"/>
    <xf numFmtId="0" fontId="6" fillId="44" borderId="26" xfId="0" applyFont="1" applyFill="1" applyBorder="1"/>
    <xf numFmtId="0" fontId="6" fillId="44" borderId="0" xfId="0" applyFont="1" applyFill="1"/>
    <xf numFmtId="185" fontId="0" fillId="44" borderId="27" xfId="0" applyNumberFormat="1" applyFill="1" applyBorder="1"/>
    <xf numFmtId="185" fontId="6" fillId="44" borderId="0" xfId="0" applyNumberFormat="1" applyFont="1" applyFill="1"/>
    <xf numFmtId="0" fontId="6" fillId="43" borderId="26" xfId="0" applyFont="1" applyFill="1" applyBorder="1"/>
    <xf numFmtId="185" fontId="0" fillId="43" borderId="27" xfId="0" applyNumberFormat="1" applyFill="1" applyBorder="1"/>
    <xf numFmtId="0" fontId="0" fillId="44" borderId="26" xfId="0" applyFill="1" applyBorder="1"/>
    <xf numFmtId="0" fontId="6" fillId="44" borderId="28" xfId="0" applyFont="1" applyFill="1" applyBorder="1"/>
    <xf numFmtId="0" fontId="6" fillId="44" borderId="19" xfId="0" applyFont="1" applyFill="1" applyBorder="1"/>
    <xf numFmtId="185" fontId="0" fillId="44" borderId="29" xfId="0" applyNumberFormat="1" applyFill="1" applyBorder="1"/>
    <xf numFmtId="0" fontId="0" fillId="44" borderId="22" xfId="0" applyFill="1" applyBorder="1" applyAlignment="1">
      <alignment horizontal="center"/>
    </xf>
    <xf numFmtId="1" fontId="0" fillId="44" borderId="22" xfId="0" applyNumberFormat="1" applyFill="1" applyBorder="1"/>
    <xf numFmtId="188" fontId="0" fillId="44" borderId="22" xfId="0" applyNumberFormat="1" applyFill="1" applyBorder="1"/>
    <xf numFmtId="186" fontId="0" fillId="44" borderId="22" xfId="0" applyNumberFormat="1" applyFill="1" applyBorder="1"/>
    <xf numFmtId="186" fontId="0" fillId="44" borderId="25" xfId="0" applyNumberFormat="1" applyFill="1" applyBorder="1"/>
    <xf numFmtId="0" fontId="44" fillId="43" borderId="26" xfId="0" applyFont="1" applyFill="1" applyBorder="1" applyAlignment="1">
      <alignment horizontal="left"/>
    </xf>
    <xf numFmtId="1" fontId="0" fillId="43" borderId="0" xfId="0" applyNumberFormat="1" applyFill="1"/>
    <xf numFmtId="188" fontId="0" fillId="43" borderId="0" xfId="0" applyNumberFormat="1" applyFill="1"/>
    <xf numFmtId="186" fontId="0" fillId="43" borderId="0" xfId="0" applyNumberFormat="1" applyFill="1"/>
    <xf numFmtId="0" fontId="44" fillId="44" borderId="26" xfId="0" applyFont="1" applyFill="1" applyBorder="1" applyAlignment="1">
      <alignment horizontal="left"/>
    </xf>
    <xf numFmtId="1" fontId="0" fillId="44" borderId="0" xfId="0" applyNumberFormat="1" applyFill="1"/>
    <xf numFmtId="188" fontId="0" fillId="44" borderId="0" xfId="0" applyNumberFormat="1" applyFill="1"/>
    <xf numFmtId="186" fontId="0" fillId="44" borderId="0" xfId="0" applyNumberFormat="1" applyFill="1"/>
    <xf numFmtId="0" fontId="0" fillId="43" borderId="26" xfId="0" applyFill="1" applyBorder="1"/>
    <xf numFmtId="0" fontId="44" fillId="44" borderId="28" xfId="0" applyFont="1" applyFill="1" applyBorder="1" applyAlignment="1">
      <alignment horizontal="left"/>
    </xf>
    <xf numFmtId="1" fontId="0" fillId="44" borderId="19" xfId="0" applyNumberFormat="1" applyFill="1" applyBorder="1"/>
    <xf numFmtId="188" fontId="0" fillId="44" borderId="19" xfId="0" applyNumberFormat="1" applyFill="1" applyBorder="1"/>
    <xf numFmtId="186" fontId="0" fillId="44" borderId="19" xfId="0" applyNumberFormat="1" applyFill="1" applyBorder="1"/>
    <xf numFmtId="188" fontId="0" fillId="0" borderId="0" xfId="0" applyNumberFormat="1"/>
    <xf numFmtId="185" fontId="0" fillId="44" borderId="24" xfId="0" applyNumberFormat="1" applyFill="1" applyBorder="1"/>
    <xf numFmtId="0" fontId="0" fillId="44" borderId="24" xfId="0" applyFill="1" applyBorder="1"/>
    <xf numFmtId="0" fontId="110" fillId="47" borderId="0" xfId="0" applyFont="1" applyFill="1" applyAlignment="1">
      <alignment horizontal="center"/>
    </xf>
    <xf numFmtId="184" fontId="6" fillId="39" borderId="18" xfId="791" applyNumberFormat="1" applyFill="1" applyBorder="1" applyAlignment="1">
      <alignment horizontal="center" vertical="center" wrapText="1"/>
    </xf>
    <xf numFmtId="184" fontId="6" fillId="39" borderId="0" xfId="791" applyNumberFormat="1" applyFill="1" applyAlignment="1">
      <alignment horizontal="center" vertical="center" wrapText="1"/>
    </xf>
    <xf numFmtId="0" fontId="100" fillId="0" borderId="0" xfId="0" applyFont="1" applyAlignment="1">
      <alignment horizontal="center"/>
    </xf>
    <xf numFmtId="184" fontId="6" fillId="39" borderId="19" xfId="791" applyNumberFormat="1" applyFill="1" applyBorder="1" applyAlignment="1">
      <alignment horizontal="center" vertical="center" wrapText="1"/>
    </xf>
    <xf numFmtId="184" fontId="44" fillId="43" borderId="25" xfId="0" applyNumberFormat="1" applyFont="1" applyFill="1" applyBorder="1"/>
    <xf numFmtId="0" fontId="44" fillId="44" borderId="27" xfId="0" applyFont="1" applyFill="1" applyBorder="1"/>
    <xf numFmtId="0" fontId="44" fillId="43" borderId="27" xfId="0" applyFont="1" applyFill="1" applyBorder="1"/>
    <xf numFmtId="0" fontId="44" fillId="43" borderId="29" xfId="0" applyFont="1" applyFill="1" applyBorder="1"/>
  </cellXfs>
  <cellStyles count="1309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[0] 2 3 2" xfId="1305" xr:uid="{1FDB0A35-BA2C-4601-9650-1105D27FD8C2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Dziesiętny" xfId="1308" builtinId="3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3 2 2" xfId="1306" xr:uid="{2315B52F-CD24-474A-87FE-7937DC7CCEE5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- Style1 2 2" xfId="1307" xr:uid="{252E7401-205A-47EB-A4A0-E5A81933A850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" xfId="1263" xr:uid="{D271B3B0-503F-4B09-8FAC-5D89275E8102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11" xfId="1264" xr:uid="{B3199F76-2FD5-4FFC-A667-EDE6FAFF7140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2 2 2" xfId="1269" xr:uid="{F878D954-99E7-42C8-86E8-FB554D302598}"/>
    <cellStyle name="Normalny 13 2 2 2 2 3" xfId="1268" xr:uid="{6EB8D61D-BB98-4EDA-9063-50233509107A}"/>
    <cellStyle name="Normalny 13 2 2 2 3" xfId="843" xr:uid="{00000000-0005-0000-0000-00004C030000}"/>
    <cellStyle name="Normalny 13 2 2 2 3 2" xfId="844" xr:uid="{00000000-0005-0000-0000-00004D030000}"/>
    <cellStyle name="Normalny 13 2 2 2 3 2 2" xfId="1271" xr:uid="{B27F4493-1999-4867-92AF-B9EE37987BD6}"/>
    <cellStyle name="Normalny 13 2 2 2 3 3" xfId="1270" xr:uid="{ABD70B6A-ACD4-4AE5-9112-2DF6AA94BE63}"/>
    <cellStyle name="Normalny 13 2 2 2 4" xfId="845" xr:uid="{00000000-0005-0000-0000-00004E030000}"/>
    <cellStyle name="Normalny 13 2 2 2 4 2" xfId="1272" xr:uid="{2715B573-E1C4-4B62-969D-BA4DBC9796EA}"/>
    <cellStyle name="Normalny 13 2 2 2 5" xfId="846" xr:uid="{00000000-0005-0000-0000-00004F030000}"/>
    <cellStyle name="Normalny 13 2 2 2 5 2" xfId="1273" xr:uid="{01A9F767-4F9F-4FE9-BC0D-E67A1E3818FB}"/>
    <cellStyle name="Normalny 13 2 2 2 6" xfId="1267" xr:uid="{E4B2E88E-A639-4D70-8B32-0C476E820D00}"/>
    <cellStyle name="Normalny 13 2 2 3" xfId="847" xr:uid="{00000000-0005-0000-0000-000050030000}"/>
    <cellStyle name="Normalny 13 2 2 3 2" xfId="848" xr:uid="{00000000-0005-0000-0000-000051030000}"/>
    <cellStyle name="Normalny 13 2 2 3 2 2" xfId="1275" xr:uid="{6F72447F-C9B3-4A79-89F8-5A9D12475766}"/>
    <cellStyle name="Normalny 13 2 2 3 3" xfId="1274" xr:uid="{D5F91A96-CC4A-4A8B-89DA-799A69EFB1E9}"/>
    <cellStyle name="Normalny 13 2 2 4" xfId="849" xr:uid="{00000000-0005-0000-0000-000052030000}"/>
    <cellStyle name="Normalny 13 2 2 4 2" xfId="850" xr:uid="{00000000-0005-0000-0000-000053030000}"/>
    <cellStyle name="Normalny 13 2 2 4 2 2" xfId="1277" xr:uid="{CFFBC29C-D523-46D2-8D76-02D8B5C91479}"/>
    <cellStyle name="Normalny 13 2 2 4 3" xfId="1276" xr:uid="{40C014DA-F440-48AE-81C9-42C12FD79D95}"/>
    <cellStyle name="Normalny 13 2 2 5" xfId="851" xr:uid="{00000000-0005-0000-0000-000054030000}"/>
    <cellStyle name="Normalny 13 2 2 5 2" xfId="1278" xr:uid="{B678157F-874E-4F0C-867F-5AC609EDBDEF}"/>
    <cellStyle name="Normalny 13 2 2 6" xfId="852" xr:uid="{00000000-0005-0000-0000-000055030000}"/>
    <cellStyle name="Normalny 13 2 2 6 2" xfId="1279" xr:uid="{84BDC621-AB42-4A73-8EB6-EE27C9B004FC}"/>
    <cellStyle name="Normalny 13 2 2 7" xfId="1266" xr:uid="{460D2439-949D-47DF-8633-008D3A7F9133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2 2 2" xfId="1282" xr:uid="{A4EDFFC9-2C04-48F9-934D-E890FC5A5254}"/>
    <cellStyle name="Normalny 13 2 3 2 3" xfId="1281" xr:uid="{4E4A7012-4149-4715-8639-085BF71F76DD}"/>
    <cellStyle name="Normalny 13 2 3 3" xfId="856" xr:uid="{00000000-0005-0000-0000-000059030000}"/>
    <cellStyle name="Normalny 13 2 3 3 2" xfId="857" xr:uid="{00000000-0005-0000-0000-00005A030000}"/>
    <cellStyle name="Normalny 13 2 3 3 2 2" xfId="1284" xr:uid="{6D56BEF0-7240-49F8-AB25-715AA7AD61AC}"/>
    <cellStyle name="Normalny 13 2 3 3 3" xfId="1283" xr:uid="{453FAD22-8051-4F82-8F96-F84B01E1C98D}"/>
    <cellStyle name="Normalny 13 2 3 4" xfId="858" xr:uid="{00000000-0005-0000-0000-00005B030000}"/>
    <cellStyle name="Normalny 13 2 3 4 2" xfId="1285" xr:uid="{7C116FED-21BF-49ED-B60A-AA04BE1800A6}"/>
    <cellStyle name="Normalny 13 2 3 5" xfId="859" xr:uid="{00000000-0005-0000-0000-00005C030000}"/>
    <cellStyle name="Normalny 13 2 3 5 2" xfId="1286" xr:uid="{6BCB119D-8539-4649-BF51-68CDBFB6B131}"/>
    <cellStyle name="Normalny 13 2 3 6" xfId="1280" xr:uid="{8DDCB666-54A6-4529-80B1-77255257E90A}"/>
    <cellStyle name="Normalny 13 2 4" xfId="860" xr:uid="{00000000-0005-0000-0000-00005D030000}"/>
    <cellStyle name="Normalny 13 2 4 2" xfId="861" xr:uid="{00000000-0005-0000-0000-00005E030000}"/>
    <cellStyle name="Normalny 13 2 4 2 2" xfId="1288" xr:uid="{E8AD21EB-84F3-4646-A3A6-8C807D33B270}"/>
    <cellStyle name="Normalny 13 2 4 3" xfId="1287" xr:uid="{00C8C436-5B02-4ECF-94F7-2544A7F13F31}"/>
    <cellStyle name="Normalny 13 2 5" xfId="862" xr:uid="{00000000-0005-0000-0000-00005F030000}"/>
    <cellStyle name="Normalny 13 2 5 2" xfId="863" xr:uid="{00000000-0005-0000-0000-000060030000}"/>
    <cellStyle name="Normalny 13 2 5 2 2" xfId="1290" xr:uid="{9E8788C0-C823-42A3-B3AE-B0ACAFAB88C4}"/>
    <cellStyle name="Normalny 13 2 5 3" xfId="1289" xr:uid="{8A383355-22B5-40ED-82DE-2CD097F04FB3}"/>
    <cellStyle name="Normalny 13 2 6" xfId="864" xr:uid="{00000000-0005-0000-0000-000061030000}"/>
    <cellStyle name="Normalny 13 2 6 2" xfId="1291" xr:uid="{F2988EA4-FA4E-4DE9-B0B8-A623C62F260E}"/>
    <cellStyle name="Normalny 13 2 7" xfId="865" xr:uid="{00000000-0005-0000-0000-000062030000}"/>
    <cellStyle name="Normalny 13 2 7 2" xfId="1292" xr:uid="{001B605F-E5CE-451B-8BEA-25ABCF5C545C}"/>
    <cellStyle name="Normalny 13 2 8" xfId="1265" xr:uid="{C7019CB3-F849-487D-A9AA-FE82C31464B7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2 2 2" xfId="1295" xr:uid="{A900195E-7560-47FF-947E-416C57B81157}"/>
    <cellStyle name="Normalny 13 6 2 3" xfId="1294" xr:uid="{C3D4BB9D-9FBA-4765-AE74-DB120EDE986D}"/>
    <cellStyle name="Normalny 13 6 3" xfId="886" xr:uid="{00000000-0005-0000-0000-000077030000}"/>
    <cellStyle name="Normalny 13 6 3 2" xfId="887" xr:uid="{00000000-0005-0000-0000-000078030000}"/>
    <cellStyle name="Normalny 13 6 3 2 2" xfId="1297" xr:uid="{E487A802-345C-4DA4-9BD7-6DD1E5E2BF62}"/>
    <cellStyle name="Normalny 13 6 3 3" xfId="1296" xr:uid="{46EB0A25-D661-41AC-BB7E-37C1DB9F6532}"/>
    <cellStyle name="Normalny 13 6 4" xfId="888" xr:uid="{00000000-0005-0000-0000-000079030000}"/>
    <cellStyle name="Normalny 13 6 4 2" xfId="1298" xr:uid="{8FFB2C03-195B-4AB3-A175-B1B4FAC38AF0}"/>
    <cellStyle name="Normalny 13 6 5" xfId="889" xr:uid="{00000000-0005-0000-0000-00007A030000}"/>
    <cellStyle name="Normalny 13 6 5 2" xfId="1299" xr:uid="{7009B7FC-B0B6-4C17-AB05-9CD573F41CCA}"/>
    <cellStyle name="Normalny 13 6 6" xfId="1293" xr:uid="{C5437579-EAA5-47D1-9EAD-DC1939157DC6}"/>
    <cellStyle name="Normalny 13 7" xfId="890" xr:uid="{00000000-0005-0000-0000-00007B030000}"/>
    <cellStyle name="Normalny 13 7 2" xfId="891" xr:uid="{00000000-0005-0000-0000-00007C030000}"/>
    <cellStyle name="Normalny 13 7 2 2" xfId="1301" xr:uid="{92A48361-E5E6-40EC-BC71-F4BF1471F134}"/>
    <cellStyle name="Normalny 13 7 3" xfId="1300" xr:uid="{F34E8183-B598-4DB5-83E0-C63B8262CE23}"/>
    <cellStyle name="Normalny 13 8" xfId="892" xr:uid="{00000000-0005-0000-0000-00007D030000}"/>
    <cellStyle name="Normalny 13 8 2" xfId="893" xr:uid="{00000000-0005-0000-0000-00007E030000}"/>
    <cellStyle name="Normalny 13 8 2 2" xfId="1303" xr:uid="{6E35B3CD-85DF-4AB0-A2B5-7DE1504FED33}"/>
    <cellStyle name="Normalny 13 8 3" xfId="1302" xr:uid="{D5334231-F0D6-47DE-9E2E-26B14E9396D9}"/>
    <cellStyle name="Normalny 13 9" xfId="894" xr:uid="{00000000-0005-0000-0000-00007F030000}"/>
    <cellStyle name="Normalny 13 9 2" xfId="1304" xr:uid="{26C7728F-FEE7-47AB-BA0F-06FC6BFD5198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9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6"/>
  <sheetViews>
    <sheetView zoomScale="55" zoomScaleNormal="55" workbookViewId="0">
      <selection activeCell="H27" sqref="H27"/>
    </sheetView>
  </sheetViews>
  <sheetFormatPr defaultRowHeight="12.5"/>
  <cols>
    <col min="1" max="1" width="2.7265625" customWidth="1"/>
    <col min="2" max="2" width="15" customWidth="1"/>
    <col min="3" max="3" width="24.1796875" customWidth="1"/>
    <col min="4" max="4" width="40.26953125" customWidth="1"/>
    <col min="5" max="5" width="10" customWidth="1"/>
    <col min="6" max="6" width="11.453125" bestFit="1" customWidth="1"/>
    <col min="7" max="7" width="12" customWidth="1"/>
    <col min="8" max="8" width="14.26953125" customWidth="1"/>
    <col min="9" max="9" width="12.7265625" customWidth="1"/>
    <col min="10" max="10" width="10.453125" customWidth="1"/>
    <col min="11" max="12" width="10.7265625" bestFit="1" customWidth="1"/>
  </cols>
  <sheetData>
    <row r="2" spans="2:9" ht="17.5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" thickBot="1">
      <c r="B7" s="33" t="s">
        <v>17</v>
      </c>
      <c r="C7" s="33" t="s">
        <v>18</v>
      </c>
      <c r="D7" s="33" t="s">
        <v>19</v>
      </c>
      <c r="E7" s="33" t="s">
        <v>20</v>
      </c>
      <c r="F7" s="32" t="s">
        <v>21</v>
      </c>
      <c r="G7" s="33" t="s">
        <v>22</v>
      </c>
      <c r="H7" s="32" t="s">
        <v>21</v>
      </c>
      <c r="I7" s="33" t="s">
        <v>23</v>
      </c>
    </row>
    <row r="8" spans="2:9">
      <c r="B8" s="46" t="s">
        <v>24</v>
      </c>
      <c r="C8" s="47" t="s">
        <v>25</v>
      </c>
      <c r="D8" s="47" t="s">
        <v>26</v>
      </c>
      <c r="E8" s="47" t="s">
        <v>27</v>
      </c>
      <c r="F8" s="47"/>
      <c r="G8" s="47"/>
      <c r="H8" s="47"/>
      <c r="I8" s="48"/>
    </row>
    <row r="9" spans="2:9">
      <c r="B9" s="49" t="s">
        <v>24</v>
      </c>
      <c r="C9" s="50" t="s">
        <v>28</v>
      </c>
      <c r="D9" s="50" t="s">
        <v>29</v>
      </c>
      <c r="E9" s="1" t="s">
        <v>27</v>
      </c>
      <c r="F9" s="34"/>
      <c r="G9" s="34"/>
      <c r="H9" s="34"/>
      <c r="I9" s="51"/>
    </row>
    <row r="10" spans="2:9">
      <c r="B10" s="52" t="s">
        <v>30</v>
      </c>
      <c r="C10" s="53" t="s">
        <v>31</v>
      </c>
      <c r="D10" s="53" t="s">
        <v>32</v>
      </c>
      <c r="E10" s="54" t="s">
        <v>27</v>
      </c>
      <c r="F10" s="55"/>
      <c r="G10" s="55"/>
      <c r="H10" s="55"/>
      <c r="I10" s="56"/>
    </row>
    <row r="11" spans="2:9">
      <c r="B11" s="49" t="s">
        <v>30</v>
      </c>
      <c r="C11" s="50" t="s">
        <v>33</v>
      </c>
      <c r="D11" s="50" t="s">
        <v>34</v>
      </c>
      <c r="E11" s="1" t="s">
        <v>27</v>
      </c>
      <c r="F11" s="34"/>
      <c r="G11" s="34"/>
      <c r="H11" s="34"/>
      <c r="I11" s="51"/>
    </row>
    <row r="12" spans="2:9">
      <c r="B12" s="52" t="s">
        <v>30</v>
      </c>
      <c r="C12" s="53" t="s">
        <v>35</v>
      </c>
      <c r="D12" s="53" t="s">
        <v>36</v>
      </c>
      <c r="E12" s="53" t="s">
        <v>27</v>
      </c>
      <c r="F12" s="55"/>
      <c r="G12" s="55"/>
      <c r="H12" s="55"/>
      <c r="I12" s="56"/>
    </row>
    <row r="13" spans="2:9">
      <c r="B13" s="49" t="s">
        <v>30</v>
      </c>
      <c r="C13" s="50" t="s">
        <v>37</v>
      </c>
      <c r="D13" s="50" t="s">
        <v>38</v>
      </c>
      <c r="E13" s="1" t="s">
        <v>27</v>
      </c>
      <c r="F13" s="34"/>
      <c r="G13" s="34"/>
      <c r="H13" s="34"/>
      <c r="I13" s="51"/>
    </row>
    <row r="14" spans="2:9">
      <c r="B14" s="52" t="s">
        <v>30</v>
      </c>
      <c r="C14" s="53" t="s">
        <v>39</v>
      </c>
      <c r="D14" s="53" t="s">
        <v>40</v>
      </c>
      <c r="E14" s="54" t="s">
        <v>27</v>
      </c>
      <c r="F14" s="55"/>
      <c r="G14" s="55"/>
      <c r="H14" s="55"/>
      <c r="I14" s="56"/>
    </row>
    <row r="15" spans="2:9">
      <c r="B15" s="49" t="s">
        <v>30</v>
      </c>
      <c r="C15" s="50" t="s">
        <v>41</v>
      </c>
      <c r="D15" s="50" t="s">
        <v>42</v>
      </c>
      <c r="E15" s="1" t="s">
        <v>27</v>
      </c>
      <c r="F15" s="34"/>
      <c r="G15" s="34"/>
      <c r="H15" s="34"/>
      <c r="I15" s="51"/>
    </row>
    <row r="16" spans="2:9">
      <c r="B16" s="52" t="s">
        <v>30</v>
      </c>
      <c r="C16" s="53" t="s">
        <v>43</v>
      </c>
      <c r="D16" s="53" t="s">
        <v>44</v>
      </c>
      <c r="E16" s="54" t="s">
        <v>27</v>
      </c>
      <c r="F16" s="55"/>
      <c r="G16" s="55"/>
      <c r="H16" s="55"/>
      <c r="I16" s="56"/>
    </row>
    <row r="17" spans="2:9">
      <c r="B17" s="49" t="s">
        <v>30</v>
      </c>
      <c r="C17" s="50" t="s">
        <v>45</v>
      </c>
      <c r="D17" s="50" t="s">
        <v>46</v>
      </c>
      <c r="E17" s="1" t="s">
        <v>27</v>
      </c>
      <c r="F17" s="34"/>
      <c r="G17" s="34"/>
      <c r="H17" s="34"/>
      <c r="I17" s="51"/>
    </row>
    <row r="18" spans="2:9">
      <c r="B18" s="52" t="s">
        <v>30</v>
      </c>
      <c r="C18" s="53" t="s">
        <v>47</v>
      </c>
      <c r="D18" s="53" t="s">
        <v>48</v>
      </c>
      <c r="E18" s="53" t="s">
        <v>27</v>
      </c>
      <c r="F18" s="55"/>
      <c r="G18" s="55"/>
      <c r="H18" s="55"/>
      <c r="I18" s="56"/>
    </row>
    <row r="19" spans="2:9">
      <c r="B19" s="49" t="s">
        <v>30</v>
      </c>
      <c r="C19" s="50" t="s">
        <v>49</v>
      </c>
      <c r="D19" s="50" t="s">
        <v>50</v>
      </c>
      <c r="E19" s="50" t="s">
        <v>27</v>
      </c>
      <c r="F19" s="34"/>
      <c r="G19" s="34"/>
      <c r="H19" s="34"/>
      <c r="I19" s="51"/>
    </row>
    <row r="20" spans="2:9">
      <c r="B20" s="52" t="s">
        <v>30</v>
      </c>
      <c r="C20" s="53" t="s">
        <v>51</v>
      </c>
      <c r="D20" s="53" t="s">
        <v>52</v>
      </c>
      <c r="E20" s="53" t="s">
        <v>27</v>
      </c>
      <c r="F20" s="55"/>
      <c r="G20" s="55"/>
      <c r="H20" s="55"/>
      <c r="I20" s="56"/>
    </row>
    <row r="21" spans="2:9">
      <c r="B21" s="49" t="s">
        <v>30</v>
      </c>
      <c r="C21" s="50" t="s">
        <v>53</v>
      </c>
      <c r="D21" s="50" t="s">
        <v>54</v>
      </c>
      <c r="E21" s="50" t="s">
        <v>27</v>
      </c>
      <c r="F21" s="34"/>
      <c r="G21" s="34"/>
      <c r="H21" s="34"/>
      <c r="I21" s="51"/>
    </row>
    <row r="22" spans="2:9">
      <c r="B22" s="52" t="s">
        <v>30</v>
      </c>
      <c r="C22" s="53" t="s">
        <v>55</v>
      </c>
      <c r="D22" s="53" t="s">
        <v>56</v>
      </c>
      <c r="E22" s="54" t="s">
        <v>27</v>
      </c>
      <c r="F22" s="55"/>
      <c r="G22" s="55"/>
      <c r="H22" s="55"/>
      <c r="I22" s="56"/>
    </row>
    <row r="23" spans="2:9">
      <c r="B23" s="49" t="s">
        <v>30</v>
      </c>
      <c r="C23" s="50" t="s">
        <v>57</v>
      </c>
      <c r="D23" s="50" t="s">
        <v>58</v>
      </c>
      <c r="E23" s="50" t="s">
        <v>27</v>
      </c>
      <c r="F23" s="34"/>
      <c r="G23" s="34"/>
      <c r="H23" s="34"/>
      <c r="I23" s="51"/>
    </row>
    <row r="24" spans="2:9" ht="13.9" customHeight="1">
      <c r="B24" s="52" t="s">
        <v>24</v>
      </c>
      <c r="C24" s="53" t="s">
        <v>59</v>
      </c>
      <c r="D24" s="53" t="s">
        <v>60</v>
      </c>
      <c r="E24" s="54" t="s">
        <v>61</v>
      </c>
      <c r="F24" s="55"/>
      <c r="G24" s="55" t="s">
        <v>62</v>
      </c>
      <c r="H24" s="53" t="s">
        <v>179</v>
      </c>
      <c r="I24" s="56"/>
    </row>
    <row r="25" spans="2:9">
      <c r="B25" s="49" t="s">
        <v>24</v>
      </c>
      <c r="C25" s="50" t="s">
        <v>63</v>
      </c>
      <c r="D25" s="50" t="s">
        <v>64</v>
      </c>
      <c r="E25" s="50" t="s">
        <v>61</v>
      </c>
      <c r="F25" s="34"/>
      <c r="G25" s="34" t="s">
        <v>62</v>
      </c>
      <c r="H25" s="50" t="s">
        <v>179</v>
      </c>
      <c r="I25" s="51"/>
    </row>
    <row r="26" spans="2:9" ht="13" thickBot="1">
      <c r="B26" s="57" t="s">
        <v>30</v>
      </c>
      <c r="C26" s="14" t="s">
        <v>65</v>
      </c>
      <c r="D26" s="14" t="s">
        <v>66</v>
      </c>
      <c r="E26" s="58" t="s">
        <v>61</v>
      </c>
      <c r="F26" s="59"/>
      <c r="G26" s="14" t="s">
        <v>62</v>
      </c>
      <c r="H26" s="14"/>
      <c r="I26" s="6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4"/>
  <sheetViews>
    <sheetView topLeftCell="C1" zoomScale="55" zoomScaleNormal="55" workbookViewId="0">
      <selection activeCell="J23" sqref="J23"/>
    </sheetView>
  </sheetViews>
  <sheetFormatPr defaultRowHeight="12.5"/>
  <cols>
    <col min="1" max="1" width="2.7265625" customWidth="1"/>
    <col min="2" max="2" width="20.7265625" customWidth="1"/>
    <col min="3" max="3" width="19" customWidth="1"/>
    <col min="4" max="4" width="26.453125" customWidth="1"/>
    <col min="5" max="5" width="45.7265625" customWidth="1"/>
    <col min="6" max="8" width="11" customWidth="1"/>
    <col min="9" max="9" width="14.26953125" customWidth="1"/>
    <col min="10" max="10" width="11" customWidth="1"/>
  </cols>
  <sheetData>
    <row r="2" spans="2:10" ht="15.75" customHeight="1">
      <c r="B2" s="21" t="s">
        <v>67</v>
      </c>
      <c r="C2" s="23"/>
      <c r="D2" s="23"/>
      <c r="E2" s="12"/>
      <c r="F2" s="12"/>
      <c r="G2" s="12"/>
      <c r="H2" s="12"/>
      <c r="I2" s="12"/>
      <c r="J2" s="12"/>
    </row>
    <row r="3" spans="2:10" ht="13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68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69</v>
      </c>
      <c r="C5" s="16" t="s">
        <v>70</v>
      </c>
      <c r="D5" s="16" t="s">
        <v>71</v>
      </c>
      <c r="E5" s="16" t="s">
        <v>72</v>
      </c>
      <c r="F5" s="16" t="s">
        <v>73</v>
      </c>
      <c r="G5" s="16" t="s">
        <v>74</v>
      </c>
      <c r="H5" s="16" t="s">
        <v>75</v>
      </c>
      <c r="I5" s="16" t="s">
        <v>76</v>
      </c>
      <c r="J5" s="16" t="s">
        <v>77</v>
      </c>
    </row>
    <row r="6" spans="2:10" ht="37.5">
      <c r="B6" s="24" t="s">
        <v>78</v>
      </c>
      <c r="C6" s="24" t="s">
        <v>79</v>
      </c>
      <c r="D6" s="24" t="s">
        <v>80</v>
      </c>
      <c r="E6" s="24" t="s">
        <v>81</v>
      </c>
      <c r="F6" s="24" t="s">
        <v>82</v>
      </c>
      <c r="G6" s="24" t="s">
        <v>83</v>
      </c>
      <c r="H6" s="24" t="s">
        <v>14</v>
      </c>
      <c r="I6" s="25" t="s">
        <v>84</v>
      </c>
      <c r="J6" s="25" t="s">
        <v>85</v>
      </c>
    </row>
    <row r="7" spans="2:10" ht="63" thickBot="1">
      <c r="B7" s="33" t="s">
        <v>86</v>
      </c>
      <c r="C7" s="33" t="s">
        <v>87</v>
      </c>
      <c r="D7" s="33" t="s">
        <v>88</v>
      </c>
      <c r="E7" s="33" t="s">
        <v>89</v>
      </c>
      <c r="F7" s="33" t="s">
        <v>90</v>
      </c>
      <c r="G7" s="33" t="s">
        <v>91</v>
      </c>
      <c r="H7" s="33" t="s">
        <v>22</v>
      </c>
      <c r="I7" s="35" t="s">
        <v>21</v>
      </c>
      <c r="J7" s="35" t="s">
        <v>21</v>
      </c>
    </row>
    <row r="8" spans="2:10" ht="15.75" customHeight="1">
      <c r="B8" s="61" t="s">
        <v>92</v>
      </c>
      <c r="C8" s="62" t="s">
        <v>93</v>
      </c>
      <c r="D8" s="63" t="s">
        <v>94</v>
      </c>
      <c r="E8" s="63" t="s">
        <v>95</v>
      </c>
      <c r="F8" s="63" t="s">
        <v>96</v>
      </c>
      <c r="G8" s="63" t="s">
        <v>27</v>
      </c>
      <c r="H8" s="63"/>
      <c r="I8" s="63"/>
      <c r="J8" s="113" t="s">
        <v>180</v>
      </c>
    </row>
    <row r="9" spans="2:10" ht="15.75" customHeight="1">
      <c r="B9" s="64" t="s">
        <v>92</v>
      </c>
      <c r="C9" s="65" t="s">
        <v>93</v>
      </c>
      <c r="D9" s="53" t="s">
        <v>97</v>
      </c>
      <c r="E9" s="53" t="s">
        <v>98</v>
      </c>
      <c r="F9" s="66" t="s">
        <v>96</v>
      </c>
      <c r="G9" s="66" t="s">
        <v>27</v>
      </c>
      <c r="H9" s="65"/>
      <c r="I9" s="53"/>
      <c r="J9" s="114" t="s">
        <v>180</v>
      </c>
    </row>
    <row r="10" spans="2:10" ht="15.75" customHeight="1">
      <c r="B10" s="67" t="s">
        <v>92</v>
      </c>
      <c r="C10" s="68" t="s">
        <v>93</v>
      </c>
      <c r="D10" s="50" t="s">
        <v>99</v>
      </c>
      <c r="E10" s="50" t="s">
        <v>100</v>
      </c>
      <c r="F10" s="69" t="s">
        <v>96</v>
      </c>
      <c r="G10" s="69" t="s">
        <v>27</v>
      </c>
      <c r="H10" s="68"/>
      <c r="I10" s="50"/>
      <c r="J10" s="115" t="s">
        <v>180</v>
      </c>
    </row>
    <row r="11" spans="2:10">
      <c r="B11" s="52" t="s">
        <v>92</v>
      </c>
      <c r="C11" s="53" t="s">
        <v>93</v>
      </c>
      <c r="D11" s="53" t="s">
        <v>101</v>
      </c>
      <c r="E11" s="53" t="s">
        <v>102</v>
      </c>
      <c r="F11" s="53" t="s">
        <v>96</v>
      </c>
      <c r="G11" s="53" t="s">
        <v>27</v>
      </c>
      <c r="H11" s="55"/>
      <c r="I11" s="55"/>
      <c r="J11" s="114" t="s">
        <v>180</v>
      </c>
    </row>
    <row r="12" spans="2:10">
      <c r="B12" s="67" t="s">
        <v>92</v>
      </c>
      <c r="C12" s="68" t="s">
        <v>93</v>
      </c>
      <c r="D12" s="50" t="s">
        <v>103</v>
      </c>
      <c r="E12" s="1" t="s">
        <v>104</v>
      </c>
      <c r="F12" s="34" t="s">
        <v>96</v>
      </c>
      <c r="G12" s="34" t="s">
        <v>27</v>
      </c>
      <c r="H12" s="50"/>
      <c r="I12" s="50"/>
      <c r="J12" s="115" t="s">
        <v>180</v>
      </c>
    </row>
    <row r="13" spans="2:10">
      <c r="B13" s="64" t="s">
        <v>92</v>
      </c>
      <c r="C13" s="65" t="s">
        <v>93</v>
      </c>
      <c r="D13" s="53" t="s">
        <v>105</v>
      </c>
      <c r="E13" s="53" t="s">
        <v>106</v>
      </c>
      <c r="F13" s="66" t="s">
        <v>96</v>
      </c>
      <c r="G13" s="66" t="s">
        <v>27</v>
      </c>
      <c r="H13" s="65"/>
      <c r="I13" s="53"/>
      <c r="J13" s="114" t="s">
        <v>180</v>
      </c>
    </row>
    <row r="14" spans="2:10">
      <c r="B14" s="67" t="s">
        <v>92</v>
      </c>
      <c r="C14" s="68" t="s">
        <v>93</v>
      </c>
      <c r="D14" s="50" t="s">
        <v>107</v>
      </c>
      <c r="E14" s="1" t="s">
        <v>108</v>
      </c>
      <c r="F14" s="34" t="s">
        <v>96</v>
      </c>
      <c r="G14" s="34" t="s">
        <v>27</v>
      </c>
      <c r="H14" s="50"/>
      <c r="I14" s="50"/>
      <c r="J14" s="115" t="s">
        <v>180</v>
      </c>
    </row>
    <row r="15" spans="2:10">
      <c r="B15" s="64" t="s">
        <v>92</v>
      </c>
      <c r="C15" s="65" t="s">
        <v>93</v>
      </c>
      <c r="D15" s="53" t="s">
        <v>109</v>
      </c>
      <c r="E15" s="53" t="s">
        <v>110</v>
      </c>
      <c r="F15" s="66" t="s">
        <v>96</v>
      </c>
      <c r="G15" s="66" t="s">
        <v>27</v>
      </c>
      <c r="H15" s="65"/>
      <c r="I15" s="53"/>
      <c r="J15" s="114" t="s">
        <v>180</v>
      </c>
    </row>
    <row r="16" spans="2:10">
      <c r="B16" s="67" t="s">
        <v>92</v>
      </c>
      <c r="C16" s="68" t="s">
        <v>93</v>
      </c>
      <c r="D16" s="50" t="s">
        <v>111</v>
      </c>
      <c r="E16" s="1" t="s">
        <v>112</v>
      </c>
      <c r="F16" s="34" t="s">
        <v>96</v>
      </c>
      <c r="G16" s="34" t="s">
        <v>27</v>
      </c>
      <c r="H16" s="50"/>
      <c r="I16" s="50"/>
      <c r="J16" s="115" t="s">
        <v>180</v>
      </c>
    </row>
    <row r="17" spans="2:10">
      <c r="B17" s="52" t="s">
        <v>92</v>
      </c>
      <c r="C17" s="53" t="s">
        <v>93</v>
      </c>
      <c r="D17" s="53" t="s">
        <v>113</v>
      </c>
      <c r="E17" s="53" t="s">
        <v>114</v>
      </c>
      <c r="F17" s="66" t="s">
        <v>96</v>
      </c>
      <c r="G17" s="66" t="s">
        <v>27</v>
      </c>
      <c r="H17" s="55"/>
      <c r="I17" s="55"/>
      <c r="J17" s="114" t="s">
        <v>180</v>
      </c>
    </row>
    <row r="18" spans="2:10">
      <c r="B18" s="49" t="s">
        <v>92</v>
      </c>
      <c r="C18" s="50" t="s">
        <v>93</v>
      </c>
      <c r="D18" s="50" t="s">
        <v>115</v>
      </c>
      <c r="E18" s="50" t="s">
        <v>116</v>
      </c>
      <c r="F18" s="69" t="s">
        <v>96</v>
      </c>
      <c r="G18" s="69" t="s">
        <v>27</v>
      </c>
      <c r="H18" s="34"/>
      <c r="I18" s="34"/>
      <c r="J18" s="115" t="s">
        <v>180</v>
      </c>
    </row>
    <row r="19" spans="2:10">
      <c r="B19" s="52" t="s">
        <v>92</v>
      </c>
      <c r="C19" s="53" t="s">
        <v>93</v>
      </c>
      <c r="D19" s="53" t="s">
        <v>117</v>
      </c>
      <c r="E19" s="53" t="s">
        <v>118</v>
      </c>
      <c r="F19" s="66" t="s">
        <v>96</v>
      </c>
      <c r="G19" s="66" t="s">
        <v>27</v>
      </c>
      <c r="H19" s="55"/>
      <c r="I19" s="55"/>
      <c r="J19" s="114" t="s">
        <v>180</v>
      </c>
    </row>
    <row r="20" spans="2:10">
      <c r="B20" s="67" t="s">
        <v>92</v>
      </c>
      <c r="C20" s="68" t="s">
        <v>93</v>
      </c>
      <c r="D20" s="50" t="s">
        <v>119</v>
      </c>
      <c r="E20" s="50" t="s">
        <v>120</v>
      </c>
      <c r="F20" s="34" t="s">
        <v>96</v>
      </c>
      <c r="G20" s="34" t="s">
        <v>27</v>
      </c>
      <c r="H20" s="50"/>
      <c r="I20" s="50"/>
      <c r="J20" s="115" t="s">
        <v>180</v>
      </c>
    </row>
    <row r="21" spans="2:10">
      <c r="B21" s="64" t="s">
        <v>92</v>
      </c>
      <c r="C21" s="65" t="s">
        <v>93</v>
      </c>
      <c r="D21" s="53" t="s">
        <v>121</v>
      </c>
      <c r="E21" s="53" t="s">
        <v>122</v>
      </c>
      <c r="F21" s="55" t="s">
        <v>96</v>
      </c>
      <c r="G21" s="55" t="s">
        <v>27</v>
      </c>
      <c r="H21" s="53"/>
      <c r="I21" s="53"/>
      <c r="J21" s="114" t="s">
        <v>180</v>
      </c>
    </row>
    <row r="22" spans="2:10" ht="13" thickBot="1">
      <c r="B22" s="70" t="s">
        <v>92</v>
      </c>
      <c r="C22" s="71" t="s">
        <v>93</v>
      </c>
      <c r="D22" s="72" t="s">
        <v>123</v>
      </c>
      <c r="E22" s="72" t="s">
        <v>124</v>
      </c>
      <c r="F22" s="73" t="s">
        <v>61</v>
      </c>
      <c r="G22" s="73" t="s">
        <v>61</v>
      </c>
      <c r="H22" s="73" t="s">
        <v>62</v>
      </c>
      <c r="I22" s="72"/>
      <c r="J22" s="116" t="s">
        <v>180</v>
      </c>
    </row>
    <row r="25" spans="2:10">
      <c r="B25" s="108" t="s">
        <v>125</v>
      </c>
      <c r="C25" s="108"/>
      <c r="D25" s="108"/>
    </row>
    <row r="26" spans="2:10">
      <c r="B26" s="17" t="s">
        <v>126</v>
      </c>
      <c r="C26" s="17" t="s">
        <v>127</v>
      </c>
      <c r="D26" s="17"/>
    </row>
    <row r="27" spans="2:10">
      <c r="B27" s="18" t="s">
        <v>128</v>
      </c>
      <c r="C27" s="18" t="s">
        <v>129</v>
      </c>
      <c r="D27" s="18"/>
    </row>
    <row r="28" spans="2:10">
      <c r="B28" s="17" t="s">
        <v>130</v>
      </c>
      <c r="C28" s="17" t="s">
        <v>131</v>
      </c>
      <c r="D28" s="17"/>
    </row>
    <row r="29" spans="2:10">
      <c r="B29" s="18" t="s">
        <v>132</v>
      </c>
      <c r="C29" s="18" t="s">
        <v>133</v>
      </c>
      <c r="D29" s="18"/>
    </row>
    <row r="30" spans="2:10">
      <c r="B30" s="17" t="s">
        <v>92</v>
      </c>
      <c r="C30" s="17" t="s">
        <v>134</v>
      </c>
      <c r="D30" s="17" t="s">
        <v>135</v>
      </c>
    </row>
    <row r="31" spans="2:10">
      <c r="B31" s="18" t="s">
        <v>136</v>
      </c>
      <c r="C31" s="18" t="s">
        <v>137</v>
      </c>
      <c r="D31" s="18" t="s">
        <v>138</v>
      </c>
    </row>
    <row r="32" spans="2:10">
      <c r="B32" s="17" t="s">
        <v>139</v>
      </c>
      <c r="C32" s="17" t="s">
        <v>140</v>
      </c>
      <c r="D32" s="17" t="s">
        <v>141</v>
      </c>
    </row>
    <row r="33" spans="2:4">
      <c r="B33" s="18" t="s">
        <v>142</v>
      </c>
      <c r="C33" s="18" t="s">
        <v>143</v>
      </c>
      <c r="D33" s="18" t="s">
        <v>138</v>
      </c>
    </row>
    <row r="34" spans="2:4" ht="13" thickBot="1">
      <c r="B34" s="19" t="s">
        <v>144</v>
      </c>
      <c r="C34" s="19" t="s">
        <v>145</v>
      </c>
      <c r="D34" s="19"/>
    </row>
  </sheetData>
  <mergeCells count="1">
    <mergeCell ref="B25:D25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9"/>
  <sheetViews>
    <sheetView topLeftCell="A23" zoomScale="40" zoomScaleNormal="40" workbookViewId="0">
      <selection activeCell="I57" sqref="I57"/>
    </sheetView>
  </sheetViews>
  <sheetFormatPr defaultRowHeight="12.5"/>
  <cols>
    <col min="1" max="1" width="2.7265625" customWidth="1"/>
    <col min="2" max="2" width="31.26953125" customWidth="1"/>
    <col min="3" max="3" width="47.7265625" bestFit="1" customWidth="1"/>
    <col min="4" max="4" width="17" customWidth="1"/>
    <col min="5" max="5" width="19.7265625" customWidth="1"/>
    <col min="6" max="6" width="17.26953125" customWidth="1"/>
    <col min="7" max="9" width="16.26953125" customWidth="1"/>
  </cols>
  <sheetData>
    <row r="2" spans="2:12" ht="17.5">
      <c r="B2" s="20" t="s">
        <v>146</v>
      </c>
      <c r="C2" s="9"/>
      <c r="E2" s="3"/>
    </row>
    <row r="3" spans="2:12" ht="13">
      <c r="B3" s="4"/>
      <c r="C3" s="2"/>
      <c r="E3" s="3"/>
    </row>
    <row r="4" spans="2:12" ht="15.75" customHeight="1">
      <c r="E4" s="6" t="s">
        <v>147</v>
      </c>
      <c r="F4" s="5"/>
      <c r="G4" s="5"/>
      <c r="H4" s="5"/>
      <c r="I4" s="5"/>
    </row>
    <row r="5" spans="2:12" ht="15.75" customHeight="1">
      <c r="B5" s="16" t="s">
        <v>71</v>
      </c>
      <c r="C5" s="16" t="s">
        <v>148</v>
      </c>
      <c r="D5" s="16" t="s">
        <v>149</v>
      </c>
      <c r="E5" s="16" t="s">
        <v>150</v>
      </c>
      <c r="F5" s="16" t="s">
        <v>151</v>
      </c>
      <c r="G5" s="16" t="s">
        <v>152</v>
      </c>
      <c r="H5" s="16" t="s">
        <v>153</v>
      </c>
      <c r="I5" s="16" t="s">
        <v>154</v>
      </c>
      <c r="J5" s="16" t="s">
        <v>175</v>
      </c>
      <c r="K5" s="16" t="s">
        <v>176</v>
      </c>
      <c r="L5" s="16" t="s">
        <v>177</v>
      </c>
    </row>
    <row r="6" spans="2:12" ht="31.9" customHeight="1">
      <c r="B6" s="24" t="s">
        <v>155</v>
      </c>
      <c r="C6" s="24" t="s">
        <v>81</v>
      </c>
      <c r="D6" s="24" t="s">
        <v>156</v>
      </c>
      <c r="E6" s="24" t="s">
        <v>157</v>
      </c>
      <c r="F6" s="24" t="s">
        <v>158</v>
      </c>
      <c r="G6" s="24" t="s">
        <v>159</v>
      </c>
      <c r="H6" s="24"/>
      <c r="I6" s="24" t="s">
        <v>160</v>
      </c>
    </row>
    <row r="7" spans="2:12" ht="31.9" customHeight="1" thickBot="1">
      <c r="B7" s="33" t="s">
        <v>161</v>
      </c>
      <c r="C7" s="33" t="s">
        <v>89</v>
      </c>
      <c r="D7" s="33" t="s">
        <v>162</v>
      </c>
      <c r="E7" s="33" t="s">
        <v>163</v>
      </c>
      <c r="F7" s="33" t="s">
        <v>164</v>
      </c>
      <c r="G7" s="33" t="s">
        <v>165</v>
      </c>
      <c r="H7" s="33"/>
      <c r="I7" s="33" t="s">
        <v>166</v>
      </c>
    </row>
    <row r="8" spans="2:12" ht="15.75" customHeight="1">
      <c r="B8" s="74" t="str">
        <f>SEC_Processes!D8</f>
        <v>DMD_IND_FERT_H2G</v>
      </c>
      <c r="C8" s="75" t="str">
        <f>SEC_Processes!E8</f>
        <v>H2 demand for fertilizers production</v>
      </c>
      <c r="D8" s="75"/>
      <c r="E8" s="75"/>
      <c r="F8" s="75">
        <v>1</v>
      </c>
      <c r="G8" s="75">
        <v>1</v>
      </c>
      <c r="H8" s="75">
        <v>1</v>
      </c>
      <c r="I8" s="76"/>
    </row>
    <row r="9" spans="2:12" ht="15.75" customHeight="1">
      <c r="B9" s="77"/>
      <c r="C9" s="78"/>
      <c r="D9" s="78" t="str">
        <f>SEC_Comm!C8</f>
        <v>H2G_GRID</v>
      </c>
      <c r="E9" s="78"/>
      <c r="F9" s="78"/>
      <c r="G9" s="55"/>
      <c r="H9" s="55"/>
      <c r="I9" s="79">
        <v>0.19999999999999996</v>
      </c>
    </row>
    <row r="10" spans="2:12" ht="15.75" customHeight="1">
      <c r="B10" s="77"/>
      <c r="C10" s="78"/>
      <c r="D10" s="78" t="str">
        <f>SEC_Comm!C9</f>
        <v>H2G_TRUCK</v>
      </c>
      <c r="E10" s="78"/>
      <c r="F10" s="80"/>
      <c r="G10" s="55"/>
      <c r="H10" s="55"/>
      <c r="I10" s="79">
        <v>0.8</v>
      </c>
    </row>
    <row r="11" spans="2:12" ht="15.75" customHeight="1">
      <c r="B11" s="77"/>
      <c r="C11" s="78"/>
      <c r="D11" s="78"/>
      <c r="E11" s="78" t="str">
        <f>SEC_Comm!C10</f>
        <v>IND_FERT_H2G</v>
      </c>
      <c r="F11" s="80"/>
      <c r="G11" s="55"/>
      <c r="H11" s="55"/>
      <c r="I11" s="79"/>
    </row>
    <row r="12" spans="2:12" ht="15.65" customHeight="1">
      <c r="B12" s="81" t="str">
        <f>SEC_Processes!D9</f>
        <v>DMD_IND_REF_H2G</v>
      </c>
      <c r="C12" s="39" t="str">
        <f>SEC_Processes!E9</f>
        <v>H2 demand for refineries</v>
      </c>
      <c r="D12" s="34"/>
      <c r="F12" s="39">
        <v>1</v>
      </c>
      <c r="G12" s="34">
        <v>1</v>
      </c>
      <c r="H12" s="34">
        <v>1</v>
      </c>
      <c r="I12" s="82"/>
    </row>
    <row r="13" spans="2:12" ht="15.65" customHeight="1">
      <c r="B13" s="81"/>
      <c r="C13" s="39"/>
      <c r="D13" s="34" t="str">
        <f>SEC_Comm!C8</f>
        <v>H2G_GRID</v>
      </c>
      <c r="E13" s="39"/>
      <c r="F13" s="39"/>
      <c r="G13" s="34"/>
      <c r="H13" s="34"/>
      <c r="I13" s="82">
        <v>0.19999999999999996</v>
      </c>
    </row>
    <row r="14" spans="2:12" ht="15.65" customHeight="1">
      <c r="B14" s="81"/>
      <c r="C14" s="39"/>
      <c r="D14" s="34" t="str">
        <f>SEC_Comm!C9</f>
        <v>H2G_TRUCK</v>
      </c>
      <c r="E14" s="39"/>
      <c r="F14" s="39"/>
      <c r="G14" s="34"/>
      <c r="H14" s="34"/>
      <c r="I14" s="82">
        <v>0.8</v>
      </c>
    </row>
    <row r="15" spans="2:12" ht="15.65" customHeight="1">
      <c r="B15" s="81"/>
      <c r="C15" s="39"/>
      <c r="D15" s="39"/>
      <c r="E15" s="39" t="str">
        <f>SEC_Comm!C11</f>
        <v>IND_REF_H2G</v>
      </c>
      <c r="F15" s="34"/>
      <c r="G15" s="34"/>
      <c r="H15" s="34"/>
      <c r="I15" s="82"/>
    </row>
    <row r="16" spans="2:12" ht="15.65" customHeight="1">
      <c r="B16" s="83" t="str">
        <f>SEC_Processes!D11</f>
        <v>DMD_IND_FUEL_H2G</v>
      </c>
      <c r="C16" s="55" t="str">
        <f>SEC_Processes!E11</f>
        <v>H2 demand for conventional fuels production</v>
      </c>
      <c r="D16" s="55"/>
      <c r="E16" s="55"/>
      <c r="F16" s="78">
        <v>1</v>
      </c>
      <c r="G16" s="55">
        <v>1</v>
      </c>
      <c r="H16" s="55">
        <v>1</v>
      </c>
      <c r="I16" s="79"/>
    </row>
    <row r="17" spans="2:9" ht="15.65" customHeight="1">
      <c r="B17" s="83"/>
      <c r="C17" s="55"/>
      <c r="D17" s="55" t="str">
        <f>SEC_Comm!C8</f>
        <v>H2G_GRID</v>
      </c>
      <c r="E17" s="55"/>
      <c r="F17" s="78"/>
      <c r="G17" s="55"/>
      <c r="H17" s="55"/>
      <c r="I17" s="79">
        <v>0.19999999999999996</v>
      </c>
    </row>
    <row r="18" spans="2:9" ht="15.65" customHeight="1">
      <c r="B18" s="83"/>
      <c r="C18" s="55"/>
      <c r="D18" s="55" t="str">
        <f>SEC_Comm!C9</f>
        <v>H2G_TRUCK</v>
      </c>
      <c r="E18" s="55"/>
      <c r="F18" s="78"/>
      <c r="G18" s="55"/>
      <c r="H18" s="55"/>
      <c r="I18" s="79">
        <v>0.8</v>
      </c>
    </row>
    <row r="19" spans="2:9" ht="15.65" customHeight="1">
      <c r="B19" s="83"/>
      <c r="C19" s="55"/>
      <c r="D19" s="55"/>
      <c r="E19" s="55" t="str">
        <f>SEC_Comm!C12</f>
        <v>IND_FUEL_H2G</v>
      </c>
      <c r="F19" s="55"/>
      <c r="G19" s="55"/>
      <c r="H19" s="55"/>
      <c r="I19" s="56"/>
    </row>
    <row r="20" spans="2:9">
      <c r="B20" s="81" t="str">
        <f>SEC_Processes!D10</f>
        <v>DMD_IND_STEEL_H2G</v>
      </c>
      <c r="C20" s="39" t="str">
        <f>SEC_Processes!E10</f>
        <v>H2 demand for steel production</v>
      </c>
      <c r="D20" s="34"/>
      <c r="F20" s="39">
        <v>1</v>
      </c>
      <c r="G20" s="34">
        <f>G8</f>
        <v>1</v>
      </c>
      <c r="H20" s="34">
        <v>1</v>
      </c>
      <c r="I20" s="82"/>
    </row>
    <row r="21" spans="2:9">
      <c r="B21" s="81"/>
      <c r="C21" s="39"/>
      <c r="D21" s="34" t="str">
        <f>SEC_Comm!C8</f>
        <v>H2G_GRID</v>
      </c>
      <c r="E21" s="39"/>
      <c r="F21" s="39"/>
      <c r="G21" s="34"/>
      <c r="H21" s="34"/>
      <c r="I21" s="82">
        <v>0.19999999999999996</v>
      </c>
    </row>
    <row r="22" spans="2:9">
      <c r="B22" s="81"/>
      <c r="C22" s="39"/>
      <c r="D22" s="34" t="str">
        <f>SEC_Comm!C9</f>
        <v>H2G_TRUCK</v>
      </c>
      <c r="E22" s="39"/>
      <c r="F22" s="39"/>
      <c r="G22" s="34"/>
      <c r="H22" s="34"/>
      <c r="I22" s="82">
        <v>0.8</v>
      </c>
    </row>
    <row r="23" spans="2:9">
      <c r="B23" s="81"/>
      <c r="C23" s="39"/>
      <c r="D23" s="39"/>
      <c r="E23" s="39" t="str">
        <f>SEC_Comm!C13</f>
        <v>IND_STEEL_H2G</v>
      </c>
      <c r="F23" s="34"/>
      <c r="G23" s="34"/>
      <c r="H23" s="34"/>
      <c r="I23" s="82"/>
    </row>
    <row r="24" spans="2:9">
      <c r="B24" s="77" t="str">
        <f>SEC_Processes!D12</f>
        <v>DMD_IND_OTH</v>
      </c>
      <c r="C24" s="78" t="s">
        <v>178</v>
      </c>
      <c r="D24" s="55"/>
      <c r="E24" s="55"/>
      <c r="F24" s="55">
        <v>1</v>
      </c>
      <c r="G24" s="55">
        <v>1</v>
      </c>
      <c r="H24" s="55">
        <v>1</v>
      </c>
      <c r="I24" s="79"/>
    </row>
    <row r="25" spans="2:9">
      <c r="B25" s="77"/>
      <c r="C25" s="78"/>
      <c r="D25" s="55" t="str">
        <f>SEC_Comm!C8</f>
        <v>H2G_GRID</v>
      </c>
      <c r="E25" s="55"/>
      <c r="F25" s="55"/>
      <c r="G25" s="55"/>
      <c r="H25" s="55"/>
      <c r="I25" s="79">
        <v>0.19999999999999996</v>
      </c>
    </row>
    <row r="26" spans="2:9">
      <c r="B26" s="77"/>
      <c r="C26" s="78"/>
      <c r="D26" s="55" t="str">
        <f>SEC_Comm!C9</f>
        <v>H2G_TRUCK</v>
      </c>
      <c r="E26" s="55"/>
      <c r="F26" s="55"/>
      <c r="G26" s="55"/>
      <c r="H26" s="55"/>
      <c r="I26" s="79">
        <v>0.8</v>
      </c>
    </row>
    <row r="27" spans="2:9">
      <c r="B27" s="77"/>
      <c r="C27" s="78"/>
      <c r="D27" s="55"/>
      <c r="E27" s="55" t="str">
        <f>SEC_Comm!C14</f>
        <v>IND_OTH_H2G</v>
      </c>
      <c r="F27" s="55"/>
      <c r="G27" s="55"/>
      <c r="H27" s="55"/>
      <c r="I27" s="79"/>
    </row>
    <row r="28" spans="2:9">
      <c r="B28" s="81" t="str">
        <f>SEC_Processes!D13</f>
        <v>DMD_TRA_AVI_H2G</v>
      </c>
      <c r="C28" s="39" t="str">
        <f>SEC_Processes!E13</f>
        <v>SF demand for aviation</v>
      </c>
      <c r="D28" s="34"/>
      <c r="F28" s="39">
        <v>1</v>
      </c>
      <c r="G28" s="34">
        <f>G12</f>
        <v>1</v>
      </c>
      <c r="H28" s="34">
        <v>1</v>
      </c>
      <c r="I28" s="82"/>
    </row>
    <row r="29" spans="2:9">
      <c r="B29" s="81"/>
      <c r="C29" s="39"/>
      <c r="D29" s="34" t="str">
        <f>SEC_Comm!C8</f>
        <v>H2G_GRID</v>
      </c>
      <c r="E29" s="39"/>
      <c r="F29" s="39"/>
      <c r="G29" s="34"/>
      <c r="H29" s="34"/>
      <c r="I29" s="82">
        <v>0.19999999999999996</v>
      </c>
    </row>
    <row r="30" spans="2:9">
      <c r="B30" s="81"/>
      <c r="C30" s="39"/>
      <c r="D30" s="34" t="str">
        <f>SEC_Comm!C9</f>
        <v>H2G_TRUCK</v>
      </c>
      <c r="E30" s="39"/>
      <c r="F30" s="39"/>
      <c r="G30" s="34"/>
      <c r="H30" s="34"/>
      <c r="I30" s="82">
        <v>0.8</v>
      </c>
    </row>
    <row r="31" spans="2:9">
      <c r="B31" s="81"/>
      <c r="C31" s="39"/>
      <c r="D31" s="39"/>
      <c r="E31" s="39" t="str">
        <f>SEC_Comm!C15</f>
        <v>IND_TRA_AVI_SAF</v>
      </c>
      <c r="F31" s="34"/>
      <c r="G31" s="34"/>
      <c r="H31" s="34"/>
      <c r="I31" s="82"/>
    </row>
    <row r="32" spans="2:9">
      <c r="B32" s="77" t="str">
        <f>SEC_Processes!D14</f>
        <v>DMD_TRA_CARS_H2G</v>
      </c>
      <c r="C32" s="78" t="str">
        <f>SEC_Processes!E14</f>
        <v>H2 demand for cars</v>
      </c>
      <c r="D32" s="55"/>
      <c r="E32" s="55"/>
      <c r="F32" s="55">
        <v>1</v>
      </c>
      <c r="G32" s="55">
        <f>G20</f>
        <v>1</v>
      </c>
      <c r="H32" s="55">
        <v>1</v>
      </c>
      <c r="I32" s="79"/>
    </row>
    <row r="33" spans="2:9">
      <c r="B33" s="77"/>
      <c r="C33" s="78"/>
      <c r="D33" s="55" t="str">
        <f>SEC_Comm!C8</f>
        <v>H2G_GRID</v>
      </c>
      <c r="E33" s="55"/>
      <c r="F33" s="55"/>
      <c r="G33" s="55"/>
      <c r="H33" s="55"/>
      <c r="I33" s="79">
        <v>0.19999999999999996</v>
      </c>
    </row>
    <row r="34" spans="2:9">
      <c r="B34" s="77"/>
      <c r="C34" s="78"/>
      <c r="D34" s="55" t="str">
        <f>SEC_Comm!C9</f>
        <v>H2G_TRUCK</v>
      </c>
      <c r="E34" s="55"/>
      <c r="F34" s="55"/>
      <c r="G34" s="55"/>
      <c r="H34" s="55"/>
      <c r="I34" s="79">
        <v>0.8</v>
      </c>
    </row>
    <row r="35" spans="2:9">
      <c r="B35" s="77"/>
      <c r="C35" s="78"/>
      <c r="D35" s="55"/>
      <c r="E35" s="55" t="str">
        <f>SEC_Comm!C16</f>
        <v>TRA_CAR_H2G</v>
      </c>
      <c r="F35" s="55"/>
      <c r="G35" s="55"/>
      <c r="H35" s="55"/>
      <c r="I35" s="79"/>
    </row>
    <row r="36" spans="2:9">
      <c r="B36" s="81" t="str">
        <f>SEC_Processes!D15</f>
        <v>DMD_TRA_BUS_H2G</v>
      </c>
      <c r="C36" s="39" t="str">
        <f>SEC_Processes!E15</f>
        <v>H2 demand for city transport</v>
      </c>
      <c r="D36" s="34"/>
      <c r="F36" s="39">
        <v>1</v>
      </c>
      <c r="G36" s="34">
        <f>G28</f>
        <v>1</v>
      </c>
      <c r="H36" s="34">
        <v>1</v>
      </c>
      <c r="I36" s="82"/>
    </row>
    <row r="37" spans="2:9">
      <c r="B37" s="81"/>
      <c r="C37" s="39"/>
      <c r="D37" s="34" t="str">
        <f>SEC_Comm!C8</f>
        <v>H2G_GRID</v>
      </c>
      <c r="E37" s="39"/>
      <c r="F37" s="39"/>
      <c r="G37" s="34"/>
      <c r="H37" s="34"/>
      <c r="I37" s="82">
        <v>0.19999999999999996</v>
      </c>
    </row>
    <row r="38" spans="2:9">
      <c r="B38" s="81"/>
      <c r="C38" s="39"/>
      <c r="D38" s="34" t="str">
        <f>SEC_Comm!C9</f>
        <v>H2G_TRUCK</v>
      </c>
      <c r="E38" s="39"/>
      <c r="F38" s="39"/>
      <c r="G38" s="34"/>
      <c r="H38" s="34"/>
      <c r="I38" s="82">
        <v>0.8</v>
      </c>
    </row>
    <row r="39" spans="2:9">
      <c r="B39" s="81"/>
      <c r="C39" s="39"/>
      <c r="D39" s="39"/>
      <c r="E39" s="39" t="str">
        <f>SEC_Comm!C18</f>
        <v>TRA_BUS_H2G</v>
      </c>
      <c r="F39" s="34"/>
      <c r="G39" s="34"/>
      <c r="H39" s="34"/>
      <c r="I39" s="82"/>
    </row>
    <row r="40" spans="2:9">
      <c r="B40" s="77" t="str">
        <f>SEC_Processes!D16</f>
        <v>DMD_TRA_RAIL_H2G</v>
      </c>
      <c r="C40" s="78" t="str">
        <f>SEC_Processes!E16</f>
        <v>H2 demand for rail</v>
      </c>
      <c r="D40" s="55"/>
      <c r="E40" s="55"/>
      <c r="F40" s="55">
        <v>1</v>
      </c>
      <c r="G40" s="55">
        <f>G32</f>
        <v>1</v>
      </c>
      <c r="H40" s="55">
        <v>1</v>
      </c>
      <c r="I40" s="79"/>
    </row>
    <row r="41" spans="2:9">
      <c r="B41" s="77"/>
      <c r="C41" s="78"/>
      <c r="D41" s="55" t="str">
        <f>SEC_Comm!C8</f>
        <v>H2G_GRID</v>
      </c>
      <c r="E41" s="55"/>
      <c r="F41" s="55"/>
      <c r="G41" s="55"/>
      <c r="H41" s="55"/>
      <c r="I41" s="79">
        <v>0.19999999999999996</v>
      </c>
    </row>
    <row r="42" spans="2:9">
      <c r="B42" s="77"/>
      <c r="C42" s="78"/>
      <c r="D42" s="55" t="str">
        <f>SEC_Comm!C9</f>
        <v>H2G_TRUCK</v>
      </c>
      <c r="E42" s="55"/>
      <c r="F42" s="55"/>
      <c r="G42" s="55"/>
      <c r="H42" s="55"/>
      <c r="I42" s="79">
        <v>0.8</v>
      </c>
    </row>
    <row r="43" spans="2:9">
      <c r="B43" s="77"/>
      <c r="C43" s="78"/>
      <c r="D43" s="55"/>
      <c r="E43" s="55" t="str">
        <f>SEC_Comm!C17</f>
        <v>TRA_RAIL_H2G</v>
      </c>
      <c r="F43" s="55"/>
      <c r="G43" s="55"/>
      <c r="H43" s="55"/>
      <c r="I43" s="79"/>
    </row>
    <row r="44" spans="2:9">
      <c r="B44" s="81" t="str">
        <f>SEC_Processes!D17</f>
        <v>DMD_TRA_FRK_H2G</v>
      </c>
      <c r="C44" s="39"/>
      <c r="D44" s="34"/>
      <c r="E44" s="34"/>
      <c r="F44" s="34">
        <v>1</v>
      </c>
      <c r="G44" s="34">
        <v>1</v>
      </c>
      <c r="H44" s="34">
        <v>1</v>
      </c>
      <c r="I44" s="82"/>
    </row>
    <row r="45" spans="2:9">
      <c r="B45" s="81"/>
      <c r="C45" s="39"/>
      <c r="D45" s="34" t="str">
        <f>SEC_Comm!C8</f>
        <v>H2G_GRID</v>
      </c>
      <c r="E45" s="34"/>
      <c r="F45" s="34"/>
      <c r="G45" s="34"/>
      <c r="H45" s="34"/>
      <c r="I45" s="82">
        <v>0.19999999999999996</v>
      </c>
    </row>
    <row r="46" spans="2:9">
      <c r="B46" s="81"/>
      <c r="C46" s="39"/>
      <c r="D46" s="34" t="str">
        <f>SEC_Comm!C9</f>
        <v>H2G_TRUCK</v>
      </c>
      <c r="E46" s="34"/>
      <c r="F46" s="34"/>
      <c r="G46" s="34"/>
      <c r="H46" s="34"/>
      <c r="I46" s="82">
        <v>0.8</v>
      </c>
    </row>
    <row r="47" spans="2:9">
      <c r="B47" s="81"/>
      <c r="C47" s="39"/>
      <c r="D47" s="34"/>
      <c r="E47" s="34" t="str">
        <f>SEC_Comm!C19</f>
        <v>TRA_FRK_H2G</v>
      </c>
      <c r="F47" s="34"/>
      <c r="G47" s="34"/>
      <c r="H47" s="34"/>
      <c r="I47" s="82"/>
    </row>
    <row r="48" spans="2:9">
      <c r="B48" s="77" t="str">
        <f>SEC_Processes!D20</f>
        <v>DMD_IND_HT_H2G</v>
      </c>
      <c r="C48" s="78" t="str">
        <f>SEC_Processes!E20</f>
        <v>H2 demand for industrial heat</v>
      </c>
      <c r="D48" s="55"/>
      <c r="E48" s="55"/>
      <c r="F48" s="55">
        <v>1</v>
      </c>
      <c r="G48" s="55">
        <f>G40</f>
        <v>1</v>
      </c>
      <c r="H48" s="55">
        <v>1</v>
      </c>
      <c r="I48" s="79"/>
    </row>
    <row r="49" spans="2:9">
      <c r="B49" s="77"/>
      <c r="C49" s="78"/>
      <c r="D49" s="55" t="str">
        <f>SEC_Comm!C8</f>
        <v>H2G_GRID</v>
      </c>
      <c r="E49" s="55"/>
      <c r="F49" s="55"/>
      <c r="G49" s="55"/>
      <c r="H49" s="55"/>
      <c r="I49" s="79">
        <v>0.19999999999999996</v>
      </c>
    </row>
    <row r="50" spans="2:9">
      <c r="B50" s="77"/>
      <c r="C50" s="78"/>
      <c r="D50" s="55" t="str">
        <f>SEC_Comm!C9</f>
        <v>H2G_TRUCK</v>
      </c>
      <c r="E50" s="55"/>
      <c r="F50" s="55"/>
      <c r="G50" s="55"/>
      <c r="H50" s="55"/>
      <c r="I50" s="79">
        <v>0.8</v>
      </c>
    </row>
    <row r="51" spans="2:9">
      <c r="B51" s="77"/>
      <c r="C51" s="78"/>
      <c r="D51" s="55"/>
      <c r="E51" s="55" t="str">
        <f>SEC_Comm!C22</f>
        <v>IND_HT_H2G</v>
      </c>
      <c r="F51" s="55"/>
      <c r="G51" s="55"/>
      <c r="H51" s="55"/>
      <c r="I51" s="79"/>
    </row>
    <row r="52" spans="2:9">
      <c r="B52" s="81" t="str">
        <f>SEC_Processes!D21</f>
        <v>DMD_ELE_PP_H2G</v>
      </c>
      <c r="C52" s="39" t="str">
        <f>SEC_Processes!E21</f>
        <v>H2 demand for power generation</v>
      </c>
      <c r="D52" s="34"/>
      <c r="E52" s="34"/>
      <c r="F52" s="39">
        <v>1</v>
      </c>
      <c r="G52" s="34">
        <v>1</v>
      </c>
      <c r="H52" s="34">
        <v>1</v>
      </c>
      <c r="I52" s="82"/>
    </row>
    <row r="53" spans="2:9">
      <c r="B53" s="81"/>
      <c r="C53" s="39"/>
      <c r="D53" s="34" t="str">
        <f>SEC_Comm!C8</f>
        <v>H2G_GRID</v>
      </c>
      <c r="E53" s="39"/>
      <c r="F53" s="39"/>
      <c r="G53" s="34"/>
      <c r="H53" s="34"/>
      <c r="I53" s="82">
        <v>0.19999999999999996</v>
      </c>
    </row>
    <row r="54" spans="2:9">
      <c r="B54" s="81"/>
      <c r="C54" s="39"/>
      <c r="D54" s="34" t="str">
        <f>SEC_Comm!C9</f>
        <v>H2G_TRUCK</v>
      </c>
      <c r="E54" s="39"/>
      <c r="F54" s="39"/>
      <c r="G54" s="34"/>
      <c r="H54" s="34"/>
      <c r="I54" s="82">
        <v>0.8</v>
      </c>
    </row>
    <row r="55" spans="2:9">
      <c r="B55" s="81"/>
      <c r="C55" s="39"/>
      <c r="D55" s="39"/>
      <c r="E55" s="39" t="str">
        <f>SEC_Comm!C23</f>
        <v>PP_H2G</v>
      </c>
      <c r="F55" s="34"/>
      <c r="G55" s="34"/>
      <c r="H55" s="34"/>
      <c r="I55" s="82"/>
    </row>
    <row r="56" spans="2:9">
      <c r="B56" s="77" t="str">
        <f>SEC_Processes!D22</f>
        <v>DMD_OTHER_ELC</v>
      </c>
      <c r="C56" s="78" t="str">
        <f>SEC_Processes!E22</f>
        <v>Whole demand of electricity system in Poland</v>
      </c>
      <c r="D56" s="55"/>
      <c r="E56" s="55"/>
      <c r="F56" s="55">
        <v>1</v>
      </c>
      <c r="G56" s="55">
        <v>1</v>
      </c>
      <c r="H56" s="55">
        <v>1</v>
      </c>
      <c r="I56" s="106"/>
    </row>
    <row r="57" spans="2:9">
      <c r="B57" s="77"/>
      <c r="C57" s="78"/>
      <c r="D57" s="55" t="str">
        <f>SEC_Comm!C24</f>
        <v>ELC_GRID</v>
      </c>
      <c r="E57" s="55"/>
      <c r="F57" s="55"/>
      <c r="G57" s="55"/>
      <c r="H57" s="55"/>
      <c r="I57" s="107"/>
    </row>
    <row r="58" spans="2:9">
      <c r="B58" s="77"/>
      <c r="C58" s="78"/>
      <c r="D58" s="55" t="str">
        <f>SEC_Comm!C25</f>
        <v>ELC_GRID_RES</v>
      </c>
      <c r="E58" s="55"/>
      <c r="F58" s="55"/>
      <c r="G58" s="55"/>
      <c r="H58" s="55"/>
      <c r="I58" s="107"/>
    </row>
    <row r="59" spans="2:9">
      <c r="B59" s="77"/>
      <c r="C59" s="78"/>
      <c r="D59" s="55"/>
      <c r="E59" s="55" t="str">
        <f>SEC_Comm!C26</f>
        <v>DMD_ELC_TOT</v>
      </c>
      <c r="F59" s="55"/>
      <c r="G59" s="55"/>
      <c r="H59" s="55"/>
      <c r="I59" s="106"/>
    </row>
    <row r="60" spans="2:9">
      <c r="B60" s="81" t="str">
        <f>SEC_Processes!D18</f>
        <v>DMD_TRA_SHIP_INL_H2G</v>
      </c>
      <c r="C60" s="39" t="str">
        <f>SEC_Processes!E18</f>
        <v>H2 demand for ships on inland and coastal waters</v>
      </c>
      <c r="D60" s="34"/>
      <c r="E60" s="34"/>
      <c r="F60" s="39">
        <v>1</v>
      </c>
      <c r="G60" s="34">
        <f t="shared" ref="G60" si="0">G52</f>
        <v>1</v>
      </c>
      <c r="H60" s="34">
        <v>1</v>
      </c>
      <c r="I60" s="82"/>
    </row>
    <row r="61" spans="2:9">
      <c r="B61" s="81"/>
      <c r="C61" s="39"/>
      <c r="D61" s="34" t="str">
        <f>SEC_Comm!C8</f>
        <v>H2G_GRID</v>
      </c>
      <c r="E61" s="39"/>
      <c r="F61" s="39"/>
      <c r="G61" s="34"/>
      <c r="H61" s="34"/>
      <c r="I61" s="82">
        <v>0.2</v>
      </c>
    </row>
    <row r="62" spans="2:9">
      <c r="B62" s="81"/>
      <c r="C62" s="39"/>
      <c r="D62" s="34" t="str">
        <f>SEC_Comm!C9</f>
        <v>H2G_TRUCK</v>
      </c>
      <c r="E62" s="39"/>
      <c r="F62" s="39"/>
      <c r="G62" s="34"/>
      <c r="H62" s="34"/>
      <c r="I62" s="82">
        <v>0.8</v>
      </c>
    </row>
    <row r="63" spans="2:9">
      <c r="B63" s="81"/>
      <c r="C63" s="39"/>
      <c r="D63" s="39"/>
      <c r="E63" s="39" t="str">
        <f>SEC_Comm!C20</f>
        <v>TRA_SHIP_INL_H2G</v>
      </c>
      <c r="F63" s="34"/>
      <c r="G63" s="34"/>
      <c r="H63" s="34"/>
      <c r="I63" s="82"/>
    </row>
    <row r="64" spans="2:9">
      <c r="B64" s="77" t="str">
        <f>SEC_Processes!D19</f>
        <v>DMD_TRA_SHIP_SEA_H2G</v>
      </c>
      <c r="C64" s="78" t="str">
        <f>SEC_Processes!E19</f>
        <v>H2 demand for ships on seawaters</v>
      </c>
      <c r="D64" s="55"/>
      <c r="E64" s="55"/>
      <c r="F64" s="55">
        <v>1</v>
      </c>
      <c r="G64" s="55">
        <v>1</v>
      </c>
      <c r="H64" s="55">
        <v>1</v>
      </c>
      <c r="I64" s="79"/>
    </row>
    <row r="65" spans="2:9">
      <c r="B65" s="77"/>
      <c r="C65" s="78"/>
      <c r="D65" s="55" t="str">
        <f>SEC_Comm!C8</f>
        <v>H2G_GRID</v>
      </c>
      <c r="E65" s="55"/>
      <c r="F65" s="55"/>
      <c r="G65" s="55"/>
      <c r="H65" s="55"/>
      <c r="I65" s="79">
        <v>0.2</v>
      </c>
    </row>
    <row r="66" spans="2:9">
      <c r="B66" s="77"/>
      <c r="C66" s="78"/>
      <c r="D66" s="55" t="str">
        <f>SEC_Comm!C9</f>
        <v>H2G_TRUCK</v>
      </c>
      <c r="E66" s="55"/>
      <c r="F66" s="55"/>
      <c r="G66" s="55"/>
      <c r="H66" s="55"/>
      <c r="I66" s="79">
        <v>0.8</v>
      </c>
    </row>
    <row r="67" spans="2:9" ht="13" thickBot="1">
      <c r="B67" s="84"/>
      <c r="C67" s="85"/>
      <c r="D67" s="59"/>
      <c r="E67" s="59" t="str">
        <f>SEC_Comm!C21</f>
        <v>TRA_SHIP_SEA_H2G</v>
      </c>
      <c r="F67" s="59"/>
      <c r="G67" s="59"/>
      <c r="H67" s="59"/>
      <c r="I67" s="86"/>
    </row>
    <row r="68" spans="2:9">
      <c r="B68" s="40"/>
      <c r="C68" s="39"/>
      <c r="D68" s="34"/>
      <c r="E68" s="39"/>
      <c r="F68" s="39"/>
      <c r="G68" s="34"/>
      <c r="H68" s="34"/>
      <c r="I68" s="41"/>
    </row>
    <row r="69" spans="2:9">
      <c r="B69" s="40"/>
      <c r="C69" s="39"/>
      <c r="D69" s="34"/>
      <c r="E69" s="39"/>
      <c r="F69" s="39"/>
      <c r="G69" s="34"/>
      <c r="H69" s="34"/>
      <c r="I69" s="41"/>
    </row>
  </sheetData>
  <phoneticPr fontId="117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Y34"/>
  <sheetViews>
    <sheetView tabSelected="1" zoomScale="70" zoomScaleNormal="70" workbookViewId="0">
      <selection activeCell="F9" sqref="F9"/>
    </sheetView>
  </sheetViews>
  <sheetFormatPr defaultRowHeight="12.5"/>
  <cols>
    <col min="2" max="2" width="25.54296875" bestFit="1" customWidth="1"/>
    <col min="5" max="5" width="16.26953125" customWidth="1"/>
    <col min="6" max="6" width="20.81640625" customWidth="1"/>
    <col min="14" max="15" width="12.453125" bestFit="1" customWidth="1"/>
    <col min="19" max="19" width="18.54296875" bestFit="1" customWidth="1"/>
  </cols>
  <sheetData>
    <row r="2" spans="2:9" ht="17.5">
      <c r="B2" s="20" t="s">
        <v>167</v>
      </c>
    </row>
    <row r="4" spans="2:9" ht="13">
      <c r="B4" s="7" t="s">
        <v>171</v>
      </c>
    </row>
    <row r="5" spans="2:9" ht="13">
      <c r="B5" s="16" t="s">
        <v>3</v>
      </c>
      <c r="C5" s="30">
        <v>2023</v>
      </c>
      <c r="D5" s="30">
        <v>2025</v>
      </c>
      <c r="E5" s="30">
        <v>2030</v>
      </c>
      <c r="F5" s="30">
        <v>2035</v>
      </c>
      <c r="G5" s="30">
        <v>2040</v>
      </c>
      <c r="H5" s="30">
        <v>2045</v>
      </c>
      <c r="I5" s="30">
        <v>2050</v>
      </c>
    </row>
    <row r="6" spans="2:9">
      <c r="B6" s="24" t="s">
        <v>168</v>
      </c>
      <c r="C6" s="109" t="s">
        <v>169</v>
      </c>
      <c r="D6" s="109"/>
      <c r="E6" s="109"/>
      <c r="F6" s="109"/>
      <c r="G6" s="109"/>
      <c r="H6" s="109"/>
      <c r="I6" s="109"/>
    </row>
    <row r="7" spans="2:9" ht="13" thickBot="1">
      <c r="B7" s="37" t="s">
        <v>170</v>
      </c>
      <c r="C7" s="110"/>
      <c r="D7" s="110"/>
      <c r="E7" s="110"/>
      <c r="F7" s="110"/>
      <c r="G7" s="110"/>
      <c r="H7" s="110"/>
      <c r="I7" s="110"/>
    </row>
    <row r="8" spans="2:9">
      <c r="B8" s="36" t="str">
        <f>SEC_Comm!C10</f>
        <v>IND_FERT_H2G</v>
      </c>
      <c r="C8" s="88">
        <v>0</v>
      </c>
      <c r="D8" s="88">
        <v>0</v>
      </c>
      <c r="E8" s="89">
        <v>0.136103</v>
      </c>
      <c r="F8" s="90"/>
      <c r="G8" s="90"/>
      <c r="H8" s="90"/>
      <c r="I8" s="91"/>
    </row>
    <row r="9" spans="2:9">
      <c r="B9" s="92" t="str">
        <f>SEC_Comm!C11</f>
        <v>IND_REF_H2G</v>
      </c>
      <c r="C9" s="93">
        <v>0</v>
      </c>
      <c r="D9" s="93">
        <v>0</v>
      </c>
      <c r="E9" s="94">
        <v>1.7971000000000001E-2</v>
      </c>
      <c r="F9" s="95"/>
      <c r="G9" s="95"/>
      <c r="H9" s="95"/>
      <c r="I9" s="51"/>
    </row>
    <row r="10" spans="2:9">
      <c r="B10" s="96" t="str">
        <f>SEC_Comm!C13</f>
        <v>IND_STEEL_H2G</v>
      </c>
      <c r="C10" s="97">
        <v>0</v>
      </c>
      <c r="D10" s="97">
        <v>0</v>
      </c>
      <c r="E10" s="98">
        <v>4.2000000000000003E-2</v>
      </c>
      <c r="F10" s="99"/>
      <c r="G10" s="99"/>
      <c r="H10" s="99"/>
      <c r="I10" s="56"/>
    </row>
    <row r="11" spans="2:9">
      <c r="B11" s="96" t="str">
        <f>SEC_Comm!C12</f>
        <v>IND_FUEL_H2G</v>
      </c>
      <c r="C11" s="97">
        <v>0</v>
      </c>
      <c r="D11" s="97">
        <v>0</v>
      </c>
      <c r="E11" s="98">
        <v>1.1599999999999999E-2</v>
      </c>
      <c r="F11" s="99"/>
      <c r="G11" s="99"/>
      <c r="H11" s="99"/>
      <c r="I11" s="56"/>
    </row>
    <row r="12" spans="2:9">
      <c r="B12" s="92" t="str">
        <f>SEC_Comm!C14</f>
        <v>IND_OTH_H2G</v>
      </c>
      <c r="C12" s="93">
        <v>0</v>
      </c>
      <c r="D12" s="93">
        <v>0</v>
      </c>
      <c r="E12" s="94">
        <v>5.3350000000000003E-3</v>
      </c>
      <c r="F12" s="95"/>
      <c r="G12" s="95"/>
      <c r="H12" s="34"/>
      <c r="I12" s="51"/>
    </row>
    <row r="13" spans="2:9">
      <c r="B13" s="96" t="str">
        <f>SEC_Comm!C15</f>
        <v>IND_TRA_AVI_SAF</v>
      </c>
      <c r="C13" s="97">
        <v>0</v>
      </c>
      <c r="D13" s="97">
        <v>0</v>
      </c>
      <c r="E13" s="98">
        <f>1200*10^-6</f>
        <v>1.1999999999999999E-3</v>
      </c>
      <c r="F13" s="99"/>
      <c r="G13" s="99"/>
      <c r="H13" s="99"/>
      <c r="I13" s="56"/>
    </row>
    <row r="14" spans="2:9">
      <c r="B14" s="92" t="str">
        <f>SEC_Comm!C16</f>
        <v>TRA_CAR_H2G</v>
      </c>
      <c r="C14" s="93">
        <v>0</v>
      </c>
      <c r="D14" s="93">
        <v>0</v>
      </c>
      <c r="E14" s="94">
        <v>1.0800000000000001E-2</v>
      </c>
      <c r="F14" s="95"/>
      <c r="G14" s="95"/>
      <c r="H14" s="34"/>
      <c r="I14" s="51"/>
    </row>
    <row r="15" spans="2:9">
      <c r="B15" s="96" t="str">
        <f>SEC_Comm!C17</f>
        <v>TRA_RAIL_H2G</v>
      </c>
      <c r="C15" s="97">
        <v>0</v>
      </c>
      <c r="D15" s="97">
        <v>0</v>
      </c>
      <c r="E15" s="98">
        <v>1.25E-3</v>
      </c>
      <c r="F15" s="99"/>
      <c r="G15" s="99"/>
      <c r="H15" s="99"/>
      <c r="I15" s="56"/>
    </row>
    <row r="16" spans="2:9">
      <c r="B16" s="92" t="str">
        <f>SEC_Comm!C18</f>
        <v>TRA_BUS_H2G</v>
      </c>
      <c r="C16" s="93">
        <v>0</v>
      </c>
      <c r="D16" s="93">
        <v>0</v>
      </c>
      <c r="E16" s="105">
        <v>7.1999999999999998E-3</v>
      </c>
      <c r="F16" s="95"/>
      <c r="G16" s="95"/>
      <c r="H16" s="34"/>
      <c r="I16" s="51"/>
    </row>
    <row r="17" spans="2:22">
      <c r="B17" s="83" t="str">
        <f>SEC_Comm!C19</f>
        <v>TRA_FRK_H2G</v>
      </c>
      <c r="C17" s="97">
        <v>0</v>
      </c>
      <c r="D17" s="97">
        <v>0</v>
      </c>
      <c r="E17" s="98">
        <v>4.4999999999999999E-4</v>
      </c>
      <c r="F17" s="55"/>
      <c r="G17" s="55"/>
      <c r="H17" s="55"/>
      <c r="I17" s="56"/>
    </row>
    <row r="18" spans="2:22">
      <c r="B18" s="100" t="str">
        <f>SEC_Comm!C20</f>
        <v>TRA_SHIP_INL_H2G</v>
      </c>
      <c r="C18" s="93">
        <v>0</v>
      </c>
      <c r="D18" s="93">
        <v>0</v>
      </c>
      <c r="E18" s="94">
        <f>245.2*10^-6</f>
        <v>2.452E-4</v>
      </c>
      <c r="F18" s="34"/>
      <c r="G18" s="34"/>
      <c r="H18" s="34"/>
      <c r="I18" s="51"/>
    </row>
    <row r="19" spans="2:22">
      <c r="B19" s="83" t="str">
        <f>SEC_Comm!C21</f>
        <v>TRA_SHIP_SEA_H2G</v>
      </c>
      <c r="C19" s="97">
        <v>0</v>
      </c>
      <c r="D19" s="97">
        <v>0</v>
      </c>
      <c r="E19" s="98">
        <f>4300*10^-6</f>
        <v>4.3E-3</v>
      </c>
      <c r="F19" s="55"/>
      <c r="G19" s="55"/>
      <c r="H19" s="55"/>
      <c r="I19" s="56"/>
    </row>
    <row r="20" spans="2:22">
      <c r="B20" s="92" t="str">
        <f>SEC_Comm!C22</f>
        <v>IND_HT_H2G</v>
      </c>
      <c r="C20" s="93">
        <v>0</v>
      </c>
      <c r="D20" s="93">
        <v>0</v>
      </c>
      <c r="E20" s="94">
        <v>0.01</v>
      </c>
      <c r="F20" s="95"/>
      <c r="G20" s="95"/>
      <c r="H20" s="34"/>
      <c r="I20" s="51"/>
    </row>
    <row r="21" spans="2:22" ht="13" thickBot="1">
      <c r="B21" s="101" t="str">
        <f>SEC_Comm!C23</f>
        <v>PP_H2G</v>
      </c>
      <c r="C21" s="102">
        <v>0</v>
      </c>
      <c r="D21" s="102">
        <v>0</v>
      </c>
      <c r="E21" s="103">
        <v>0</v>
      </c>
      <c r="F21" s="104"/>
      <c r="G21" s="104"/>
      <c r="H21" s="104"/>
      <c r="I21" s="60"/>
    </row>
    <row r="22" spans="2:22">
      <c r="B22" s="34"/>
      <c r="C22" s="34"/>
      <c r="D22" s="34"/>
      <c r="E22" s="42"/>
      <c r="F22" s="34"/>
      <c r="G22" s="34"/>
      <c r="H22" s="34"/>
      <c r="I22" s="34"/>
    </row>
    <row r="23" spans="2:22">
      <c r="B23" s="34"/>
      <c r="C23" s="34"/>
      <c r="D23" s="34"/>
      <c r="E23" s="34"/>
      <c r="F23" s="34"/>
      <c r="G23" s="34"/>
      <c r="H23" s="34"/>
      <c r="I23" s="34"/>
    </row>
    <row r="25" spans="2:22" ht="13">
      <c r="B25" s="43" t="s">
        <v>171</v>
      </c>
    </row>
    <row r="26" spans="2:22" ht="13">
      <c r="B26" s="16" t="s">
        <v>3</v>
      </c>
      <c r="C26" s="30">
        <v>2023</v>
      </c>
      <c r="D26" s="30">
        <v>2030</v>
      </c>
      <c r="E26" s="30">
        <v>2035</v>
      </c>
      <c r="F26" s="30">
        <v>2040</v>
      </c>
      <c r="G26" s="30">
        <v>2045</v>
      </c>
      <c r="H26" s="30">
        <v>2050</v>
      </c>
    </row>
    <row r="27" spans="2:22" ht="12.75" customHeight="1">
      <c r="B27" s="24" t="s">
        <v>168</v>
      </c>
      <c r="C27" s="24" t="s">
        <v>172</v>
      </c>
      <c r="D27" s="24"/>
      <c r="E27" s="24"/>
      <c r="F27" s="24"/>
      <c r="G27" s="24"/>
      <c r="H27" s="24"/>
    </row>
    <row r="28" spans="2:22" ht="13" thickBot="1">
      <c r="B28" s="37" t="s">
        <v>170</v>
      </c>
      <c r="C28" s="33"/>
      <c r="D28" s="33"/>
      <c r="E28" s="33"/>
      <c r="F28" s="33"/>
      <c r="G28" s="33"/>
      <c r="H28" s="33"/>
    </row>
    <row r="29" spans="2:22">
      <c r="B29" s="36" t="str">
        <f>SEC_Comm!C26</f>
        <v>DMD_ELC_TOT</v>
      </c>
      <c r="C29" s="87">
        <v>608.24159999999995</v>
      </c>
      <c r="D29" s="87">
        <v>608.24159999999995</v>
      </c>
      <c r="E29" s="87">
        <v>608.24159999999995</v>
      </c>
      <c r="F29" s="87">
        <v>608.24159999999995</v>
      </c>
      <c r="G29" s="87">
        <v>608.24159999999995</v>
      </c>
      <c r="H29" s="87">
        <v>608.24159999999995</v>
      </c>
    </row>
    <row r="30" spans="2:22">
      <c r="V30" s="1"/>
    </row>
    <row r="31" spans="2:22">
      <c r="T31" s="1"/>
    </row>
    <row r="32" spans="2:22">
      <c r="T32" s="1"/>
    </row>
    <row r="33" spans="6:25">
      <c r="T33" s="1"/>
      <c r="U33" s="1"/>
      <c r="V33" s="1"/>
      <c r="Y33" s="1"/>
    </row>
    <row r="34" spans="6:25">
      <c r="F34" s="38"/>
      <c r="S34" s="45"/>
      <c r="T34" s="1"/>
    </row>
  </sheetData>
  <mergeCells count="2">
    <mergeCell ref="C6:I6"/>
    <mergeCell ref="C7:I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5"/>
  <cols>
    <col min="1" max="1" width="2.7265625" customWidth="1"/>
    <col min="2" max="2" width="15.26953125" customWidth="1"/>
    <col min="3" max="3" width="12.26953125" customWidth="1"/>
    <col min="4" max="5" width="8.54296875" customWidth="1"/>
    <col min="6" max="6" width="11" bestFit="1" customWidth="1"/>
    <col min="7" max="7" width="12.453125" customWidth="1"/>
    <col min="8" max="8" width="9.26953125" customWidth="1"/>
    <col min="15" max="15" width="14.26953125" customWidth="1"/>
    <col min="16" max="16" width="14.54296875" customWidth="1"/>
    <col min="17" max="17" width="15.26953125" customWidth="1"/>
    <col min="19" max="19" width="9.7265625" customWidth="1"/>
  </cols>
  <sheetData>
    <row r="1" spans="2:9" ht="13">
      <c r="C1" s="44"/>
    </row>
    <row r="3" spans="2:9" ht="17.5">
      <c r="B3" s="20" t="s">
        <v>167</v>
      </c>
      <c r="C3" s="9"/>
    </row>
    <row r="5" spans="2:9" ht="13">
      <c r="B5" s="7" t="s">
        <v>171</v>
      </c>
      <c r="C5" s="8"/>
    </row>
    <row r="6" spans="2:9" ht="13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168</v>
      </c>
      <c r="C7" s="109" t="s">
        <v>173</v>
      </c>
      <c r="D7" s="109"/>
      <c r="E7" s="109"/>
      <c r="F7" s="109"/>
      <c r="G7" s="109"/>
      <c r="H7" s="109"/>
      <c r="I7" s="109"/>
    </row>
    <row r="8" spans="2:9" ht="36.75" customHeight="1">
      <c r="B8" s="15" t="s">
        <v>170</v>
      </c>
      <c r="C8" s="112" t="s">
        <v>174</v>
      </c>
      <c r="D8" s="112"/>
      <c r="E8" s="112"/>
      <c r="F8" s="112"/>
      <c r="G8" s="112"/>
      <c r="H8" s="112"/>
      <c r="I8" s="112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 ht="13">
      <c r="B13" s="111"/>
      <c r="C13" s="111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4F1909-1F9B-47CF-8F6A-492A3F019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www.w3.org/XML/1998/namespace"/>
    <ds:schemaRef ds:uri="http://purl.org/dc/dcmitype/"/>
    <ds:schemaRef ds:uri="ac4f588e-db1b-4d15-903e-57b0b6decf5f"/>
    <ds:schemaRef ds:uri="e1dc2528-885f-4c68-9f61-c9c57edc7584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2025-10-30T17:29:20Z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960196912288665</vt:r8>
  </property>
</Properties>
</file>