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SuppXLS\"/>
    </mc:Choice>
  </mc:AlternateContent>
  <xr:revisionPtr revIDLastSave="0" documentId="13_ncr:1_{13E4198D-65B2-400B-9CCC-32308B9F8899}" xr6:coauthVersionLast="47" xr6:coauthVersionMax="47" xr10:uidLastSave="{00000000-0000-0000-0000-000000000000}"/>
  <bookViews>
    <workbookView xWindow="-110" yWindow="-110" windowWidth="19420" windowHeight="10300" tabRatio="242" xr2:uid="{00000000-000D-0000-FFFF-FFFF00000000}"/>
  </bookViews>
  <sheets>
    <sheet name="CAP_BND" sheetId="2" r:id="rId1"/>
    <sheet name="a" sheetId="3" state="hidden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2" l="1"/>
  <c r="Z7" i="2"/>
  <c r="Z8" i="2"/>
  <c r="Z10" i="2"/>
  <c r="Z11" i="2"/>
  <c r="Z6" i="2"/>
  <c r="M27" i="2"/>
  <c r="M21" i="2"/>
  <c r="M18" i="2"/>
  <c r="M15" i="2"/>
  <c r="M12" i="2"/>
  <c r="M9" i="2"/>
  <c r="M10" i="2"/>
  <c r="M11" i="2"/>
  <c r="M13" i="2"/>
  <c r="M14" i="2"/>
  <c r="M16" i="2"/>
  <c r="M17" i="2"/>
  <c r="M19" i="2"/>
  <c r="M20" i="2"/>
  <c r="M22" i="2"/>
  <c r="M23" i="2"/>
  <c r="M24" i="2"/>
  <c r="M25" i="2"/>
  <c r="M26" i="2"/>
  <c r="M28" i="2"/>
  <c r="M29" i="2"/>
  <c r="M7" i="2"/>
  <c r="M8" i="2"/>
  <c r="M6" i="2"/>
  <c r="Y11" i="2"/>
  <c r="S11" i="2" s="1"/>
  <c r="S10" i="2"/>
  <c r="Y10" i="2"/>
  <c r="S9" i="2"/>
  <c r="Y7" i="2" l="1"/>
  <c r="S7" i="2"/>
  <c r="Y9" i="2" l="1"/>
  <c r="E28" i="2" l="1"/>
  <c r="B71" i="3"/>
  <c r="B21" i="3"/>
  <c r="B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tc={AE959241-6A31-4173-B371-0F580D837514}</author>
    <author>tc={D771788A-7D98-4A77-B05A-D2938658D550}</author>
  </authors>
  <commentList>
    <comment ref="Y6" authorId="0" shapeId="0" xr:uid="{AE959241-6A31-4173-B371-0F580D83751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Oszacowanie własne na podstawie wyników wodorowej mapy polski</t>
      </text>
    </comment>
    <comment ref="Y9" authorId="1" shapeId="0" xr:uid="{D771788A-7D98-4A77-B05A-D2938658D55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Oszacowanie własne na podstawie zapotrzebowania i % pokrycia go przez ciężarówki</t>
      </text>
    </comment>
  </commentList>
</comments>
</file>

<file path=xl/sharedStrings.xml><?xml version="1.0" encoding="utf-8"?>
<sst xmlns="http://schemas.openxmlformats.org/spreadsheetml/2006/main" count="392" uniqueCount="97">
  <si>
    <t>~TFM_INS</t>
  </si>
  <si>
    <t>LimType</t>
  </si>
  <si>
    <t>Attribute</t>
  </si>
  <si>
    <t>Year</t>
  </si>
  <si>
    <t>PL</t>
  </si>
  <si>
    <t>Pset_PN</t>
  </si>
  <si>
    <t>\I: Bound Type</t>
  </si>
  <si>
    <t>Attribute Name</t>
  </si>
  <si>
    <t>Value in Region [GW]</t>
  </si>
  <si>
    <t>Process Set: Process Name</t>
  </si>
  <si>
    <t>UP</t>
  </si>
  <si>
    <t>CAP_BND</t>
  </si>
  <si>
    <t>LO</t>
  </si>
  <si>
    <t>Nazwa projektu</t>
  </si>
  <si>
    <t>i spółka realizująca projekt</t>
  </si>
  <si>
    <t>Pozwolenie na wznoszenie i wykorzystywanie sztucznych wysp (PSZW)</t>
  </si>
  <si>
    <t>maksymalna moc zainstalowana</t>
  </si>
  <si>
    <t>Decyzja o środowiskowych uwarunkowaniach (DŚU)</t>
  </si>
  <si>
    <t>Badania geotechniczne gruntu</t>
  </si>
  <si>
    <t>Warunki techniczne przyłączenia do sieci (WTP)</t>
  </si>
  <si>
    <t>Umowa o przyłączenie do sieci (UP)</t>
  </si>
  <si>
    <t>Decyzja Prezesa URE, o której mowa w art. 16 ust. 1 ustawy offshore*</t>
  </si>
  <si>
    <t>moc zainstalowana</t>
  </si>
  <si>
    <t>Decyzja Prezesa URE w art. 18 ust. 1 ustawy offshore*</t>
  </si>
  <si>
    <t>cena maksymalna</t>
  </si>
  <si>
    <t>Planowane pierwsze wyprowadzenie energii</t>
  </si>
  <si>
    <t>I faza systemu wsparcia</t>
  </si>
  <si>
    <t>Baltica 3</t>
  </si>
  <si>
    <t>Elektrownia Wiatrowa Baltica 3 sp. z o.o.</t>
  </si>
  <si>
    <t>Tak</t>
  </si>
  <si>
    <t>Nie</t>
  </si>
  <si>
    <t>1045,5 MW</t>
  </si>
  <si>
    <t>319,60 zł / MWh</t>
  </si>
  <si>
    <t>2030 r.</t>
  </si>
  <si>
    <t>Baltica 2</t>
  </si>
  <si>
    <t>Elektrownia Wiatrowa Baltica 2 sp. z o.o.</t>
  </si>
  <si>
    <t>1498 MW</t>
  </si>
  <si>
    <t>2027 r.</t>
  </si>
  <si>
    <t>Baltic Power</t>
  </si>
  <si>
    <t>sp. z o.o.</t>
  </si>
  <si>
    <t>1200 MW</t>
  </si>
  <si>
    <t>1197 MW</t>
  </si>
  <si>
    <t>2026 r.</t>
  </si>
  <si>
    <t>BC-Wind</t>
  </si>
  <si>
    <t>C-Wind Polska sp. z o.o.</t>
  </si>
  <si>
    <t>399 MW</t>
  </si>
  <si>
    <t>369,5 MW</t>
  </si>
  <si>
    <t>Niezakończone ze względu na zmianę przepisów od 01.01.2024 r.</t>
  </si>
  <si>
    <t>FEW Baltic II</t>
  </si>
  <si>
    <t>Baltic Trade and Invest sp. z o.o.</t>
  </si>
  <si>
    <t>350 MW</t>
  </si>
  <si>
    <t>ok. 2030 r.</t>
  </si>
  <si>
    <t>MFW Bałtyk II   </t>
  </si>
  <si>
    <t>MFW Bałtyk II sp. z o.o.</t>
  </si>
  <si>
    <t>720 MW</t>
  </si>
  <si>
    <t>MFW Bałtyk III</t>
  </si>
  <si>
    <t>MFW Bałtyk III sp. z o.o.</t>
  </si>
  <si>
    <t>II faza systemu wsparcia</t>
  </si>
  <si>
    <t>Energa MFW 1</t>
  </si>
  <si>
    <t>Nie dotyczy</t>
  </si>
  <si>
    <t>bd</t>
  </si>
  <si>
    <t>Energa MFW 2</t>
  </si>
  <si>
    <t xml:space="preserve">Energa MFW 2 </t>
  </si>
  <si>
    <t>896 MW</t>
  </si>
  <si>
    <t>Orlen Neptun 14.E.3</t>
  </si>
  <si>
    <t>Orlen Neptun III</t>
  </si>
  <si>
    <t>Orlen Neptun 14.E.4</t>
  </si>
  <si>
    <t>Orlen Neptun IV</t>
  </si>
  <si>
    <t>Baltica 7</t>
  </si>
  <si>
    <t>PGE Baltica 4</t>
  </si>
  <si>
    <t>Baltica 9</t>
  </si>
  <si>
    <t>Elektrownia Wiatrowa Baltica 9 sp. z o.o.</t>
  </si>
  <si>
    <t>Baltica 2+</t>
  </si>
  <si>
    <t>Orlen Neptun 46.E.1</t>
  </si>
  <si>
    <t xml:space="preserve">Orlen Neptun VIII </t>
  </si>
  <si>
    <t>MFW Bałtyk I</t>
  </si>
  <si>
    <t>MFW Bałtyk I S.A</t>
  </si>
  <si>
    <t>1560 MW</t>
  </si>
  <si>
    <t>Baltica 1</t>
  </si>
  <si>
    <t>Elektrownia Wiatrowa Baltica 1 sp. z o.o.</t>
  </si>
  <si>
    <t>Baltica 1+</t>
  </si>
  <si>
    <t>Baltica 5</t>
  </si>
  <si>
    <t>Elektrownia Wiatrowa Baltica 5 sp. z o.o.</t>
  </si>
  <si>
    <t>Z trajektorii inputowych ENTSO: UP to trajectory HIGH, LO to trajectory LOW</t>
  </si>
  <si>
    <t>windoff, WINDON, pv, NUC</t>
  </si>
  <si>
    <t>elektrolizery: (2030) UP z wodorowej mapy polski, LO z PSW, (2040) UP jako srednia z wodorowej mapy polski, (2050) z wodorowej mapy polski - LO brak więcej danych z PSW</t>
  </si>
  <si>
    <t>Value in Region [km]</t>
  </si>
  <si>
    <t>ELE_NEW_GAS_CCGT</t>
  </si>
  <si>
    <t>ELE_NEW_BIOM</t>
  </si>
  <si>
    <t>ELE_NEW_WIND_ON</t>
  </si>
  <si>
    <t>ELE_NEW_WIND_OFF</t>
  </si>
  <si>
    <t>ELE_NEW_HYDRO</t>
  </si>
  <si>
    <t>ELE_NEW_PV</t>
  </si>
  <si>
    <t>ELE_NEW_NUC</t>
  </si>
  <si>
    <t>NEW_ELZ_H2G</t>
  </si>
  <si>
    <t>TaD_NEW_H2G_GRID</t>
  </si>
  <si>
    <t>TaD_NEW_H2G_TRUCK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</si>
</sst>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06">
    <font>
      <sz val="10"/>
      <name val="Arial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6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sz val="10"/>
      <color rgb="FFFF0000"/>
      <name val="Arial"/>
      <family val="2"/>
      <charset val="238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261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19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2"/>
    </xf>
    <xf numFmtId="0" fontId="25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93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5" fontId="25" fillId="20" borderId="1">
      <alignment horizontal="center" vertical="center"/>
    </xf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0" fillId="21" borderId="2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43" fillId="0" borderId="0" applyNumberFormat="0" applyFill="0" applyBorder="0" applyAlignment="0" applyProtection="0"/>
    <xf numFmtId="176" fontId="73" fillId="0" borderId="0">
      <protection locked="0"/>
    </xf>
    <xf numFmtId="0" fontId="74" fillId="0" borderId="0"/>
    <xf numFmtId="0" fontId="75" fillId="0" borderId="0"/>
    <xf numFmtId="176" fontId="73" fillId="0" borderId="0">
      <protection locked="0"/>
    </xf>
    <xf numFmtId="177" fontId="73" fillId="0" borderId="0">
      <protection locked="0"/>
    </xf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9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10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73" fillId="0" borderId="0">
      <protection locked="0"/>
    </xf>
    <xf numFmtId="173" fontId="25" fillId="0" borderId="0" applyFont="0" applyFill="0" applyBorder="0" applyAlignment="0" applyProtection="0">
      <alignment wrapText="1"/>
    </xf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6" fillId="4" borderId="0" applyNumberFormat="0" applyBorder="0" applyAlignment="0" applyProtection="0"/>
    <xf numFmtId="0" fontId="94" fillId="39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9" fillId="7" borderId="3" applyNumberFormat="0" applyAlignment="0" applyProtection="0"/>
    <xf numFmtId="0" fontId="17" fillId="0" borderId="5" applyNumberFormat="0" applyFill="0" applyAlignment="0" applyProtection="0"/>
    <xf numFmtId="0" fontId="16" fillId="0" borderId="0" applyNumberForma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73" fillId="0" borderId="0">
      <protection locked="0"/>
    </xf>
    <xf numFmtId="0" fontId="76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38" fontId="67" fillId="23" borderId="0" applyNumberFormat="0" applyBorder="0" applyAlignment="0" applyProtection="0"/>
    <xf numFmtId="0" fontId="6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0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67" fillId="24" borderId="10" applyNumberFormat="0" applyBorder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4" fontId="63" fillId="0" borderId="0" applyBorder="0">
      <alignment horizontal="right" vertical="center"/>
    </xf>
    <xf numFmtId="4" fontId="63" fillId="0" borderId="11">
      <alignment horizontal="right" vertical="center"/>
    </xf>
    <xf numFmtId="40" fontId="64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2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50" fillId="22" borderId="4" applyNumberFormat="0" applyAlignment="0" applyProtection="0"/>
    <xf numFmtId="0" fontId="13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3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2" fillId="0" borderId="7" applyNumberFormat="0" applyFill="0" applyAlignment="0" applyProtection="0"/>
    <xf numFmtId="0" fontId="4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8" fillId="25" borderId="0" applyNumberFormat="0" applyBorder="0" applyAlignment="0" applyProtection="0"/>
    <xf numFmtId="0" fontId="97" fillId="40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37" fontId="80" fillId="0" borderId="0"/>
    <xf numFmtId="4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5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33" fillId="0" borderId="0"/>
    <xf numFmtId="0" fontId="66" fillId="0" borderId="0"/>
    <xf numFmtId="0" fontId="15" fillId="0" borderId="0"/>
    <xf numFmtId="0" fontId="66" fillId="0" borderId="0"/>
    <xf numFmtId="0" fontId="15" fillId="0" borderId="0"/>
    <xf numFmtId="0" fontId="1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2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19" fillId="27" borderId="13" applyNumberFormat="0" applyFon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55" fillId="21" borderId="3" applyNumberFormat="0" applyAlignment="0" applyProtection="0"/>
    <xf numFmtId="0" fontId="11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10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7" fillId="3" borderId="0" applyNumberFormat="0" applyBorder="0" applyAlignment="0" applyProtection="0"/>
    <xf numFmtId="0" fontId="63" fillId="26" borderId="10"/>
    <xf numFmtId="0" fontId="42" fillId="0" borderId="0"/>
    <xf numFmtId="0" fontId="25" fillId="0" borderId="0"/>
    <xf numFmtId="0" fontId="41" fillId="0" borderId="0"/>
    <xf numFmtId="0" fontId="92" fillId="0" borderId="0"/>
    <xf numFmtId="0" fontId="92" fillId="0" borderId="0"/>
    <xf numFmtId="0" fontId="41" fillId="0" borderId="0"/>
    <xf numFmtId="0" fontId="92" fillId="0" borderId="0"/>
    <xf numFmtId="0" fontId="92" fillId="0" borderId="0"/>
    <xf numFmtId="0" fontId="99" fillId="0" borderId="0"/>
    <xf numFmtId="0" fontId="99" fillId="0" borderId="0"/>
    <xf numFmtId="0" fontId="99" fillId="0" borderId="0"/>
    <xf numFmtId="0" fontId="92" fillId="0" borderId="0"/>
    <xf numFmtId="0" fontId="92" fillId="0" borderId="0"/>
    <xf numFmtId="0" fontId="92" fillId="0" borderId="0"/>
    <xf numFmtId="0" fontId="25" fillId="0" borderId="0"/>
    <xf numFmtId="0" fontId="25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64" fillId="0" borderId="0"/>
    <xf numFmtId="0" fontId="25" fillId="0" borderId="0"/>
    <xf numFmtId="0" fontId="25" fillId="0" borderId="0"/>
    <xf numFmtId="0" fontId="25" fillId="0" borderId="0"/>
    <xf numFmtId="0" fontId="67" fillId="0" borderId="0"/>
    <xf numFmtId="0" fontId="67" fillId="0" borderId="0"/>
    <xf numFmtId="0" fontId="67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67" fillId="0" borderId="0"/>
    <xf numFmtId="0" fontId="92" fillId="0" borderId="0"/>
    <xf numFmtId="0" fontId="67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2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5" fillId="38" borderId="0" applyNumberFormat="0" applyBorder="0">
      <alignment horizontal="center" wrapText="1"/>
    </xf>
    <xf numFmtId="0" fontId="25" fillId="38" borderId="0" applyNumberFormat="0" applyBorder="0">
      <alignment wrapText="1"/>
    </xf>
    <xf numFmtId="0" fontId="25" fillId="0" borderId="0" applyNumberFormat="0" applyFill="0" applyBorder="0" applyProtection="0">
      <alignment horizontal="right" wrapText="1"/>
    </xf>
    <xf numFmtId="179" fontId="25" fillId="0" borderId="0" applyFill="0" applyBorder="0" applyAlignment="0" applyProtection="0">
      <alignment wrapText="1"/>
    </xf>
    <xf numFmtId="180" fontId="25" fillId="0" borderId="0" applyFill="0" applyBorder="0" applyAlignment="0" applyProtection="0">
      <alignment wrapText="1"/>
    </xf>
    <xf numFmtId="181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4" fontId="2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7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7" fontId="67" fillId="28" borderId="0" applyNumberFormat="0" applyBorder="0" applyAlignment="0" applyProtection="0"/>
    <xf numFmtId="37" fontId="67" fillId="0" borderId="0"/>
    <xf numFmtId="37" fontId="67" fillId="28" borderId="0" applyNumberFormat="0" applyBorder="0" applyAlignment="0" applyProtection="0"/>
    <xf numFmtId="3" fontId="89" fillId="0" borderId="9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25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12" fillId="0" borderId="12" applyNumberFormat="0" applyFill="0" applyAlignment="0" applyProtection="0"/>
    <xf numFmtId="166" fontId="25" fillId="0" borderId="0" applyFont="0" applyFill="0" applyBorder="0" applyAlignment="0" applyProtection="0"/>
    <xf numFmtId="172" fontId="6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2" fontId="90" fillId="0" borderId="0">
      <alignment horizontal="right" vertical="center"/>
    </xf>
    <xf numFmtId="0" fontId="13" fillId="22" borderId="4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7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4" fontId="63" fillId="0" borderId="0"/>
    <xf numFmtId="0" fontId="40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01" fillId="41" borderId="18" xfId="0" applyFont="1" applyFill="1" applyBorder="1" applyAlignment="1">
      <alignment horizontal="center" vertical="center" wrapText="1"/>
    </xf>
    <xf numFmtId="0" fontId="100" fillId="42" borderId="19" xfId="0" applyFont="1" applyFill="1" applyBorder="1" applyAlignment="1">
      <alignment horizontal="center" vertical="center" wrapText="1"/>
    </xf>
    <xf numFmtId="0" fontId="102" fillId="43" borderId="0" xfId="0" applyFont="1" applyFill="1"/>
    <xf numFmtId="0" fontId="100" fillId="44" borderId="0" xfId="0" applyFont="1" applyFill="1"/>
    <xf numFmtId="0" fontId="100" fillId="45" borderId="0" xfId="0" applyFont="1" applyFill="1"/>
    <xf numFmtId="0" fontId="0" fillId="45" borderId="0" xfId="0" applyFill="1"/>
    <xf numFmtId="0" fontId="0" fillId="44" borderId="0" xfId="0" applyFill="1"/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03" fillId="43" borderId="24" xfId="0" applyFont="1" applyFill="1" applyBorder="1" applyAlignment="1">
      <alignment horizontal="center" vertical="center" wrapText="1"/>
    </xf>
    <xf numFmtId="0" fontId="0" fillId="43" borderId="25" xfId="0" applyFill="1" applyBorder="1" applyAlignment="1">
      <alignment horizontal="center" vertical="center" wrapText="1"/>
    </xf>
    <xf numFmtId="0" fontId="104" fillId="43" borderId="26" xfId="0" applyFont="1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5" fillId="0" borderId="0" xfId="0" applyFont="1"/>
    <xf numFmtId="0" fontId="102" fillId="43" borderId="0" xfId="0" applyFont="1" applyFill="1" applyAlignment="1">
      <alignment horizontal="center"/>
    </xf>
    <xf numFmtId="0" fontId="100" fillId="45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0" borderId="0" xfId="0" applyAlignment="1">
      <alignment horizontal="center"/>
    </xf>
    <xf numFmtId="0" fontId="105" fillId="45" borderId="0" xfId="0" applyFont="1" applyFill="1" applyAlignment="1">
      <alignment horizontal="center"/>
    </xf>
    <xf numFmtId="0" fontId="105" fillId="44" borderId="0" xfId="0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103" fillId="43" borderId="22" xfId="0" applyFont="1" applyFill="1" applyBorder="1" applyAlignment="1">
      <alignment horizontal="center" vertical="center" wrapText="1"/>
    </xf>
    <xf numFmtId="0" fontId="103" fillId="43" borderId="27" xfId="0" applyFont="1" applyFill="1" applyBorder="1" applyAlignment="1">
      <alignment horizontal="center" vertical="center" wrapText="1"/>
    </xf>
    <xf numFmtId="0" fontId="103" fillId="43" borderId="19" xfId="0" applyFont="1" applyFill="1" applyBorder="1" applyAlignment="1">
      <alignment horizontal="center" vertical="center" wrapText="1"/>
    </xf>
    <xf numFmtId="0" fontId="103" fillId="43" borderId="23" xfId="0" applyFont="1" applyFill="1" applyBorder="1" applyAlignment="1">
      <alignment horizontal="center" vertical="center" wrapText="1"/>
    </xf>
    <xf numFmtId="0" fontId="104" fillId="43" borderId="20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TIMES-model-new/SubRES_TMPL/NEWTECHS_PP.xlsx" TargetMode="External"/><Relationship Id="rId1" Type="http://schemas.openxmlformats.org/officeDocument/2006/relationships/externalLinkPath" Target="https://d.docs.live.net/95a19d6e4dcee85b/Dokumenty/MASTER_file/TIMES-model-new/SubRES_TMPL/NEWTECHS_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C"/>
    </sheetNames>
    <sheetDataSet>
      <sheetData sheetId="0">
        <row r="8">
          <cell r="B8" t="str">
            <v>NEW_GAS_CCGT</v>
          </cell>
        </row>
        <row r="35">
          <cell r="AX35">
            <v>3096499.9999999995</v>
          </cell>
          <cell r="AZ35">
            <v>59430052.40007259</v>
          </cell>
          <cell r="BB35">
            <v>141270303.55014518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3DD14D0-96C6-4342-91FB-D0ED8D7E5166}" userId="95a19d6e4dcee85b" providerId="Windows Live"/>
</personList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6" dT="2025-07-01T20:06:09.27" personId="{53DD14D0-96C6-4342-91FB-D0ED8D7E5166}" id="{AE959241-6A31-4173-B371-0F580D837514}">
    <text>Oszacowanie własne na podstawie wyników wodorowej mapy polski</text>
  </threadedComment>
  <threadedComment ref="Y9" dT="2025-07-01T20:06:30.40" personId="{53DD14D0-96C6-4342-91FB-D0ED8D7E5166}" id="{D771788A-7D98-4A77-B05A-D2938658D550}">
    <text>Oszacowanie własne na podstawie zapotrzebowania i % pokrycia go przez ciężarówki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3:Z66"/>
  <sheetViews>
    <sheetView tabSelected="1" topLeftCell="N1" zoomScale="64" workbookViewId="0">
      <selection activeCell="V13" sqref="V13"/>
    </sheetView>
  </sheetViews>
  <sheetFormatPr defaultRowHeight="12.5"/>
  <cols>
    <col min="1" max="1" width="2.54296875" customWidth="1"/>
    <col min="2" max="2" width="13" bestFit="1" customWidth="1"/>
    <col min="3" max="3" width="13.453125" bestFit="1" customWidth="1"/>
    <col min="4" max="4" width="8.08984375" customWidth="1"/>
    <col min="5" max="5" width="13.26953125" style="23" bestFit="1" customWidth="1"/>
    <col min="6" max="6" width="16.54296875" customWidth="1"/>
    <col min="9" max="9" width="11.7265625" customWidth="1"/>
    <col min="10" max="10" width="9.6328125" bestFit="1" customWidth="1"/>
    <col min="11" max="11" width="7.7265625" customWidth="1"/>
    <col min="12" max="12" width="11.1796875" style="23" bestFit="1" customWidth="1"/>
    <col min="13" max="13" width="16" bestFit="1" customWidth="1"/>
    <col min="14" max="14" width="16" customWidth="1"/>
    <col min="16" max="16" width="11.7265625" bestFit="1" customWidth="1"/>
    <col min="17" max="17" width="13.453125" bestFit="1" customWidth="1"/>
    <col min="18" max="18" width="5.7265625" bestFit="1" customWidth="1"/>
    <col min="19" max="19" width="11.1796875" style="23" bestFit="1" customWidth="1"/>
    <col min="20" max="20" width="17.26953125" customWidth="1"/>
    <col min="21" max="24" width="11.26953125" customWidth="1"/>
    <col min="25" max="25" width="11.26953125" style="23" customWidth="1"/>
    <col min="26" max="26" width="17.26953125" bestFit="1" customWidth="1"/>
  </cols>
  <sheetData>
    <row r="3" spans="2:26" ht="18.75" customHeight="1" thickBot="1">
      <c r="B3" s="3" t="s">
        <v>0</v>
      </c>
      <c r="C3" s="3"/>
      <c r="D3" s="3"/>
      <c r="E3" s="19"/>
      <c r="F3" s="3"/>
      <c r="I3" s="3" t="s">
        <v>0</v>
      </c>
      <c r="J3" s="3"/>
      <c r="K3" s="3"/>
      <c r="L3" s="19"/>
      <c r="M3" s="3"/>
      <c r="P3" s="3" t="s">
        <v>0</v>
      </c>
      <c r="Q3" s="3"/>
      <c r="R3" s="3"/>
      <c r="S3" s="19"/>
      <c r="T3" s="3"/>
      <c r="V3" s="3" t="s">
        <v>0</v>
      </c>
      <c r="W3" s="3"/>
      <c r="X3" s="3"/>
      <c r="Y3" s="19"/>
      <c r="Z3" s="3"/>
    </row>
    <row r="4" spans="2:26" ht="13.5" thickBo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P4" s="1" t="s">
        <v>1</v>
      </c>
      <c r="Q4" s="1" t="s">
        <v>2</v>
      </c>
      <c r="R4" s="1" t="s">
        <v>3</v>
      </c>
      <c r="S4" s="1" t="s">
        <v>4</v>
      </c>
      <c r="T4" s="1" t="s">
        <v>5</v>
      </c>
      <c r="V4" s="1" t="s">
        <v>1</v>
      </c>
      <c r="W4" s="1" t="s">
        <v>2</v>
      </c>
      <c r="X4" s="1" t="s">
        <v>3</v>
      </c>
      <c r="Y4" s="1" t="s">
        <v>4</v>
      </c>
      <c r="Z4" s="1" t="s">
        <v>5</v>
      </c>
    </row>
    <row r="5" spans="2:26" ht="38" thickBot="1">
      <c r="B5" s="2" t="s">
        <v>6</v>
      </c>
      <c r="C5" s="2" t="s">
        <v>7</v>
      </c>
      <c r="D5" s="2" t="s">
        <v>3</v>
      </c>
      <c r="E5" s="2" t="s">
        <v>8</v>
      </c>
      <c r="F5" s="2" t="s">
        <v>9</v>
      </c>
      <c r="I5" s="2" t="s">
        <v>6</v>
      </c>
      <c r="J5" s="2" t="s">
        <v>7</v>
      </c>
      <c r="K5" s="2" t="s">
        <v>3</v>
      </c>
      <c r="L5" s="2" t="s">
        <v>8</v>
      </c>
      <c r="M5" s="2" t="s">
        <v>9</v>
      </c>
      <c r="P5" s="2" t="s">
        <v>6</v>
      </c>
      <c r="Q5" s="2" t="s">
        <v>7</v>
      </c>
      <c r="R5" s="2" t="s">
        <v>3</v>
      </c>
      <c r="S5" s="2" t="s">
        <v>86</v>
      </c>
      <c r="T5" s="2" t="s">
        <v>9</v>
      </c>
      <c r="V5" s="2" t="s">
        <v>6</v>
      </c>
      <c r="W5" s="2" t="s">
        <v>7</v>
      </c>
      <c r="X5" s="2" t="s">
        <v>3</v>
      </c>
      <c r="Y5" s="2" t="s">
        <v>86</v>
      </c>
      <c r="Z5" s="2" t="s">
        <v>9</v>
      </c>
    </row>
    <row r="6" spans="2:26" ht="18.75" customHeight="1">
      <c r="B6" s="5" t="s">
        <v>10</v>
      </c>
      <c r="C6" s="5" t="s">
        <v>11</v>
      </c>
      <c r="D6" s="5">
        <v>2030</v>
      </c>
      <c r="E6" s="24"/>
      <c r="F6" s="5" t="s">
        <v>87</v>
      </c>
      <c r="I6" s="5" t="s">
        <v>12</v>
      </c>
      <c r="J6" s="5" t="s">
        <v>11</v>
      </c>
      <c r="K6" s="5">
        <v>2030</v>
      </c>
      <c r="L6" s="24"/>
      <c r="M6" s="5" t="str">
        <f>F6</f>
        <v>ELE_NEW_GAS_CCGT</v>
      </c>
      <c r="P6" s="5" t="s">
        <v>12</v>
      </c>
      <c r="Q6" s="5" t="s">
        <v>11</v>
      </c>
      <c r="R6" s="5">
        <v>2030</v>
      </c>
      <c r="S6" s="20">
        <v>100</v>
      </c>
      <c r="T6" s="5" t="s">
        <v>95</v>
      </c>
      <c r="V6" s="5" t="s">
        <v>10</v>
      </c>
      <c r="W6" s="5" t="s">
        <v>11</v>
      </c>
      <c r="X6" s="5">
        <v>2030</v>
      </c>
      <c r="Y6" s="20">
        <v>400</v>
      </c>
      <c r="Z6" s="5" t="str">
        <f>T6</f>
        <v>TaD_NEW_H2G_GRID</v>
      </c>
    </row>
    <row r="7" spans="2:26" ht="18.75" customHeight="1">
      <c r="B7" s="5" t="s">
        <v>10</v>
      </c>
      <c r="C7" s="5" t="s">
        <v>11</v>
      </c>
      <c r="D7" s="5">
        <v>2040</v>
      </c>
      <c r="E7" s="24"/>
      <c r="F7" s="5" t="s">
        <v>87</v>
      </c>
      <c r="I7" s="5" t="s">
        <v>12</v>
      </c>
      <c r="J7" s="5" t="s">
        <v>11</v>
      </c>
      <c r="K7" s="5">
        <v>2040</v>
      </c>
      <c r="L7" s="24"/>
      <c r="M7" s="5" t="str">
        <f t="shared" ref="M7:M29" si="0">F7</f>
        <v>ELE_NEW_GAS_CCGT</v>
      </c>
      <c r="P7" s="5" t="s">
        <v>12</v>
      </c>
      <c r="Q7" s="5" t="s">
        <v>11</v>
      </c>
      <c r="R7" s="5">
        <v>2040</v>
      </c>
      <c r="S7" s="22">
        <f>400</f>
        <v>400</v>
      </c>
      <c r="T7" s="5" t="s">
        <v>95</v>
      </c>
      <c r="V7" s="5" t="s">
        <v>10</v>
      </c>
      <c r="W7" s="5" t="s">
        <v>11</v>
      </c>
      <c r="X7" s="5">
        <v>2040</v>
      </c>
      <c r="Y7" s="22">
        <f>2*Y6</f>
        <v>800</v>
      </c>
      <c r="Z7" s="5" t="str">
        <f t="shared" ref="Z7:Z11" si="1">T7</f>
        <v>TaD_NEW_H2G_GRID</v>
      </c>
    </row>
    <row r="8" spans="2:26" ht="18.75" customHeight="1">
      <c r="B8" s="5" t="s">
        <v>10</v>
      </c>
      <c r="C8" s="5" t="s">
        <v>11</v>
      </c>
      <c r="D8" s="5">
        <v>2050</v>
      </c>
      <c r="E8" s="24"/>
      <c r="F8" s="5" t="s">
        <v>87</v>
      </c>
      <c r="I8" s="5" t="s">
        <v>12</v>
      </c>
      <c r="J8" s="5" t="s">
        <v>11</v>
      </c>
      <c r="K8" s="5">
        <v>2050</v>
      </c>
      <c r="L8" s="24"/>
      <c r="M8" s="5" t="str">
        <f t="shared" si="0"/>
        <v>ELE_NEW_GAS_CCGT</v>
      </c>
      <c r="P8" s="5" t="s">
        <v>12</v>
      </c>
      <c r="Q8" s="5" t="s">
        <v>11</v>
      </c>
      <c r="R8" s="5">
        <v>2050</v>
      </c>
      <c r="S8" s="22">
        <v>800</v>
      </c>
      <c r="T8" s="5" t="s">
        <v>95</v>
      </c>
      <c r="V8" s="5" t="s">
        <v>10</v>
      </c>
      <c r="W8" s="5" t="s">
        <v>11</v>
      </c>
      <c r="X8" s="5">
        <v>2050</v>
      </c>
      <c r="Y8" s="22">
        <v>1200</v>
      </c>
      <c r="Z8" s="5" t="str">
        <f t="shared" si="1"/>
        <v>TaD_NEW_H2G_GRID</v>
      </c>
    </row>
    <row r="9" spans="2:26" ht="18.75" customHeight="1">
      <c r="B9" s="4" t="s">
        <v>10</v>
      </c>
      <c r="C9" s="4" t="s">
        <v>11</v>
      </c>
      <c r="D9" s="4">
        <v>2030</v>
      </c>
      <c r="E9" s="25"/>
      <c r="F9" s="7" t="s">
        <v>88</v>
      </c>
      <c r="I9" s="4" t="s">
        <v>12</v>
      </c>
      <c r="J9" s="4" t="s">
        <v>11</v>
      </c>
      <c r="K9" s="4">
        <v>2030</v>
      </c>
      <c r="L9" s="25"/>
      <c r="M9" s="5" t="str">
        <f t="shared" si="0"/>
        <v>ELE_NEW_BIOM</v>
      </c>
      <c r="P9" s="4" t="s">
        <v>12</v>
      </c>
      <c r="Q9" s="4" t="s">
        <v>11</v>
      </c>
      <c r="R9" s="5">
        <v>2030</v>
      </c>
      <c r="S9" s="23">
        <f>0.4*Y9</f>
        <v>1238599.9999999998</v>
      </c>
      <c r="T9" s="7" t="s">
        <v>96</v>
      </c>
      <c r="V9" s="4" t="s">
        <v>10</v>
      </c>
      <c r="W9" s="4" t="s">
        <v>11</v>
      </c>
      <c r="X9" s="5">
        <v>2030</v>
      </c>
      <c r="Y9" s="21">
        <f>[1]ELC!$AX$35</f>
        <v>3096499.9999999995</v>
      </c>
      <c r="Z9" s="5" t="str">
        <f t="shared" si="1"/>
        <v>TaD_NEW_H2G_TRUCK</v>
      </c>
    </row>
    <row r="10" spans="2:26" ht="18.75" customHeight="1">
      <c r="B10" s="4" t="s">
        <v>10</v>
      </c>
      <c r="C10" s="4" t="s">
        <v>11</v>
      </c>
      <c r="D10" s="4">
        <v>2040</v>
      </c>
      <c r="E10" s="25"/>
      <c r="F10" s="7" t="s">
        <v>88</v>
      </c>
      <c r="I10" s="4" t="s">
        <v>12</v>
      </c>
      <c r="J10" s="4" t="s">
        <v>11</v>
      </c>
      <c r="K10" s="4">
        <v>2040</v>
      </c>
      <c r="L10" s="25"/>
      <c r="M10" s="5" t="str">
        <f t="shared" si="0"/>
        <v>ELE_NEW_BIOM</v>
      </c>
      <c r="P10" s="4" t="s">
        <v>12</v>
      </c>
      <c r="Q10" s="4" t="s">
        <v>11</v>
      </c>
      <c r="R10" s="5">
        <v>2040</v>
      </c>
      <c r="S10" s="23">
        <f t="shared" ref="S10:S11" si="2">0.4*Y10</f>
        <v>23772020.960029036</v>
      </c>
      <c r="T10" s="7" t="s">
        <v>96</v>
      </c>
      <c r="V10" s="4" t="s">
        <v>10</v>
      </c>
      <c r="W10" s="4" t="s">
        <v>11</v>
      </c>
      <c r="X10" s="5">
        <v>2040</v>
      </c>
      <c r="Y10" s="21">
        <f>[1]ELC!$AZ$35</f>
        <v>59430052.40007259</v>
      </c>
      <c r="Z10" s="5" t="str">
        <f t="shared" si="1"/>
        <v>TaD_NEW_H2G_TRUCK</v>
      </c>
    </row>
    <row r="11" spans="2:26" ht="18.75" customHeight="1">
      <c r="B11" s="4" t="s">
        <v>10</v>
      </c>
      <c r="C11" s="4" t="s">
        <v>11</v>
      </c>
      <c r="D11" s="4">
        <v>2050</v>
      </c>
      <c r="E11" s="25"/>
      <c r="F11" s="7" t="s">
        <v>88</v>
      </c>
      <c r="I11" s="4" t="s">
        <v>12</v>
      </c>
      <c r="J11" s="4" t="s">
        <v>11</v>
      </c>
      <c r="K11" s="4">
        <v>2050</v>
      </c>
      <c r="L11" s="25"/>
      <c r="M11" s="5" t="str">
        <f t="shared" si="0"/>
        <v>ELE_NEW_BIOM</v>
      </c>
      <c r="P11" s="4" t="s">
        <v>12</v>
      </c>
      <c r="Q11" s="4" t="s">
        <v>11</v>
      </c>
      <c r="R11" s="5">
        <v>2050</v>
      </c>
      <c r="S11" s="23">
        <f t="shared" si="2"/>
        <v>56508121.420058072</v>
      </c>
      <c r="T11" s="7" t="s">
        <v>96</v>
      </c>
      <c r="V11" s="4" t="s">
        <v>10</v>
      </c>
      <c r="W11" s="4" t="s">
        <v>11</v>
      </c>
      <c r="X11" s="5">
        <v>2050</v>
      </c>
      <c r="Y11" s="21">
        <f>[1]ELC!$BB$35</f>
        <v>141270303.55014518</v>
      </c>
      <c r="Z11" s="5" t="str">
        <f t="shared" si="1"/>
        <v>TaD_NEW_H2G_TRUCK</v>
      </c>
    </row>
    <row r="12" spans="2:26" ht="18.75" customHeight="1">
      <c r="B12" s="5" t="s">
        <v>10</v>
      </c>
      <c r="C12" s="5" t="s">
        <v>11</v>
      </c>
      <c r="D12" s="5">
        <v>2030</v>
      </c>
      <c r="E12" s="22">
        <v>19</v>
      </c>
      <c r="F12" s="6" t="s">
        <v>89</v>
      </c>
      <c r="I12" s="5" t="s">
        <v>12</v>
      </c>
      <c r="J12" s="5" t="s">
        <v>11</v>
      </c>
      <c r="K12" s="5">
        <v>2030</v>
      </c>
      <c r="L12" s="22">
        <v>10.805999999999999</v>
      </c>
      <c r="M12" s="5" t="str">
        <f t="shared" si="0"/>
        <v>ELE_NEW_WIND_ON</v>
      </c>
    </row>
    <row r="13" spans="2:26" ht="18.75" customHeight="1">
      <c r="B13" s="5" t="s">
        <v>10</v>
      </c>
      <c r="C13" s="5" t="s">
        <v>11</v>
      </c>
      <c r="D13" s="5">
        <v>2040</v>
      </c>
      <c r="E13" s="22">
        <v>40</v>
      </c>
      <c r="F13" s="6" t="s">
        <v>89</v>
      </c>
      <c r="I13" s="5" t="s">
        <v>12</v>
      </c>
      <c r="J13" s="5" t="s">
        <v>11</v>
      </c>
      <c r="K13" s="5">
        <v>2040</v>
      </c>
      <c r="L13" s="22">
        <v>10.805999999999999</v>
      </c>
      <c r="M13" s="5" t="str">
        <f t="shared" si="0"/>
        <v>ELE_NEW_WIND_ON</v>
      </c>
    </row>
    <row r="14" spans="2:26" ht="18.75" customHeight="1">
      <c r="B14" s="5" t="s">
        <v>10</v>
      </c>
      <c r="C14" s="5" t="s">
        <v>11</v>
      </c>
      <c r="D14" s="5">
        <v>2050</v>
      </c>
      <c r="E14" s="22">
        <v>62</v>
      </c>
      <c r="F14" s="6" t="s">
        <v>89</v>
      </c>
      <c r="I14" s="5" t="s">
        <v>12</v>
      </c>
      <c r="J14" s="5" t="s">
        <v>11</v>
      </c>
      <c r="K14" s="5">
        <v>2050</v>
      </c>
      <c r="L14" s="22">
        <v>10.805999999999999</v>
      </c>
      <c r="M14" s="5" t="str">
        <f t="shared" si="0"/>
        <v>ELE_NEW_WIND_ON</v>
      </c>
    </row>
    <row r="15" spans="2:26" ht="18.75" customHeight="1">
      <c r="B15" s="4" t="s">
        <v>10</v>
      </c>
      <c r="C15" s="4" t="s">
        <v>11</v>
      </c>
      <c r="D15" s="5">
        <v>2030</v>
      </c>
      <c r="E15" s="21">
        <v>10.9</v>
      </c>
      <c r="F15" s="7" t="s">
        <v>90</v>
      </c>
      <c r="I15" s="4" t="s">
        <v>12</v>
      </c>
      <c r="J15" s="4" t="s">
        <v>11</v>
      </c>
      <c r="K15" s="5">
        <v>2030</v>
      </c>
      <c r="L15" s="21">
        <v>10.4</v>
      </c>
      <c r="M15" s="5" t="str">
        <f t="shared" si="0"/>
        <v>ELE_NEW_WIND_OFF</v>
      </c>
      <c r="P15" s="18" t="s">
        <v>83</v>
      </c>
    </row>
    <row r="16" spans="2:26" ht="18.75" customHeight="1">
      <c r="B16" s="4" t="s">
        <v>10</v>
      </c>
      <c r="C16" s="4" t="s">
        <v>11</v>
      </c>
      <c r="D16" s="5">
        <v>2040</v>
      </c>
      <c r="E16" s="21">
        <v>21.8</v>
      </c>
      <c r="F16" s="7" t="s">
        <v>90</v>
      </c>
      <c r="I16" s="4" t="s">
        <v>12</v>
      </c>
      <c r="J16" s="4" t="s">
        <v>11</v>
      </c>
      <c r="K16" s="5">
        <v>2040</v>
      </c>
      <c r="L16" s="21">
        <v>10.9</v>
      </c>
      <c r="M16" s="5" t="str">
        <f t="shared" si="0"/>
        <v>ELE_NEW_WIND_OFF</v>
      </c>
      <c r="P16" s="18" t="s">
        <v>84</v>
      </c>
    </row>
    <row r="17" spans="2:22" ht="18.75" customHeight="1">
      <c r="B17" s="4" t="s">
        <v>10</v>
      </c>
      <c r="C17" s="4" t="s">
        <v>11</v>
      </c>
      <c r="D17" s="5">
        <v>2050</v>
      </c>
      <c r="E17" s="21">
        <v>35</v>
      </c>
      <c r="F17" s="7" t="s">
        <v>90</v>
      </c>
      <c r="I17" s="4" t="s">
        <v>12</v>
      </c>
      <c r="J17" s="4" t="s">
        <v>11</v>
      </c>
      <c r="K17" s="5">
        <v>2050</v>
      </c>
      <c r="L17" s="21">
        <v>10.9</v>
      </c>
      <c r="M17" s="5" t="str">
        <f t="shared" si="0"/>
        <v>ELE_NEW_WIND_OFF</v>
      </c>
    </row>
    <row r="18" spans="2:22" ht="18.75" customHeight="1">
      <c r="B18" s="5" t="s">
        <v>10</v>
      </c>
      <c r="C18" s="5" t="s">
        <v>11</v>
      </c>
      <c r="D18" s="5">
        <v>2030</v>
      </c>
      <c r="E18" s="22"/>
      <c r="F18" s="6" t="s">
        <v>91</v>
      </c>
      <c r="I18" s="5" t="s">
        <v>12</v>
      </c>
      <c r="J18" s="5" t="s">
        <v>11</v>
      </c>
      <c r="K18" s="5">
        <v>2030</v>
      </c>
      <c r="L18" s="22"/>
      <c r="M18" s="5" t="str">
        <f t="shared" si="0"/>
        <v>ELE_NEW_HYDRO</v>
      </c>
    </row>
    <row r="19" spans="2:22" ht="18.75" customHeight="1">
      <c r="B19" s="5" t="s">
        <v>10</v>
      </c>
      <c r="C19" s="5" t="s">
        <v>11</v>
      </c>
      <c r="D19" s="5">
        <v>2040</v>
      </c>
      <c r="E19" s="22"/>
      <c r="F19" s="6" t="s">
        <v>91</v>
      </c>
      <c r="I19" s="5" t="s">
        <v>12</v>
      </c>
      <c r="J19" s="5" t="s">
        <v>11</v>
      </c>
      <c r="K19" s="5">
        <v>2040</v>
      </c>
      <c r="L19" s="22"/>
      <c r="M19" s="5" t="str">
        <f t="shared" si="0"/>
        <v>ELE_NEW_HYDRO</v>
      </c>
    </row>
    <row r="20" spans="2:22" ht="18.75" customHeight="1">
      <c r="B20" s="5" t="s">
        <v>10</v>
      </c>
      <c r="C20" s="5" t="s">
        <v>11</v>
      </c>
      <c r="D20" s="5">
        <v>2050</v>
      </c>
      <c r="E20" s="22"/>
      <c r="F20" s="6" t="s">
        <v>91</v>
      </c>
      <c r="I20" s="5" t="s">
        <v>12</v>
      </c>
      <c r="J20" s="5" t="s">
        <v>11</v>
      </c>
      <c r="K20" s="5">
        <v>2050</v>
      </c>
      <c r="L20" s="22"/>
      <c r="M20" s="5" t="str">
        <f t="shared" si="0"/>
        <v>ELE_NEW_HYDRO</v>
      </c>
    </row>
    <row r="21" spans="2:22" ht="18.75" customHeight="1">
      <c r="B21" s="4" t="s">
        <v>10</v>
      </c>
      <c r="C21" s="4" t="s">
        <v>11</v>
      </c>
      <c r="D21" s="5">
        <v>2030</v>
      </c>
      <c r="E21" s="21">
        <v>33</v>
      </c>
      <c r="F21" s="7" t="s">
        <v>92</v>
      </c>
      <c r="I21" s="4" t="s">
        <v>12</v>
      </c>
      <c r="J21" s="4" t="s">
        <v>11</v>
      </c>
      <c r="K21" s="5">
        <v>2030</v>
      </c>
      <c r="L21" s="21">
        <v>13.885</v>
      </c>
      <c r="M21" s="5" t="str">
        <f t="shared" si="0"/>
        <v>ELE_NEW_PV</v>
      </c>
    </row>
    <row r="22" spans="2:22" ht="18.75" customHeight="1">
      <c r="B22" s="4" t="s">
        <v>10</v>
      </c>
      <c r="C22" s="4" t="s">
        <v>11</v>
      </c>
      <c r="D22" s="5">
        <v>2040</v>
      </c>
      <c r="E22" s="21">
        <v>65</v>
      </c>
      <c r="F22" s="7" t="s">
        <v>92</v>
      </c>
      <c r="I22" s="4" t="s">
        <v>12</v>
      </c>
      <c r="J22" s="4" t="s">
        <v>11</v>
      </c>
      <c r="K22" s="5">
        <v>2040</v>
      </c>
      <c r="L22" s="21">
        <v>15.897</v>
      </c>
      <c r="M22" s="5" t="str">
        <f t="shared" si="0"/>
        <v>ELE_NEW_PV</v>
      </c>
    </row>
    <row r="23" spans="2:22" ht="18.75" customHeight="1">
      <c r="B23" s="4" t="s">
        <v>10</v>
      </c>
      <c r="C23" s="4" t="s">
        <v>11</v>
      </c>
      <c r="D23" s="5">
        <v>2050</v>
      </c>
      <c r="E23" s="21">
        <v>96</v>
      </c>
      <c r="F23" s="7" t="s">
        <v>92</v>
      </c>
      <c r="I23" s="4" t="s">
        <v>12</v>
      </c>
      <c r="J23" s="4" t="s">
        <v>11</v>
      </c>
      <c r="K23" s="5">
        <v>2050</v>
      </c>
      <c r="L23" s="21">
        <v>20</v>
      </c>
      <c r="M23" s="5" t="str">
        <f t="shared" si="0"/>
        <v>ELE_NEW_PV</v>
      </c>
    </row>
    <row r="24" spans="2:22" ht="18.75" customHeight="1">
      <c r="B24" s="5" t="s">
        <v>10</v>
      </c>
      <c r="C24" s="5" t="s">
        <v>11</v>
      </c>
      <c r="D24" s="5">
        <v>2030</v>
      </c>
      <c r="E24" s="22">
        <v>1.1200000000000001</v>
      </c>
      <c r="F24" s="7" t="s">
        <v>93</v>
      </c>
      <c r="I24" s="5" t="s">
        <v>12</v>
      </c>
      <c r="J24" s="5" t="s">
        <v>11</v>
      </c>
      <c r="K24" s="5">
        <v>2030</v>
      </c>
      <c r="L24" s="22">
        <v>0</v>
      </c>
      <c r="M24" s="5" t="str">
        <f t="shared" si="0"/>
        <v>ELE_NEW_NUC</v>
      </c>
    </row>
    <row r="25" spans="2:22" ht="18.75" customHeight="1">
      <c r="B25" s="5" t="s">
        <v>10</v>
      </c>
      <c r="C25" s="5" t="s">
        <v>11</v>
      </c>
      <c r="D25" s="5">
        <v>2040</v>
      </c>
      <c r="E25" s="22">
        <v>8.6300000000000008</v>
      </c>
      <c r="F25" s="7" t="s">
        <v>93</v>
      </c>
      <c r="I25" s="5" t="s">
        <v>12</v>
      </c>
      <c r="J25" s="5" t="s">
        <v>11</v>
      </c>
      <c r="K25" s="5">
        <v>2040</v>
      </c>
      <c r="L25" s="22">
        <v>4.4400000000000004</v>
      </c>
      <c r="M25" s="5" t="str">
        <f t="shared" si="0"/>
        <v>ELE_NEW_NUC</v>
      </c>
    </row>
    <row r="26" spans="2:22" ht="18.75" customHeight="1">
      <c r="B26" s="5" t="s">
        <v>10</v>
      </c>
      <c r="C26" s="5" t="s">
        <v>11</v>
      </c>
      <c r="D26" s="5">
        <v>2050</v>
      </c>
      <c r="E26" s="22">
        <v>15</v>
      </c>
      <c r="F26" s="7" t="s">
        <v>93</v>
      </c>
      <c r="I26" s="5" t="s">
        <v>12</v>
      </c>
      <c r="J26" s="5" t="s">
        <v>11</v>
      </c>
      <c r="K26" s="5">
        <v>2050</v>
      </c>
      <c r="L26" s="22">
        <v>6.66</v>
      </c>
      <c r="M26" s="5" t="str">
        <f t="shared" si="0"/>
        <v>ELE_NEW_NUC</v>
      </c>
    </row>
    <row r="27" spans="2:22" ht="18.75" customHeight="1">
      <c r="B27" s="4" t="s">
        <v>10</v>
      </c>
      <c r="C27" s="4" t="s">
        <v>11</v>
      </c>
      <c r="D27" s="5">
        <v>2030</v>
      </c>
      <c r="E27" s="21">
        <v>5.6</v>
      </c>
      <c r="F27" s="7" t="s">
        <v>94</v>
      </c>
      <c r="I27" s="4" t="s">
        <v>12</v>
      </c>
      <c r="J27" s="4" t="s">
        <v>11</v>
      </c>
      <c r="K27" s="5">
        <v>2030</v>
      </c>
      <c r="L27" s="21">
        <v>2</v>
      </c>
      <c r="M27" s="5" t="str">
        <f t="shared" si="0"/>
        <v>NEW_ELZ_H2G</v>
      </c>
      <c r="P27" s="26" t="s">
        <v>85</v>
      </c>
      <c r="Q27" s="26"/>
      <c r="R27" s="26"/>
      <c r="S27" s="26"/>
      <c r="T27" s="26"/>
      <c r="U27" s="26"/>
      <c r="V27" s="26"/>
    </row>
    <row r="28" spans="2:22" ht="18.75" customHeight="1">
      <c r="B28" s="4" t="s">
        <v>10</v>
      </c>
      <c r="C28" s="4" t="s">
        <v>11</v>
      </c>
      <c r="D28" s="5">
        <v>2040</v>
      </c>
      <c r="E28" s="21">
        <f>AVERAGE(E27,E29)</f>
        <v>7.3</v>
      </c>
      <c r="F28" s="7" t="s">
        <v>94</v>
      </c>
      <c r="I28" s="4" t="s">
        <v>12</v>
      </c>
      <c r="J28" s="4" t="s">
        <v>11</v>
      </c>
      <c r="K28" s="5">
        <v>2040</v>
      </c>
      <c r="L28" s="21"/>
      <c r="M28" s="5" t="str">
        <f t="shared" si="0"/>
        <v>NEW_ELZ_H2G</v>
      </c>
      <c r="P28" s="26"/>
      <c r="Q28" s="26"/>
      <c r="R28" s="26"/>
      <c r="S28" s="26"/>
      <c r="T28" s="26"/>
      <c r="U28" s="26"/>
      <c r="V28" s="26"/>
    </row>
    <row r="29" spans="2:22" ht="18.75" customHeight="1">
      <c r="B29" s="4" t="s">
        <v>10</v>
      </c>
      <c r="C29" s="4" t="s">
        <v>11</v>
      </c>
      <c r="D29" s="5">
        <v>2050</v>
      </c>
      <c r="E29" s="21">
        <v>9</v>
      </c>
      <c r="F29" s="7" t="s">
        <v>94</v>
      </c>
      <c r="I29" s="4" t="s">
        <v>12</v>
      </c>
      <c r="J29" s="4" t="s">
        <v>11</v>
      </c>
      <c r="K29" s="5">
        <v>2050</v>
      </c>
      <c r="L29" s="21"/>
      <c r="M29" s="5" t="str">
        <f t="shared" si="0"/>
        <v>NEW_ELZ_H2G</v>
      </c>
      <c r="P29" s="26"/>
      <c r="Q29" s="26"/>
      <c r="R29" s="26"/>
      <c r="S29" s="26"/>
      <c r="T29" s="26"/>
      <c r="U29" s="26"/>
      <c r="V29" s="26"/>
    </row>
    <row r="30" spans="2:22" ht="18.75" customHeight="1"/>
    <row r="31" spans="2:22" ht="18.75" customHeight="1"/>
    <row r="32" spans="2:2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</sheetData>
  <mergeCells count="1">
    <mergeCell ref="P27:V2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CA56-38D3-401B-A988-72EEF17AA072}">
  <dimension ref="A1:I71"/>
  <sheetViews>
    <sheetView topLeftCell="A3" workbookViewId="0">
      <selection activeCell="B71" sqref="B71"/>
    </sheetView>
  </sheetViews>
  <sheetFormatPr defaultRowHeight="12.5"/>
  <sheetData>
    <row r="1" spans="1:9" ht="48">
      <c r="A1" s="8" t="s">
        <v>13</v>
      </c>
      <c r="B1" s="11" t="s">
        <v>15</v>
      </c>
      <c r="C1" s="27" t="s">
        <v>17</v>
      </c>
      <c r="D1" s="27" t="s">
        <v>18</v>
      </c>
      <c r="E1" s="11" t="s">
        <v>19</v>
      </c>
      <c r="F1" s="11" t="s">
        <v>20</v>
      </c>
      <c r="G1" s="11" t="s">
        <v>21</v>
      </c>
      <c r="H1" s="11" t="s">
        <v>23</v>
      </c>
      <c r="I1" s="27" t="s">
        <v>25</v>
      </c>
    </row>
    <row r="2" spans="1:9" ht="24">
      <c r="A2" s="9" t="s">
        <v>14</v>
      </c>
      <c r="B2" s="12"/>
      <c r="C2" s="28"/>
      <c r="D2" s="28"/>
      <c r="E2" s="12"/>
      <c r="F2" s="12"/>
      <c r="G2" s="12"/>
      <c r="H2" s="12"/>
      <c r="I2" s="28"/>
    </row>
    <row r="3" spans="1:9" ht="24.5" thickBot="1">
      <c r="A3" s="10"/>
      <c r="B3" s="13" t="s">
        <v>16</v>
      </c>
      <c r="C3" s="29"/>
      <c r="D3" s="29"/>
      <c r="E3" s="13" t="s">
        <v>16</v>
      </c>
      <c r="F3" s="13" t="s">
        <v>16</v>
      </c>
      <c r="G3" s="13" t="s">
        <v>22</v>
      </c>
      <c r="H3" s="13" t="s">
        <v>24</v>
      </c>
      <c r="I3" s="29"/>
    </row>
    <row r="4" spans="1:9" ht="13" thickBot="1">
      <c r="A4" s="30" t="s">
        <v>26</v>
      </c>
      <c r="B4" s="31"/>
      <c r="C4" s="31"/>
      <c r="D4" s="31"/>
      <c r="E4" s="31"/>
      <c r="F4" s="31"/>
      <c r="G4" s="31"/>
      <c r="H4" s="31"/>
      <c r="I4" s="32"/>
    </row>
    <row r="5" spans="1:9">
      <c r="A5" s="9" t="s">
        <v>27</v>
      </c>
      <c r="B5" s="33">
        <v>1050</v>
      </c>
      <c r="C5" s="33" t="s">
        <v>29</v>
      </c>
      <c r="D5" s="33" t="s">
        <v>30</v>
      </c>
      <c r="E5" s="33" t="s">
        <v>31</v>
      </c>
      <c r="F5" s="33" t="s">
        <v>31</v>
      </c>
      <c r="G5" s="33" t="s">
        <v>31</v>
      </c>
      <c r="H5" s="33" t="s">
        <v>32</v>
      </c>
      <c r="I5" s="33" t="s">
        <v>33</v>
      </c>
    </row>
    <row r="6" spans="1:9">
      <c r="A6" s="14"/>
      <c r="B6" s="34"/>
      <c r="C6" s="34"/>
      <c r="D6" s="34"/>
      <c r="E6" s="34"/>
      <c r="F6" s="34"/>
      <c r="G6" s="34"/>
      <c r="H6" s="34"/>
      <c r="I6" s="34"/>
    </row>
    <row r="7" spans="1:9" ht="32.5" thickBot="1">
      <c r="A7" s="15" t="s">
        <v>28</v>
      </c>
      <c r="B7" s="35"/>
      <c r="C7" s="35"/>
      <c r="D7" s="35"/>
      <c r="E7" s="35"/>
      <c r="F7" s="35"/>
      <c r="G7" s="35"/>
      <c r="H7" s="35"/>
      <c r="I7" s="35"/>
    </row>
    <row r="8" spans="1:9">
      <c r="A8" s="9" t="s">
        <v>34</v>
      </c>
      <c r="B8" s="33">
        <v>1500</v>
      </c>
      <c r="C8" s="33" t="s">
        <v>29</v>
      </c>
      <c r="D8" s="33" t="s">
        <v>30</v>
      </c>
      <c r="E8" s="33" t="s">
        <v>36</v>
      </c>
      <c r="F8" s="33" t="s">
        <v>36</v>
      </c>
      <c r="G8" s="33" t="s">
        <v>36</v>
      </c>
      <c r="H8" s="33" t="s">
        <v>32</v>
      </c>
      <c r="I8" s="33" t="s">
        <v>37</v>
      </c>
    </row>
    <row r="9" spans="1:9">
      <c r="A9" s="14"/>
      <c r="B9" s="34"/>
      <c r="C9" s="34"/>
      <c r="D9" s="34"/>
      <c r="E9" s="34"/>
      <c r="F9" s="34"/>
      <c r="G9" s="34"/>
      <c r="H9" s="34"/>
      <c r="I9" s="34"/>
    </row>
    <row r="10" spans="1:9" ht="32.5" thickBot="1">
      <c r="A10" s="15" t="s">
        <v>35</v>
      </c>
      <c r="B10" s="35"/>
      <c r="C10" s="35"/>
      <c r="D10" s="35"/>
      <c r="E10" s="35"/>
      <c r="F10" s="35"/>
      <c r="G10" s="35"/>
      <c r="H10" s="35"/>
      <c r="I10" s="35"/>
    </row>
    <row r="11" spans="1:9">
      <c r="A11" s="9" t="s">
        <v>38</v>
      </c>
      <c r="B11" s="33">
        <v>1200</v>
      </c>
      <c r="C11" s="33" t="s">
        <v>29</v>
      </c>
      <c r="D11" s="33" t="s">
        <v>29</v>
      </c>
      <c r="E11" s="33" t="s">
        <v>40</v>
      </c>
      <c r="F11" s="33" t="s">
        <v>40</v>
      </c>
      <c r="G11" s="33" t="s">
        <v>41</v>
      </c>
      <c r="H11" s="33" t="s">
        <v>32</v>
      </c>
      <c r="I11" s="33" t="s">
        <v>42</v>
      </c>
    </row>
    <row r="12" spans="1:9">
      <c r="A12" s="14"/>
      <c r="B12" s="34"/>
      <c r="C12" s="34"/>
      <c r="D12" s="34"/>
      <c r="E12" s="34"/>
      <c r="F12" s="34"/>
      <c r="G12" s="34"/>
      <c r="H12" s="34"/>
      <c r="I12" s="34"/>
    </row>
    <row r="13" spans="1:9">
      <c r="A13" s="17" t="s">
        <v>38</v>
      </c>
      <c r="B13" s="34"/>
      <c r="C13" s="34"/>
      <c r="D13" s="34"/>
      <c r="E13" s="34"/>
      <c r="F13" s="34"/>
      <c r="G13" s="34"/>
      <c r="H13" s="34"/>
      <c r="I13" s="34"/>
    </row>
    <row r="14" spans="1:9" ht="13" thickBot="1">
      <c r="A14" s="15" t="s">
        <v>39</v>
      </c>
      <c r="B14" s="35"/>
      <c r="C14" s="35"/>
      <c r="D14" s="35"/>
      <c r="E14" s="35"/>
      <c r="F14" s="35"/>
      <c r="G14" s="35"/>
      <c r="H14" s="35"/>
      <c r="I14" s="35"/>
    </row>
    <row r="15" spans="1:9">
      <c r="A15" s="9" t="s">
        <v>43</v>
      </c>
      <c r="B15" s="16">
        <v>500</v>
      </c>
      <c r="C15" s="33" t="s">
        <v>29</v>
      </c>
      <c r="D15" s="33" t="s">
        <v>30</v>
      </c>
      <c r="E15" s="33" t="s">
        <v>45</v>
      </c>
      <c r="F15" s="33" t="s">
        <v>45</v>
      </c>
      <c r="G15" s="33" t="s">
        <v>46</v>
      </c>
      <c r="H15" s="33" t="s">
        <v>47</v>
      </c>
      <c r="I15" s="33" t="s">
        <v>37</v>
      </c>
    </row>
    <row r="16" spans="1:9">
      <c r="A16" s="14"/>
      <c r="B16" s="12"/>
      <c r="C16" s="34"/>
      <c r="D16" s="34"/>
      <c r="E16" s="34"/>
      <c r="F16" s="34"/>
      <c r="G16" s="34"/>
      <c r="H16" s="34"/>
      <c r="I16" s="34"/>
    </row>
    <row r="17" spans="1:9" ht="16.5" thickBot="1">
      <c r="A17" s="15" t="s">
        <v>44</v>
      </c>
      <c r="B17" s="13"/>
      <c r="C17" s="35"/>
      <c r="D17" s="35"/>
      <c r="E17" s="35"/>
      <c r="F17" s="35"/>
      <c r="G17" s="35"/>
      <c r="H17" s="35"/>
      <c r="I17" s="35"/>
    </row>
    <row r="18" spans="1:9">
      <c r="A18" s="9" t="s">
        <v>48</v>
      </c>
      <c r="B18" s="33">
        <v>440</v>
      </c>
      <c r="C18" s="33" t="s">
        <v>29</v>
      </c>
      <c r="D18" s="33" t="s">
        <v>30</v>
      </c>
      <c r="E18" s="33" t="s">
        <v>50</v>
      </c>
      <c r="F18" s="33" t="s">
        <v>50</v>
      </c>
      <c r="G18" s="33" t="s">
        <v>50</v>
      </c>
      <c r="H18" s="33" t="s">
        <v>47</v>
      </c>
      <c r="I18" s="33" t="s">
        <v>51</v>
      </c>
    </row>
    <row r="19" spans="1:9">
      <c r="A19" s="14"/>
      <c r="B19" s="34"/>
      <c r="C19" s="34"/>
      <c r="D19" s="34"/>
      <c r="E19" s="34"/>
      <c r="F19" s="34"/>
      <c r="G19" s="34"/>
      <c r="H19" s="34"/>
      <c r="I19" s="34"/>
    </row>
    <row r="20" spans="1:9" ht="24.5" thickBot="1">
      <c r="A20" s="15" t="s">
        <v>49</v>
      </c>
      <c r="B20" s="35"/>
      <c r="C20" s="35"/>
      <c r="D20" s="35"/>
      <c r="E20" s="35"/>
      <c r="F20" s="35"/>
      <c r="G20" s="35"/>
      <c r="H20" s="35"/>
      <c r="I20" s="35"/>
    </row>
    <row r="21" spans="1:9">
      <c r="A21" s="9" t="s">
        <v>52</v>
      </c>
      <c r="B21" s="33">
        <f>AVERAGE(720,1200)</f>
        <v>960</v>
      </c>
      <c r="C21" s="33" t="s">
        <v>29</v>
      </c>
      <c r="D21" s="33" t="s">
        <v>29</v>
      </c>
      <c r="E21" s="33" t="s">
        <v>54</v>
      </c>
      <c r="F21" s="33" t="s">
        <v>54</v>
      </c>
      <c r="G21" s="33" t="s">
        <v>54</v>
      </c>
      <c r="H21" s="33" t="s">
        <v>47</v>
      </c>
      <c r="I21" s="33" t="s">
        <v>37</v>
      </c>
    </row>
    <row r="22" spans="1:9">
      <c r="A22" s="14"/>
      <c r="B22" s="34"/>
      <c r="C22" s="34"/>
      <c r="D22" s="34"/>
      <c r="E22" s="34"/>
      <c r="F22" s="34"/>
      <c r="G22" s="34"/>
      <c r="H22" s="34"/>
      <c r="I22" s="34"/>
    </row>
    <row r="23" spans="1:9" ht="16.5" thickBot="1">
      <c r="A23" s="15" t="s">
        <v>53</v>
      </c>
      <c r="B23" s="35"/>
      <c r="C23" s="35"/>
      <c r="D23" s="35"/>
      <c r="E23" s="35"/>
      <c r="F23" s="35"/>
      <c r="G23" s="35"/>
      <c r="H23" s="35"/>
      <c r="I23" s="35"/>
    </row>
    <row r="24" spans="1:9">
      <c r="A24" s="9" t="s">
        <v>55</v>
      </c>
      <c r="B24" s="33">
        <f>AVERAGE(720,1200)</f>
        <v>960</v>
      </c>
      <c r="C24" s="33" t="s">
        <v>29</v>
      </c>
      <c r="D24" s="33" t="s">
        <v>29</v>
      </c>
      <c r="E24" s="33" t="s">
        <v>54</v>
      </c>
      <c r="F24" s="33" t="s">
        <v>54</v>
      </c>
      <c r="G24" s="33" t="s">
        <v>54</v>
      </c>
      <c r="H24" s="33" t="s">
        <v>47</v>
      </c>
      <c r="I24" s="33" t="s">
        <v>37</v>
      </c>
    </row>
    <row r="25" spans="1:9">
      <c r="A25" s="14"/>
      <c r="B25" s="34"/>
      <c r="C25" s="34"/>
      <c r="D25" s="34"/>
      <c r="E25" s="34"/>
      <c r="F25" s="34"/>
      <c r="G25" s="34"/>
      <c r="H25" s="34"/>
      <c r="I25" s="34"/>
    </row>
    <row r="26" spans="1:9" ht="16.5" thickBot="1">
      <c r="A26" s="15" t="s">
        <v>56</v>
      </c>
      <c r="B26" s="35"/>
      <c r="C26" s="35"/>
      <c r="D26" s="35"/>
      <c r="E26" s="35"/>
      <c r="F26" s="35"/>
      <c r="G26" s="35"/>
      <c r="H26" s="35"/>
      <c r="I26" s="35"/>
    </row>
    <row r="27" spans="1:9" ht="13" thickBot="1">
      <c r="A27" s="30" t="s">
        <v>57</v>
      </c>
      <c r="B27" s="31"/>
      <c r="C27" s="31"/>
      <c r="D27" s="31"/>
      <c r="E27" s="31"/>
      <c r="F27" s="31"/>
      <c r="G27" s="31"/>
      <c r="H27" s="31"/>
      <c r="I27" s="32"/>
    </row>
    <row r="28" spans="1:9">
      <c r="A28" s="9" t="s">
        <v>58</v>
      </c>
      <c r="B28" s="33">
        <v>812</v>
      </c>
      <c r="C28" s="33" t="s">
        <v>30</v>
      </c>
      <c r="D28" s="33" t="s">
        <v>30</v>
      </c>
      <c r="E28" s="33" t="s">
        <v>30</v>
      </c>
      <c r="F28" s="33" t="s">
        <v>30</v>
      </c>
      <c r="G28" s="33" t="s">
        <v>59</v>
      </c>
      <c r="H28" s="33" t="s">
        <v>30</v>
      </c>
      <c r="I28" s="33" t="s">
        <v>60</v>
      </c>
    </row>
    <row r="29" spans="1:9">
      <c r="A29" s="14"/>
      <c r="B29" s="34"/>
      <c r="C29" s="34"/>
      <c r="D29" s="34"/>
      <c r="E29" s="34"/>
      <c r="F29" s="34"/>
      <c r="G29" s="34"/>
      <c r="H29" s="34"/>
      <c r="I29" s="34"/>
    </row>
    <row r="30" spans="1:9">
      <c r="A30" s="17" t="s">
        <v>58</v>
      </c>
      <c r="B30" s="34"/>
      <c r="C30" s="34"/>
      <c r="D30" s="34"/>
      <c r="E30" s="34"/>
      <c r="F30" s="34"/>
      <c r="G30" s="34"/>
      <c r="H30" s="34"/>
      <c r="I30" s="34"/>
    </row>
    <row r="31" spans="1:9" ht="13" thickBot="1">
      <c r="A31" s="15" t="s">
        <v>39</v>
      </c>
      <c r="B31" s="35"/>
      <c r="C31" s="35"/>
      <c r="D31" s="35"/>
      <c r="E31" s="35"/>
      <c r="F31" s="35"/>
      <c r="G31" s="35"/>
      <c r="H31" s="35"/>
      <c r="I31" s="35"/>
    </row>
    <row r="32" spans="1:9">
      <c r="A32" s="9" t="s">
        <v>61</v>
      </c>
      <c r="B32" s="33">
        <v>896</v>
      </c>
      <c r="C32" s="33" t="s">
        <v>30</v>
      </c>
      <c r="D32" s="33" t="s">
        <v>30</v>
      </c>
      <c r="E32" s="33" t="s">
        <v>30</v>
      </c>
      <c r="F32" s="33" t="s">
        <v>30</v>
      </c>
      <c r="G32" s="33" t="s">
        <v>59</v>
      </c>
      <c r="H32" s="33" t="s">
        <v>30</v>
      </c>
      <c r="I32" s="33" t="s">
        <v>60</v>
      </c>
    </row>
    <row r="33" spans="1:9">
      <c r="A33" s="14"/>
      <c r="B33" s="34"/>
      <c r="C33" s="34"/>
      <c r="D33" s="34"/>
      <c r="E33" s="34"/>
      <c r="F33" s="34"/>
      <c r="G33" s="34"/>
      <c r="H33" s="34"/>
      <c r="I33" s="34"/>
    </row>
    <row r="34" spans="1:9">
      <c r="A34" s="17" t="s">
        <v>62</v>
      </c>
      <c r="B34" s="34"/>
      <c r="C34" s="34"/>
      <c r="D34" s="34"/>
      <c r="E34" s="34"/>
      <c r="F34" s="34"/>
      <c r="G34" s="34"/>
      <c r="H34" s="34"/>
      <c r="I34" s="34"/>
    </row>
    <row r="35" spans="1:9" ht="13" thickBot="1">
      <c r="A35" s="15" t="s">
        <v>39</v>
      </c>
      <c r="B35" s="35"/>
      <c r="C35" s="35"/>
      <c r="D35" s="35"/>
      <c r="E35" s="35"/>
      <c r="F35" s="35"/>
      <c r="G35" s="35"/>
      <c r="H35" s="35"/>
      <c r="I35" s="35"/>
    </row>
    <row r="36" spans="1:9" ht="16">
      <c r="A36" s="9" t="s">
        <v>64</v>
      </c>
      <c r="B36" s="33">
        <v>1204</v>
      </c>
      <c r="C36" s="33" t="s">
        <v>30</v>
      </c>
      <c r="D36" s="33" t="s">
        <v>30</v>
      </c>
      <c r="E36" s="33" t="s">
        <v>30</v>
      </c>
      <c r="F36" s="33" t="s">
        <v>30</v>
      </c>
      <c r="G36" s="33" t="s">
        <v>59</v>
      </c>
      <c r="H36" s="33" t="s">
        <v>30</v>
      </c>
      <c r="I36" s="33" t="s">
        <v>60</v>
      </c>
    </row>
    <row r="37" spans="1:9">
      <c r="A37" s="14"/>
      <c r="B37" s="34"/>
      <c r="C37" s="34"/>
      <c r="D37" s="34"/>
      <c r="E37" s="34"/>
      <c r="F37" s="34"/>
      <c r="G37" s="34"/>
      <c r="H37" s="34"/>
      <c r="I37" s="34"/>
    </row>
    <row r="38" spans="1:9">
      <c r="A38" s="17" t="s">
        <v>65</v>
      </c>
      <c r="B38" s="34"/>
      <c r="C38" s="34"/>
      <c r="D38" s="34"/>
      <c r="E38" s="34"/>
      <c r="F38" s="34"/>
      <c r="G38" s="34"/>
      <c r="H38" s="34"/>
      <c r="I38" s="34"/>
    </row>
    <row r="39" spans="1:9" ht="13" thickBot="1">
      <c r="A39" s="15" t="s">
        <v>39</v>
      </c>
      <c r="B39" s="35"/>
      <c r="C39" s="35"/>
      <c r="D39" s="35"/>
      <c r="E39" s="35"/>
      <c r="F39" s="35"/>
      <c r="G39" s="35"/>
      <c r="H39" s="35"/>
      <c r="I39" s="35"/>
    </row>
    <row r="40" spans="1:9" ht="16">
      <c r="A40" s="9" t="s">
        <v>66</v>
      </c>
      <c r="B40" s="33">
        <v>1204</v>
      </c>
      <c r="C40" s="33" t="s">
        <v>30</v>
      </c>
      <c r="D40" s="33" t="s">
        <v>30</v>
      </c>
      <c r="E40" s="33" t="s">
        <v>30</v>
      </c>
      <c r="F40" s="33" t="s">
        <v>30</v>
      </c>
      <c r="G40" s="33" t="s">
        <v>59</v>
      </c>
      <c r="H40" s="33" t="s">
        <v>30</v>
      </c>
      <c r="I40" s="33" t="s">
        <v>60</v>
      </c>
    </row>
    <row r="41" spans="1:9">
      <c r="A41" s="14"/>
      <c r="B41" s="34"/>
      <c r="C41" s="34"/>
      <c r="D41" s="34"/>
      <c r="E41" s="34"/>
      <c r="F41" s="34"/>
      <c r="G41" s="34"/>
      <c r="H41" s="34"/>
      <c r="I41" s="34"/>
    </row>
    <row r="42" spans="1:9">
      <c r="A42" s="17" t="s">
        <v>67</v>
      </c>
      <c r="B42" s="34"/>
      <c r="C42" s="34"/>
      <c r="D42" s="34"/>
      <c r="E42" s="34"/>
      <c r="F42" s="34"/>
      <c r="G42" s="34"/>
      <c r="H42" s="34"/>
      <c r="I42" s="34"/>
    </row>
    <row r="43" spans="1:9" ht="13" thickBot="1">
      <c r="A43" s="15" t="s">
        <v>39</v>
      </c>
      <c r="B43" s="35"/>
      <c r="C43" s="35"/>
      <c r="D43" s="35"/>
      <c r="E43" s="35"/>
      <c r="F43" s="35"/>
      <c r="G43" s="35"/>
      <c r="H43" s="35"/>
      <c r="I43" s="35"/>
    </row>
    <row r="44" spans="1:9">
      <c r="A44" s="9" t="s">
        <v>68</v>
      </c>
      <c r="B44" s="33">
        <v>990</v>
      </c>
      <c r="C44" s="33" t="s">
        <v>30</v>
      </c>
      <c r="D44" s="33" t="s">
        <v>30</v>
      </c>
      <c r="E44" s="33" t="s">
        <v>30</v>
      </c>
      <c r="F44" s="33" t="s">
        <v>30</v>
      </c>
      <c r="G44" s="33" t="s">
        <v>59</v>
      </c>
      <c r="H44" s="33" t="s">
        <v>30</v>
      </c>
      <c r="I44" s="33" t="s">
        <v>60</v>
      </c>
    </row>
    <row r="45" spans="1:9">
      <c r="A45" s="14"/>
      <c r="B45" s="34"/>
      <c r="C45" s="34"/>
      <c r="D45" s="34"/>
      <c r="E45" s="34"/>
      <c r="F45" s="34"/>
      <c r="G45" s="34"/>
      <c r="H45" s="34"/>
      <c r="I45" s="34"/>
    </row>
    <row r="46" spans="1:9">
      <c r="A46" s="17" t="s">
        <v>69</v>
      </c>
      <c r="B46" s="34"/>
      <c r="C46" s="34"/>
      <c r="D46" s="34"/>
      <c r="E46" s="34"/>
      <c r="F46" s="34"/>
      <c r="G46" s="34"/>
      <c r="H46" s="34"/>
      <c r="I46" s="34"/>
    </row>
    <row r="47" spans="1:9" ht="13" thickBot="1">
      <c r="A47" s="15" t="s">
        <v>39</v>
      </c>
      <c r="B47" s="35"/>
      <c r="C47" s="35"/>
      <c r="D47" s="35"/>
      <c r="E47" s="35"/>
      <c r="F47" s="35"/>
      <c r="G47" s="35"/>
      <c r="H47" s="35"/>
      <c r="I47" s="35"/>
    </row>
    <row r="48" spans="1:9">
      <c r="A48" s="9" t="s">
        <v>70</v>
      </c>
      <c r="B48" s="33">
        <v>975</v>
      </c>
      <c r="C48" s="33" t="s">
        <v>30</v>
      </c>
      <c r="D48" s="33" t="s">
        <v>30</v>
      </c>
      <c r="E48" s="33" t="s">
        <v>30</v>
      </c>
      <c r="F48" s="33" t="s">
        <v>30</v>
      </c>
      <c r="G48" s="33" t="s">
        <v>59</v>
      </c>
      <c r="H48" s="33" t="s">
        <v>30</v>
      </c>
      <c r="I48" s="33" t="s">
        <v>60</v>
      </c>
    </row>
    <row r="49" spans="1:9">
      <c r="A49" s="14"/>
      <c r="B49" s="34"/>
      <c r="C49" s="34"/>
      <c r="D49" s="34"/>
      <c r="E49" s="34"/>
      <c r="F49" s="34"/>
      <c r="G49" s="34"/>
      <c r="H49" s="34"/>
      <c r="I49" s="34"/>
    </row>
    <row r="50" spans="1:9" ht="32.5" thickBot="1">
      <c r="A50" s="15" t="s">
        <v>71</v>
      </c>
      <c r="B50" s="35"/>
      <c r="C50" s="35"/>
      <c r="D50" s="35"/>
      <c r="E50" s="35"/>
      <c r="F50" s="35"/>
      <c r="G50" s="35"/>
      <c r="H50" s="35"/>
      <c r="I50" s="35"/>
    </row>
    <row r="51" spans="1:9">
      <c r="A51" s="9" t="s">
        <v>72</v>
      </c>
      <c r="B51" s="33">
        <v>210</v>
      </c>
      <c r="C51" s="33" t="s">
        <v>30</v>
      </c>
      <c r="D51" s="33" t="s">
        <v>30</v>
      </c>
      <c r="E51" s="33" t="s">
        <v>30</v>
      </c>
      <c r="F51" s="33" t="s">
        <v>30</v>
      </c>
      <c r="G51" s="33" t="s">
        <v>59</v>
      </c>
      <c r="H51" s="33" t="s">
        <v>30</v>
      </c>
      <c r="I51" s="33" t="s">
        <v>60</v>
      </c>
    </row>
    <row r="52" spans="1:9">
      <c r="A52" s="14"/>
      <c r="B52" s="34"/>
      <c r="C52" s="34"/>
      <c r="D52" s="34"/>
      <c r="E52" s="34"/>
      <c r="F52" s="34"/>
      <c r="G52" s="34"/>
      <c r="H52" s="34"/>
      <c r="I52" s="34"/>
    </row>
    <row r="53" spans="1:9" ht="32.5" thickBot="1">
      <c r="A53" s="15" t="s">
        <v>35</v>
      </c>
      <c r="B53" s="35"/>
      <c r="C53" s="35"/>
      <c r="D53" s="35"/>
      <c r="E53" s="35"/>
      <c r="F53" s="35"/>
      <c r="G53" s="35"/>
      <c r="H53" s="35"/>
      <c r="I53" s="35"/>
    </row>
    <row r="54" spans="1:9" ht="16">
      <c r="A54" s="9" t="s">
        <v>73</v>
      </c>
      <c r="B54" s="33">
        <v>966</v>
      </c>
      <c r="C54" s="33" t="s">
        <v>30</v>
      </c>
      <c r="D54" s="33" t="s">
        <v>30</v>
      </c>
      <c r="E54" s="33" t="s">
        <v>30</v>
      </c>
      <c r="F54" s="33" t="s">
        <v>30</v>
      </c>
      <c r="G54" s="33" t="s">
        <v>59</v>
      </c>
      <c r="H54" s="33" t="s">
        <v>30</v>
      </c>
      <c r="I54" s="33" t="s">
        <v>60</v>
      </c>
    </row>
    <row r="55" spans="1:9">
      <c r="A55" s="14"/>
      <c r="B55" s="34"/>
      <c r="C55" s="34"/>
      <c r="D55" s="34"/>
      <c r="E55" s="34"/>
      <c r="F55" s="34"/>
      <c r="G55" s="34"/>
      <c r="H55" s="34"/>
      <c r="I55" s="34"/>
    </row>
    <row r="56" spans="1:9" ht="16">
      <c r="A56" s="17" t="s">
        <v>74</v>
      </c>
      <c r="B56" s="34"/>
      <c r="C56" s="34"/>
      <c r="D56" s="34"/>
      <c r="E56" s="34"/>
      <c r="F56" s="34"/>
      <c r="G56" s="34"/>
      <c r="H56" s="34"/>
      <c r="I56" s="34"/>
    </row>
    <row r="57" spans="1:9" ht="13" thickBot="1">
      <c r="A57" s="15" t="s">
        <v>39</v>
      </c>
      <c r="B57" s="35"/>
      <c r="C57" s="35"/>
      <c r="D57" s="35"/>
      <c r="E57" s="35"/>
      <c r="F57" s="35"/>
      <c r="G57" s="35"/>
      <c r="H57" s="35"/>
      <c r="I57" s="35"/>
    </row>
    <row r="58" spans="1:9">
      <c r="A58" s="9" t="s">
        <v>75</v>
      </c>
      <c r="B58" s="33">
        <v>1560</v>
      </c>
      <c r="C58" s="33" t="s">
        <v>30</v>
      </c>
      <c r="D58" s="33" t="s">
        <v>30</v>
      </c>
      <c r="E58" s="33" t="s">
        <v>77</v>
      </c>
      <c r="F58" s="33" t="s">
        <v>77</v>
      </c>
      <c r="G58" s="33" t="s">
        <v>59</v>
      </c>
      <c r="H58" s="33" t="s">
        <v>30</v>
      </c>
      <c r="I58" s="33" t="s">
        <v>60</v>
      </c>
    </row>
    <row r="59" spans="1:9">
      <c r="A59" s="14"/>
      <c r="B59" s="34"/>
      <c r="C59" s="34"/>
      <c r="D59" s="34"/>
      <c r="E59" s="34"/>
      <c r="F59" s="34"/>
      <c r="G59" s="34"/>
      <c r="H59" s="34"/>
      <c r="I59" s="34"/>
    </row>
    <row r="60" spans="1:9" ht="16.5" thickBot="1">
      <c r="A60" s="15" t="s">
        <v>76</v>
      </c>
      <c r="B60" s="35"/>
      <c r="C60" s="35"/>
      <c r="D60" s="35"/>
      <c r="E60" s="35"/>
      <c r="F60" s="35"/>
      <c r="G60" s="35"/>
      <c r="H60" s="35"/>
      <c r="I60" s="35"/>
    </row>
    <row r="61" spans="1:9">
      <c r="A61" s="9" t="s">
        <v>78</v>
      </c>
      <c r="B61" s="33">
        <v>900</v>
      </c>
      <c r="C61" s="33" t="s">
        <v>30</v>
      </c>
      <c r="D61" s="33" t="s">
        <v>30</v>
      </c>
      <c r="E61" s="33" t="s">
        <v>63</v>
      </c>
      <c r="F61" s="33" t="s">
        <v>63</v>
      </c>
      <c r="G61" s="33" t="s">
        <v>59</v>
      </c>
      <c r="H61" s="33" t="s">
        <v>30</v>
      </c>
      <c r="I61" s="33" t="s">
        <v>60</v>
      </c>
    </row>
    <row r="62" spans="1:9">
      <c r="A62" s="14"/>
      <c r="B62" s="34"/>
      <c r="C62" s="34"/>
      <c r="D62" s="34"/>
      <c r="E62" s="34"/>
      <c r="F62" s="34"/>
      <c r="G62" s="34"/>
      <c r="H62" s="34"/>
      <c r="I62" s="34"/>
    </row>
    <row r="63" spans="1:9" ht="32.5" thickBot="1">
      <c r="A63" s="15" t="s">
        <v>79</v>
      </c>
      <c r="B63" s="35"/>
      <c r="C63" s="35"/>
      <c r="D63" s="35"/>
      <c r="E63" s="35"/>
      <c r="F63" s="35"/>
      <c r="G63" s="35"/>
      <c r="H63" s="35"/>
      <c r="I63" s="35"/>
    </row>
    <row r="64" spans="1:9">
      <c r="A64" s="9" t="s">
        <v>80</v>
      </c>
      <c r="B64" s="33">
        <v>1185</v>
      </c>
      <c r="C64" s="33" t="s">
        <v>30</v>
      </c>
      <c r="D64" s="33" t="s">
        <v>30</v>
      </c>
      <c r="E64" s="33" t="s">
        <v>30</v>
      </c>
      <c r="F64" s="33" t="s">
        <v>30</v>
      </c>
      <c r="G64" s="33" t="s">
        <v>59</v>
      </c>
      <c r="H64" s="33" t="s">
        <v>30</v>
      </c>
      <c r="I64" s="33" t="s">
        <v>60</v>
      </c>
    </row>
    <row r="65" spans="1:9">
      <c r="A65" s="14"/>
      <c r="B65" s="34"/>
      <c r="C65" s="34"/>
      <c r="D65" s="34"/>
      <c r="E65" s="34"/>
      <c r="F65" s="34"/>
      <c r="G65" s="34"/>
      <c r="H65" s="34"/>
      <c r="I65" s="34"/>
    </row>
    <row r="66" spans="1:9" ht="32.5" thickBot="1">
      <c r="A66" s="15" t="s">
        <v>79</v>
      </c>
      <c r="B66" s="35"/>
      <c r="C66" s="35"/>
      <c r="D66" s="35"/>
      <c r="E66" s="35"/>
      <c r="F66" s="35"/>
      <c r="G66" s="35"/>
      <c r="H66" s="35"/>
      <c r="I66" s="35"/>
    </row>
    <row r="67" spans="1:9">
      <c r="A67" s="9" t="s">
        <v>81</v>
      </c>
      <c r="B67" s="33">
        <v>555</v>
      </c>
      <c r="C67" s="33" t="s">
        <v>30</v>
      </c>
      <c r="D67" s="33" t="s">
        <v>30</v>
      </c>
      <c r="E67" s="33" t="s">
        <v>30</v>
      </c>
      <c r="F67" s="33" t="s">
        <v>30</v>
      </c>
      <c r="G67" s="33" t="s">
        <v>59</v>
      </c>
      <c r="H67" s="33" t="s">
        <v>30</v>
      </c>
      <c r="I67" s="33" t="s">
        <v>60</v>
      </c>
    </row>
    <row r="68" spans="1:9">
      <c r="A68" s="14"/>
      <c r="B68" s="34"/>
      <c r="C68" s="34"/>
      <c r="D68" s="34"/>
      <c r="E68" s="34"/>
      <c r="F68" s="34"/>
      <c r="G68" s="34"/>
      <c r="H68" s="34"/>
      <c r="I68" s="34"/>
    </row>
    <row r="69" spans="1:9" ht="32.5" thickBot="1">
      <c r="A69" s="15" t="s">
        <v>82</v>
      </c>
      <c r="B69" s="35"/>
      <c r="C69" s="35"/>
      <c r="D69" s="35"/>
      <c r="E69" s="35"/>
      <c r="F69" s="35"/>
      <c r="G69" s="35"/>
      <c r="H69" s="35"/>
      <c r="I69" s="35"/>
    </row>
    <row r="71" spans="1:9">
      <c r="B71">
        <f>SUM(B5:B26)</f>
        <v>6610</v>
      </c>
    </row>
  </sheetData>
  <mergeCells count="156">
    <mergeCell ref="H64:H66"/>
    <mergeCell ref="I64:I66"/>
    <mergeCell ref="B67:B69"/>
    <mergeCell ref="C67:C69"/>
    <mergeCell ref="D67:D69"/>
    <mergeCell ref="E67:E69"/>
    <mergeCell ref="F67:F69"/>
    <mergeCell ref="G67:G69"/>
    <mergeCell ref="H67:H69"/>
    <mergeCell ref="I67:I69"/>
    <mergeCell ref="B64:B66"/>
    <mergeCell ref="C64:C66"/>
    <mergeCell ref="D64:D66"/>
    <mergeCell ref="E64:E66"/>
    <mergeCell ref="F64:F66"/>
    <mergeCell ref="G64:G66"/>
    <mergeCell ref="H58:H60"/>
    <mergeCell ref="I58:I60"/>
    <mergeCell ref="B61:B63"/>
    <mergeCell ref="C61:C63"/>
    <mergeCell ref="D61:D63"/>
    <mergeCell ref="E61:E63"/>
    <mergeCell ref="F61:F63"/>
    <mergeCell ref="G61:G63"/>
    <mergeCell ref="H61:H63"/>
    <mergeCell ref="I61:I63"/>
    <mergeCell ref="B58:B60"/>
    <mergeCell ref="C58:C60"/>
    <mergeCell ref="D58:D60"/>
    <mergeCell ref="E58:E60"/>
    <mergeCell ref="F58:F60"/>
    <mergeCell ref="G58:G60"/>
    <mergeCell ref="H51:H53"/>
    <mergeCell ref="I51:I53"/>
    <mergeCell ref="B54:B57"/>
    <mergeCell ref="C54:C57"/>
    <mergeCell ref="D54:D57"/>
    <mergeCell ref="E54:E57"/>
    <mergeCell ref="F54:F57"/>
    <mergeCell ref="G54:G57"/>
    <mergeCell ref="H54:H57"/>
    <mergeCell ref="I54:I57"/>
    <mergeCell ref="B51:B53"/>
    <mergeCell ref="C51:C53"/>
    <mergeCell ref="D51:D53"/>
    <mergeCell ref="E51:E53"/>
    <mergeCell ref="F51:F53"/>
    <mergeCell ref="G51:G53"/>
    <mergeCell ref="H44:H47"/>
    <mergeCell ref="I44:I47"/>
    <mergeCell ref="B48:B50"/>
    <mergeCell ref="C48:C50"/>
    <mergeCell ref="D48:D50"/>
    <mergeCell ref="E48:E50"/>
    <mergeCell ref="F48:F50"/>
    <mergeCell ref="G48:G50"/>
    <mergeCell ref="H48:H50"/>
    <mergeCell ref="I48:I50"/>
    <mergeCell ref="B44:B47"/>
    <mergeCell ref="C44:C47"/>
    <mergeCell ref="D44:D47"/>
    <mergeCell ref="E44:E47"/>
    <mergeCell ref="F44:F47"/>
    <mergeCell ref="G44:G47"/>
    <mergeCell ref="B40:B43"/>
    <mergeCell ref="C40:C43"/>
    <mergeCell ref="D40:D43"/>
    <mergeCell ref="E40:E43"/>
    <mergeCell ref="F40:F43"/>
    <mergeCell ref="G40:G43"/>
    <mergeCell ref="H40:H43"/>
    <mergeCell ref="I40:I43"/>
    <mergeCell ref="B36:B39"/>
    <mergeCell ref="C36:C39"/>
    <mergeCell ref="D36:D39"/>
    <mergeCell ref="E36:E39"/>
    <mergeCell ref="F36:F39"/>
    <mergeCell ref="G36:G39"/>
    <mergeCell ref="B32:B35"/>
    <mergeCell ref="C32:C35"/>
    <mergeCell ref="D32:D35"/>
    <mergeCell ref="E32:E35"/>
    <mergeCell ref="F32:F35"/>
    <mergeCell ref="G32:G35"/>
    <mergeCell ref="H32:H35"/>
    <mergeCell ref="I32:I35"/>
    <mergeCell ref="H36:H39"/>
    <mergeCell ref="I36:I39"/>
    <mergeCell ref="H24:H26"/>
    <mergeCell ref="I24:I26"/>
    <mergeCell ref="A27:I27"/>
    <mergeCell ref="B28:B31"/>
    <mergeCell ref="C28:C31"/>
    <mergeCell ref="D28:D31"/>
    <mergeCell ref="E28:E31"/>
    <mergeCell ref="F28:F31"/>
    <mergeCell ref="G28:G31"/>
    <mergeCell ref="H28:H31"/>
    <mergeCell ref="B24:B26"/>
    <mergeCell ref="C24:C26"/>
    <mergeCell ref="D24:D26"/>
    <mergeCell ref="E24:E26"/>
    <mergeCell ref="F24:F26"/>
    <mergeCell ref="G24:G26"/>
    <mergeCell ref="I28:I31"/>
    <mergeCell ref="B21:B23"/>
    <mergeCell ref="C21:C23"/>
    <mergeCell ref="D21:D23"/>
    <mergeCell ref="E21:E23"/>
    <mergeCell ref="F21:F23"/>
    <mergeCell ref="G21:G23"/>
    <mergeCell ref="H21:H23"/>
    <mergeCell ref="I21:I23"/>
    <mergeCell ref="B18:B20"/>
    <mergeCell ref="C18:C20"/>
    <mergeCell ref="D18:D20"/>
    <mergeCell ref="E18:E20"/>
    <mergeCell ref="F18:F20"/>
    <mergeCell ref="G18:G20"/>
    <mergeCell ref="C15:C17"/>
    <mergeCell ref="D15:D17"/>
    <mergeCell ref="E15:E17"/>
    <mergeCell ref="F15:F17"/>
    <mergeCell ref="G15:G17"/>
    <mergeCell ref="H15:H17"/>
    <mergeCell ref="I15:I17"/>
    <mergeCell ref="H18:H20"/>
    <mergeCell ref="I18:I20"/>
    <mergeCell ref="B11:B14"/>
    <mergeCell ref="C11:C14"/>
    <mergeCell ref="D11:D14"/>
    <mergeCell ref="E11:E14"/>
    <mergeCell ref="F11:F14"/>
    <mergeCell ref="G11:G14"/>
    <mergeCell ref="H5:H7"/>
    <mergeCell ref="I5:I7"/>
    <mergeCell ref="B8:B10"/>
    <mergeCell ref="C8:C10"/>
    <mergeCell ref="D8:D10"/>
    <mergeCell ref="E8:E10"/>
    <mergeCell ref="F8:F10"/>
    <mergeCell ref="G8:G10"/>
    <mergeCell ref="H8:H10"/>
    <mergeCell ref="I8:I10"/>
    <mergeCell ref="H11:H14"/>
    <mergeCell ref="I11:I14"/>
    <mergeCell ref="C1:C3"/>
    <mergeCell ref="D1:D3"/>
    <mergeCell ref="I1:I3"/>
    <mergeCell ref="A4:I4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B71AD7-E9A8-43CF-AE38-95D660764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CAP_BND</vt:lpstr>
      <vt:lpstr>a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Alicja Ossera</cp:lastModifiedBy>
  <cp:revision/>
  <dcterms:created xsi:type="dcterms:W3CDTF">2007-09-10T09:55:31Z</dcterms:created>
  <dcterms:modified xsi:type="dcterms:W3CDTF">2025-07-28T16:36:12Z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