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"/>
    </mc:Choice>
  </mc:AlternateContent>
  <xr:revisionPtr revIDLastSave="71" documentId="13_ncr:1_{BCC0D78F-FBF9-42FE-985B-A93E5EBDF17A}" xr6:coauthVersionLast="47" xr6:coauthVersionMax="47" xr10:uidLastSave="{2363A64B-32E2-43FF-B4A1-94B52E84D21C}"/>
  <bookViews>
    <workbookView xWindow="-25320" yWindow="360" windowWidth="25440" windowHeight="15270" tabRatio="499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1" l="1"/>
  <c r="E19" i="139"/>
  <c r="D18" i="139"/>
  <c r="D17" i="139"/>
  <c r="C16" i="139"/>
  <c r="B16" i="139"/>
  <c r="E19" i="141"/>
  <c r="E13" i="141"/>
  <c r="E18" i="141"/>
  <c r="B19" i="141"/>
  <c r="B18" i="141"/>
  <c r="E67" i="139"/>
  <c r="E63" i="139"/>
  <c r="D66" i="139"/>
  <c r="D65" i="139"/>
  <c r="D62" i="139"/>
  <c r="D61" i="139"/>
  <c r="C64" i="139"/>
  <c r="C60" i="139"/>
  <c r="B64" i="139"/>
  <c r="B60" i="139"/>
  <c r="B17" i="141"/>
  <c r="E47" i="139"/>
  <c r="B44" i="139"/>
  <c r="B12" i="141"/>
  <c r="E27" i="139"/>
  <c r="D26" i="139"/>
  <c r="D25" i="139"/>
  <c r="B24" i="139"/>
  <c r="D46" i="139"/>
  <c r="D45" i="139"/>
  <c r="D57" i="139"/>
  <c r="D58" i="139"/>
  <c r="D54" i="139" l="1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9" i="141"/>
  <c r="G28" i="139" l="1"/>
  <c r="G36" i="139" s="1"/>
  <c r="G60" i="139" s="1"/>
  <c r="G20" i="139"/>
  <c r="G32" i="139" s="1"/>
  <c r="G40" i="139" s="1"/>
  <c r="G48" i="139" s="1"/>
  <c r="B8" i="139" l="1"/>
  <c r="B20" i="139"/>
  <c r="C20" i="139"/>
  <c r="E23" i="139"/>
  <c r="B28" i="139"/>
  <c r="C28" i="139"/>
  <c r="E31" i="139"/>
  <c r="B16" i="141" l="1"/>
  <c r="E39" i="139"/>
  <c r="C36" i="139"/>
  <c r="B36" i="139"/>
  <c r="B9" i="141" l="1"/>
  <c r="B10" i="141"/>
  <c r="B13" i="141"/>
  <c r="B14" i="141"/>
  <c r="B15" i="141"/>
  <c r="B20" i="141"/>
  <c r="B21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C9" i="128" l="1"/>
  <c r="G9" i="128"/>
  <c r="F9" i="128"/>
  <c r="B12" i="139"/>
  <c r="C12" i="139"/>
  <c r="C8" i="139"/>
  <c r="I9" i="128" l="1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tc={0A154F01-0F2D-4711-97ED-6F01E3C8934A}</author>
  </authors>
  <commentList>
    <comment ref="C29" authorId="0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<sst xmlns="http://schemas.openxmlformats.org/spreadsheetml/2006/main" count="287" uniqueCount="175">
  <si>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</si>
  <si>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</si>
  <si>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</si>
  <si>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</si>
  <si>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</si>
  <si>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</si>
  <si>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</si>
  <si>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</si>
  <si>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</si>
  <si>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</si>
  <si>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</si>
  <si>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</si>
  <si>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</si>
  <si>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</si>
  <si>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</si>
  <si>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</si>
  <si>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</si>
  <si>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</si>
  <si>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</si>
  <si>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</si>
  <si>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</si>
  <si>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</si>
  <si>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</si>
  <si>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</si>
  <si>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</si>
  <si>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</si>
  <si>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</si>
  <si>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</si>
  <si>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</si>
  <si>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</si>
  <si>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</si>
  <si>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</si>
  <si>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</si>
  <si>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</si>
  <si>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</si>
  <si>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</si>
  <si>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</si>
  <si>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</si>
  <si>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</si>
  <si>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</si>
  <si>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</si>
  <si>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</si>
  <si>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</si>
  <si>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</si>
  <si>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</si>
  <si>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</si>
  <si>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</si>
  <si>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</si>
  <si>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</si>
  <si>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</si>
  <si>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</si>
  <si>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</si>
  <si>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</si>
  <si>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</si>
  <si>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</si>
  <si>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</si>
  <si>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</si>
  <si>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</si>
  <si>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</si>
  <si>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</si>
  <si>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</si>
  <si>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</si>
  <si>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</si>
  <si>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</si>
  <si>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</si>
  <si>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</si>
  <si>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</si>
  <si>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</si>
  <si>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</si>
  <si>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</si>
  <si>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</si>
  <si>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</si>
  <si>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</si>
  <si>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</si>
  <si>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</si>
  <si>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</si>
  <si>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</si>
  <si>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</si>
  <si>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</si>
  <si>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</si>
  <si>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</si>
  <si>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</si>
  <si>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</si>
  <si>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</si>
  <si>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</si>
  <si>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</si>
  <si>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</si>
  <si>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</si>
  <si>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</si>
  <si>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</si>
  <si>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</si>
  <si>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</si>
  <si>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</si>
  <si>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</si>
  <si>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</si>
  <si>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</si>
  <si>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</si>
  <si>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</si>
  <si>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</si>
  <si>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</si>
  <si>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</si>
  <si>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</si>
  <si>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</si>
  <si>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</si>
  <si>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</si>
  <si>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</si>
  <si>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</si>
  <si>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</si>
  <si>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</si>
  <si>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</si>
  <si>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</si>
  <si>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</si>
  <si>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</si>
  <si>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</si>
  <si>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</si>
  <si>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</si>
  <si>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</si>
  <si>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</si>
  <si>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</si>
  <si>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</si>
  <si>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</si>
  <si>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</si>
  <si>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</si>
  <si>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</si>
  <si>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</si>
  <si>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</si>
  <si>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</si>
  <si>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</si>
  <si>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</si>
  <si>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</si>
  <si>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</si>
  <si>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</si>
  <si>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</si>
  <si>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</si>
  <si>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</si>
  <si>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</si>
  <si>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</si>
  <si>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</si>
  <si>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</si>
  <si>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</si>
  <si>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</si>
  <si>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</si>
  <si>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</si>
  <si>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</si>
  <si>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</si>
  <si>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</si>
  <si>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</si>
  <si>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</si>
  <si>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</si>
  <si>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</si>
  <si>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</si>
  <si>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</si>
  <si>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</si>
  <si>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</si>
  <si>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</si>
  <si>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</si>
  <si>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</si>
  <si>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</si>
  <si>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</si>
  <si>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</si>
  <si>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</si>
  <si>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</si>
  <si>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</si>
  <si>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</si>
  <si>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</si>
  <si>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</si>
  <si>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</si>
  <si>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</si>
  <si>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\I: Commodity Name</t>
  </si>
  <si>
    <t>Hydrogen (mln tonnes)</t>
  </si>
  <si>
    <t>\I: Nazwa dobra (popytowego)</t>
  </si>
  <si>
    <t>~FI_T:DEMAND</t>
  </si>
  <si>
    <t>Electricity (PJ)</t>
  </si>
  <si>
    <t>Annual Demand Value [PJ]</t>
  </si>
  <si>
    <t>Roczna wartość popytu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</si>
</sst>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  <numFmt numFmtId="188" formatCode="0.00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10000"/>
      <name val="Arial"/>
      <family val="2"/>
      <charset val="238"/>
    </font>
    <font>
      <sz val="10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0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43" fontId="116" fillId="0" borderId="0" applyFont="0" applyFill="0" applyBorder="0" applyAlignment="0" applyProtection="0"/>
  </cellStyleXfs>
  <cellXfs count="117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184" fontId="6" fillId="39" borderId="0" xfId="791" applyNumberFormat="1" applyFill="1" applyAlignment="1">
      <alignment horizontal="center" vertical="center"/>
    </xf>
    <xf numFmtId="186" fontId="0" fillId="0" borderId="0" xfId="0" applyNumberFormat="1"/>
    <xf numFmtId="0" fontId="6" fillId="43" borderId="0" xfId="0" applyFont="1" applyFill="1"/>
    <xf numFmtId="0" fontId="6" fillId="43" borderId="23" xfId="0" applyFont="1" applyFill="1" applyBorder="1"/>
    <xf numFmtId="185" fontId="0" fillId="43" borderId="24" xfId="0" applyNumberFormat="1" applyFill="1" applyBorder="1"/>
    <xf numFmtId="187" fontId="0" fillId="43" borderId="0" xfId="0" applyNumberFormat="1" applyFill="1"/>
    <xf numFmtId="0" fontId="8" fillId="0" borderId="0" xfId="1263" quotePrefix="1" applyFont="1" applyAlignment="1">
      <alignment horizontal="left"/>
    </xf>
    <xf numFmtId="0" fontId="100" fillId="0" borderId="0" xfId="0" applyFont="1"/>
    <xf numFmtId="43" fontId="0" fillId="0" borderId="0" xfId="1308" applyFont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  <xf numFmtId="184" fontId="115" fillId="44" borderId="21" xfId="0" applyNumberFormat="1" applyFont="1" applyFill="1" applyBorder="1"/>
    <xf numFmtId="184" fontId="115" fillId="44" borderId="22" xfId="0" applyNumberFormat="1" applyFont="1" applyFill="1" applyBorder="1"/>
    <xf numFmtId="0" fontId="0" fillId="44" borderId="25" xfId="0" applyFill="1" applyBorder="1"/>
    <xf numFmtId="0" fontId="44" fillId="43" borderId="26" xfId="0" applyFont="1" applyFill="1" applyBorder="1"/>
    <xf numFmtId="0" fontId="44" fillId="43" borderId="0" xfId="0" applyFont="1" applyFill="1" applyBorder="1"/>
    <xf numFmtId="0" fontId="44" fillId="0" borderId="0" xfId="0" applyFont="1" applyBorder="1"/>
    <xf numFmtId="0" fontId="0" fillId="43" borderId="0" xfId="0" applyFill="1" applyBorder="1"/>
    <xf numFmtId="0" fontId="0" fillId="43" borderId="27" xfId="0" applyFill="1" applyBorder="1"/>
    <xf numFmtId="0" fontId="44" fillId="44" borderId="26" xfId="0" applyFont="1" applyFill="1" applyBorder="1"/>
    <xf numFmtId="0" fontId="44" fillId="44" borderId="0" xfId="0" applyFont="1" applyFill="1" applyBorder="1"/>
    <xf numFmtId="184" fontId="115" fillId="44" borderId="0" xfId="0" applyNumberFormat="1" applyFont="1" applyFill="1" applyBorder="1"/>
    <xf numFmtId="0" fontId="0" fillId="44" borderId="0" xfId="0" applyFill="1" applyBorder="1"/>
    <xf numFmtId="0" fontId="0" fillId="44" borderId="27" xfId="0" applyFill="1" applyBorder="1"/>
    <xf numFmtId="0" fontId="44" fillId="44" borderId="28" xfId="0" applyFont="1" applyFill="1" applyBorder="1"/>
    <xf numFmtId="184" fontId="115" fillId="44" borderId="19" xfId="0" applyNumberFormat="1" applyFont="1" applyFill="1" applyBorder="1"/>
    <xf numFmtId="0" fontId="0" fillId="44" borderId="19" xfId="0" applyFill="1" applyBorder="1"/>
    <xf numFmtId="0" fontId="0" fillId="44" borderId="29" xfId="0" applyFill="1" applyBorder="1"/>
    <xf numFmtId="184" fontId="0" fillId="43" borderId="21" xfId="0" applyNumberFormat="1" applyFill="1" applyBorder="1"/>
    <xf numFmtId="184" fontId="0" fillId="43" borderId="22" xfId="0" applyNumberFormat="1" applyFill="1" applyBorder="1"/>
    <xf numFmtId="184" fontId="44" fillId="43" borderId="22" xfId="0" applyNumberFormat="1" applyFont="1" applyFill="1" applyBorder="1"/>
    <xf numFmtId="184" fontId="0" fillId="43" borderId="25" xfId="0" applyNumberFormat="1" applyFill="1" applyBorder="1"/>
    <xf numFmtId="184" fontId="0" fillId="44" borderId="26" xfId="0" applyNumberFormat="1" applyFill="1" applyBorder="1"/>
    <xf numFmtId="184" fontId="0" fillId="44" borderId="0" xfId="0" applyNumberFormat="1" applyFill="1" applyBorder="1"/>
    <xf numFmtId="184" fontId="44" fillId="44" borderId="0" xfId="0" applyNumberFormat="1" applyFont="1" applyFill="1" applyBorder="1"/>
    <xf numFmtId="184" fontId="0" fillId="43" borderId="26" xfId="0" applyNumberFormat="1" applyFill="1" applyBorder="1"/>
    <xf numFmtId="184" fontId="0" fillId="43" borderId="0" xfId="0" applyNumberFormat="1" applyFill="1" applyBorder="1"/>
    <xf numFmtId="184" fontId="44" fillId="43" borderId="0" xfId="0" applyNumberFormat="1" applyFont="1" applyFill="1" applyBorder="1"/>
    <xf numFmtId="184" fontId="0" fillId="43" borderId="28" xfId="0" applyNumberFormat="1" applyFill="1" applyBorder="1"/>
    <xf numFmtId="184" fontId="0" fillId="43" borderId="19" xfId="0" applyNumberFormat="1" applyFill="1" applyBorder="1"/>
    <xf numFmtId="0" fontId="44" fillId="43" borderId="19" xfId="0" applyFont="1" applyFill="1" applyBorder="1"/>
    <xf numFmtId="184" fontId="44" fillId="43" borderId="19" xfId="0" applyNumberFormat="1" applyFont="1" applyFill="1" applyBorder="1"/>
    <xf numFmtId="0" fontId="0" fillId="43" borderId="29" xfId="0" applyFill="1" applyBorder="1"/>
    <xf numFmtId="0" fontId="6" fillId="44" borderId="21" xfId="0" applyFont="1" applyFill="1" applyBorder="1"/>
    <xf numFmtId="0" fontId="6" fillId="44" borderId="22" xfId="0" applyFont="1" applyFill="1" applyBorder="1"/>
    <xf numFmtId="0" fontId="6" fillId="44" borderId="25" xfId="0" applyFont="1" applyFill="1" applyBorder="1"/>
    <xf numFmtId="0" fontId="6" fillId="44" borderId="26" xfId="0" applyFont="1" applyFill="1" applyBorder="1"/>
    <xf numFmtId="0" fontId="6" fillId="44" borderId="0" xfId="0" applyFont="1" applyFill="1" applyBorder="1"/>
    <xf numFmtId="185" fontId="0" fillId="44" borderId="27" xfId="0" applyNumberFormat="1" applyFill="1" applyBorder="1"/>
    <xf numFmtId="185" fontId="6" fillId="44" borderId="0" xfId="0" applyNumberFormat="1" applyFont="1" applyFill="1" applyBorder="1"/>
    <xf numFmtId="0" fontId="6" fillId="43" borderId="26" xfId="0" applyFont="1" applyFill="1" applyBorder="1"/>
    <xf numFmtId="0" fontId="6" fillId="43" borderId="0" xfId="0" applyFont="1" applyFill="1" applyBorder="1"/>
    <xf numFmtId="0" fontId="0" fillId="0" borderId="0" xfId="0" applyBorder="1"/>
    <xf numFmtId="185" fontId="0" fillId="43" borderId="27" xfId="0" applyNumberFormat="1" applyFill="1" applyBorder="1"/>
    <xf numFmtId="0" fontId="0" fillId="44" borderId="26" xfId="0" applyFill="1" applyBorder="1"/>
    <xf numFmtId="0" fontId="6" fillId="44" borderId="28" xfId="0" applyFont="1" applyFill="1" applyBorder="1"/>
    <xf numFmtId="0" fontId="6" fillId="44" borderId="19" xfId="0" applyFont="1" applyFill="1" applyBorder="1"/>
    <xf numFmtId="185" fontId="0" fillId="44" borderId="29" xfId="0" applyNumberFormat="1" applyFill="1" applyBorder="1"/>
    <xf numFmtId="0" fontId="0" fillId="44" borderId="22" xfId="0" applyFill="1" applyBorder="1" applyAlignment="1">
      <alignment horizontal="center"/>
    </xf>
    <xf numFmtId="1" fontId="0" fillId="44" borderId="22" xfId="0" applyNumberFormat="1" applyFill="1" applyBorder="1"/>
    <xf numFmtId="188" fontId="0" fillId="44" borderId="22" xfId="0" applyNumberFormat="1" applyFill="1" applyBorder="1"/>
    <xf numFmtId="186" fontId="0" fillId="44" borderId="22" xfId="0" applyNumberFormat="1" applyFill="1" applyBorder="1"/>
    <xf numFmtId="186" fontId="0" fillId="44" borderId="25" xfId="0" applyNumberFormat="1" applyFill="1" applyBorder="1"/>
    <xf numFmtId="0" fontId="44" fillId="43" borderId="26" xfId="0" applyFont="1" applyFill="1" applyBorder="1" applyAlignment="1">
      <alignment horizontal="left"/>
    </xf>
    <xf numFmtId="1" fontId="0" fillId="43" borderId="0" xfId="0" applyNumberFormat="1" applyFill="1" applyBorder="1"/>
    <xf numFmtId="188" fontId="0" fillId="43" borderId="0" xfId="0" applyNumberFormat="1" applyFill="1" applyBorder="1"/>
    <xf numFmtId="186" fontId="0" fillId="43" borderId="0" xfId="0" applyNumberFormat="1" applyFill="1" applyBorder="1"/>
    <xf numFmtId="0" fontId="44" fillId="44" borderId="26" xfId="0" applyFont="1" applyFill="1" applyBorder="1" applyAlignment="1">
      <alignment horizontal="left"/>
    </xf>
    <xf numFmtId="1" fontId="0" fillId="44" borderId="0" xfId="0" applyNumberFormat="1" applyFill="1" applyBorder="1"/>
    <xf numFmtId="188" fontId="0" fillId="44" borderId="0" xfId="0" applyNumberFormat="1" applyFill="1" applyBorder="1"/>
    <xf numFmtId="186" fontId="0" fillId="44" borderId="0" xfId="0" applyNumberFormat="1" applyFill="1" applyBorder="1"/>
    <xf numFmtId="0" fontId="0" fillId="43" borderId="26" xfId="0" applyFill="1" applyBorder="1"/>
    <xf numFmtId="0" fontId="44" fillId="44" borderId="28" xfId="0" applyFont="1" applyFill="1" applyBorder="1" applyAlignment="1">
      <alignment horizontal="left"/>
    </xf>
    <xf numFmtId="1" fontId="0" fillId="44" borderId="19" xfId="0" applyNumberFormat="1" applyFill="1" applyBorder="1"/>
    <xf numFmtId="188" fontId="0" fillId="44" borderId="19" xfId="0" applyNumberFormat="1" applyFill="1" applyBorder="1"/>
    <xf numFmtId="186" fontId="0" fillId="44" borderId="19" xfId="0" applyNumberFormat="1" applyFill="1" applyBorder="1"/>
    <xf numFmtId="188" fontId="0" fillId="0" borderId="0" xfId="0" applyNumberFormat="1" applyBorder="1"/>
  </cellXfs>
  <cellStyles count="130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Dziesiętny" xfId="1308" builtinId="3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9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topLeftCell="A5" zoomScaleNormal="100" workbookViewId="0">
      <selection activeCell="B8" sqref="B8:I26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" thickBot="1">
      <c r="B7" s="33" t="s">
        <v>17</v>
      </c>
      <c r="C7" s="33" t="s">
        <v>18</v>
      </c>
      <c r="D7" s="33" t="s">
        <v>19</v>
      </c>
      <c r="E7" s="33" t="s">
        <v>20</v>
      </c>
      <c r="F7" s="32" t="s">
        <v>21</v>
      </c>
      <c r="G7" s="33" t="s">
        <v>22</v>
      </c>
      <c r="H7" s="32" t="s">
        <v>21</v>
      </c>
      <c r="I7" s="33" t="s">
        <v>23</v>
      </c>
    </row>
    <row r="8" spans="2:9">
      <c r="B8" s="51" t="s">
        <v>24</v>
      </c>
      <c r="C8" s="52" t="s">
        <v>25</v>
      </c>
      <c r="D8" s="52" t="s">
        <v>26</v>
      </c>
      <c r="E8" s="52" t="s">
        <v>27</v>
      </c>
      <c r="F8" s="52"/>
      <c r="G8" s="52"/>
      <c r="H8" s="52"/>
      <c r="I8" s="53"/>
    </row>
    <row r="9" spans="2:9">
      <c r="B9" s="54" t="s">
        <v>24</v>
      </c>
      <c r="C9" s="55" t="s">
        <v>28</v>
      </c>
      <c r="D9" s="55" t="s">
        <v>29</v>
      </c>
      <c r="E9" s="56" t="s">
        <v>27</v>
      </c>
      <c r="F9" s="57"/>
      <c r="G9" s="57"/>
      <c r="H9" s="57"/>
      <c r="I9" s="58"/>
    </row>
    <row r="10" spans="2:9">
      <c r="B10" s="59" t="s">
        <v>30</v>
      </c>
      <c r="C10" s="60" t="s">
        <v>31</v>
      </c>
      <c r="D10" s="60" t="s">
        <v>32</v>
      </c>
      <c r="E10" s="61" t="s">
        <v>27</v>
      </c>
      <c r="F10" s="62"/>
      <c r="G10" s="62"/>
      <c r="H10" s="62"/>
      <c r="I10" s="63"/>
    </row>
    <row r="11" spans="2:9">
      <c r="B11" s="54" t="s">
        <v>30</v>
      </c>
      <c r="C11" s="55" t="s">
        <v>33</v>
      </c>
      <c r="D11" s="55" t="s">
        <v>34</v>
      </c>
      <c r="E11" s="56" t="s">
        <v>27</v>
      </c>
      <c r="F11" s="57"/>
      <c r="G11" s="57"/>
      <c r="H11" s="57"/>
      <c r="I11" s="58"/>
    </row>
    <row r="12" spans="2:9">
      <c r="B12" s="59" t="s">
        <v>30</v>
      </c>
      <c r="C12" s="60" t="s">
        <v>35</v>
      </c>
      <c r="D12" s="60" t="s">
        <v>36</v>
      </c>
      <c r="E12" s="60" t="s">
        <v>27</v>
      </c>
      <c r="F12" s="62"/>
      <c r="G12" s="62"/>
      <c r="H12" s="62"/>
      <c r="I12" s="63"/>
    </row>
    <row r="13" spans="2:9">
      <c r="B13" s="54" t="s">
        <v>30</v>
      </c>
      <c r="C13" s="55" t="s">
        <v>37</v>
      </c>
      <c r="D13" s="55" t="s">
        <v>38</v>
      </c>
      <c r="E13" s="56" t="s">
        <v>27</v>
      </c>
      <c r="F13" s="57"/>
      <c r="G13" s="57"/>
      <c r="H13" s="57"/>
      <c r="I13" s="58"/>
    </row>
    <row r="14" spans="2:9">
      <c r="B14" s="59" t="s">
        <v>30</v>
      </c>
      <c r="C14" s="60" t="s">
        <v>39</v>
      </c>
      <c r="D14" s="60" t="s">
        <v>40</v>
      </c>
      <c r="E14" s="61" t="s">
        <v>27</v>
      </c>
      <c r="F14" s="62"/>
      <c r="G14" s="62"/>
      <c r="H14" s="62"/>
      <c r="I14" s="63"/>
    </row>
    <row r="15" spans="2:9">
      <c r="B15" s="54" t="s">
        <v>30</v>
      </c>
      <c r="C15" s="55" t="s">
        <v>41</v>
      </c>
      <c r="D15" s="55" t="s">
        <v>42</v>
      </c>
      <c r="E15" s="56" t="s">
        <v>27</v>
      </c>
      <c r="F15" s="57"/>
      <c r="G15" s="57"/>
      <c r="H15" s="57"/>
      <c r="I15" s="58"/>
    </row>
    <row r="16" spans="2:9">
      <c r="B16" s="59" t="s">
        <v>30</v>
      </c>
      <c r="C16" s="60" t="s">
        <v>43</v>
      </c>
      <c r="D16" s="60" t="s">
        <v>44</v>
      </c>
      <c r="E16" s="61" t="s">
        <v>27</v>
      </c>
      <c r="F16" s="62"/>
      <c r="G16" s="62"/>
      <c r="H16" s="62"/>
      <c r="I16" s="63"/>
    </row>
    <row r="17" spans="2:9">
      <c r="B17" s="54" t="s">
        <v>30</v>
      </c>
      <c r="C17" s="55" t="s">
        <v>45</v>
      </c>
      <c r="D17" s="55" t="s">
        <v>46</v>
      </c>
      <c r="E17" s="56" t="s">
        <v>27</v>
      </c>
      <c r="F17" s="57"/>
      <c r="G17" s="57"/>
      <c r="H17" s="57"/>
      <c r="I17" s="58"/>
    </row>
    <row r="18" spans="2:9">
      <c r="B18" s="59" t="s">
        <v>30</v>
      </c>
      <c r="C18" s="60" t="s">
        <v>47</v>
      </c>
      <c r="D18" s="60" t="s">
        <v>48</v>
      </c>
      <c r="E18" s="60" t="s">
        <v>27</v>
      </c>
      <c r="F18" s="62"/>
      <c r="G18" s="62"/>
      <c r="H18" s="62"/>
      <c r="I18" s="63"/>
    </row>
    <row r="19" spans="2:9">
      <c r="B19" s="54" t="s">
        <v>30</v>
      </c>
      <c r="C19" s="55" t="s">
        <v>49</v>
      </c>
      <c r="D19" s="55" t="s">
        <v>50</v>
      </c>
      <c r="E19" s="55" t="s">
        <v>27</v>
      </c>
      <c r="F19" s="57"/>
      <c r="G19" s="57"/>
      <c r="H19" s="57"/>
      <c r="I19" s="58"/>
    </row>
    <row r="20" spans="2:9">
      <c r="B20" s="59" t="s">
        <v>30</v>
      </c>
      <c r="C20" s="60" t="s">
        <v>51</v>
      </c>
      <c r="D20" s="60" t="s">
        <v>52</v>
      </c>
      <c r="E20" s="60" t="s">
        <v>27</v>
      </c>
      <c r="F20" s="62"/>
      <c r="G20" s="62"/>
      <c r="H20" s="62"/>
      <c r="I20" s="63"/>
    </row>
    <row r="21" spans="2:9">
      <c r="B21" s="54" t="s">
        <v>30</v>
      </c>
      <c r="C21" s="55" t="s">
        <v>53</v>
      </c>
      <c r="D21" s="55" t="s">
        <v>54</v>
      </c>
      <c r="E21" s="55" t="s">
        <v>27</v>
      </c>
      <c r="F21" s="57"/>
      <c r="G21" s="57"/>
      <c r="H21" s="57"/>
      <c r="I21" s="58"/>
    </row>
    <row r="22" spans="2:9">
      <c r="B22" s="59" t="s">
        <v>30</v>
      </c>
      <c r="C22" s="60" t="s">
        <v>55</v>
      </c>
      <c r="D22" s="60" t="s">
        <v>56</v>
      </c>
      <c r="E22" s="61" t="s">
        <v>27</v>
      </c>
      <c r="F22" s="62"/>
      <c r="G22" s="62"/>
      <c r="H22" s="62"/>
      <c r="I22" s="63"/>
    </row>
    <row r="23" spans="2:9">
      <c r="B23" s="54" t="s">
        <v>30</v>
      </c>
      <c r="C23" s="55" t="s">
        <v>57</v>
      </c>
      <c r="D23" s="55" t="s">
        <v>58</v>
      </c>
      <c r="E23" s="55" t="s">
        <v>27</v>
      </c>
      <c r="F23" s="57"/>
      <c r="G23" s="57"/>
      <c r="H23" s="57"/>
      <c r="I23" s="58"/>
    </row>
    <row r="24" spans="2:9" ht="13.9" customHeight="1">
      <c r="B24" s="59" t="s">
        <v>24</v>
      </c>
      <c r="C24" s="60" t="s">
        <v>59</v>
      </c>
      <c r="D24" s="60" t="s">
        <v>60</v>
      </c>
      <c r="E24" s="61" t="s">
        <v>61</v>
      </c>
      <c r="F24" s="62"/>
      <c r="G24" s="62" t="s">
        <v>62</v>
      </c>
      <c r="H24" s="62"/>
      <c r="I24" s="63"/>
    </row>
    <row r="25" spans="2:9">
      <c r="B25" s="54" t="s">
        <v>24</v>
      </c>
      <c r="C25" s="55" t="s">
        <v>63</v>
      </c>
      <c r="D25" s="55" t="s">
        <v>64</v>
      </c>
      <c r="E25" s="55" t="s">
        <v>61</v>
      </c>
      <c r="F25" s="57"/>
      <c r="G25" s="57" t="s">
        <v>62</v>
      </c>
      <c r="H25" s="57"/>
      <c r="I25" s="58"/>
    </row>
    <row r="26" spans="2:9" ht="13" thickBot="1">
      <c r="B26" s="64" t="s">
        <v>30</v>
      </c>
      <c r="C26" s="14" t="s">
        <v>65</v>
      </c>
      <c r="D26" s="14" t="s">
        <v>66</v>
      </c>
      <c r="E26" s="65" t="s">
        <v>61</v>
      </c>
      <c r="F26" s="66"/>
      <c r="G26" s="66"/>
      <c r="H26" s="66"/>
      <c r="I26" s="6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topLeftCell="A7" zoomScaleNormal="100" workbookViewId="0">
      <selection activeCell="E25" sqref="E25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1" t="s">
        <v>67</v>
      </c>
      <c r="C2" s="23"/>
      <c r="D2" s="23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68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69</v>
      </c>
      <c r="C5" s="16" t="s">
        <v>70</v>
      </c>
      <c r="D5" s="16" t="s">
        <v>71</v>
      </c>
      <c r="E5" s="16" t="s">
        <v>72</v>
      </c>
      <c r="F5" s="16" t="s">
        <v>73</v>
      </c>
      <c r="G5" s="16" t="s">
        <v>74</v>
      </c>
      <c r="H5" s="16" t="s">
        <v>75</v>
      </c>
      <c r="I5" s="16" t="s">
        <v>76</v>
      </c>
      <c r="J5" s="16" t="s">
        <v>77</v>
      </c>
    </row>
    <row r="6" spans="2:10" ht="37.5">
      <c r="B6" s="24" t="s">
        <v>78</v>
      </c>
      <c r="C6" s="24" t="s">
        <v>79</v>
      </c>
      <c r="D6" s="24" t="s">
        <v>80</v>
      </c>
      <c r="E6" s="24" t="s">
        <v>81</v>
      </c>
      <c r="F6" s="24" t="s">
        <v>82</v>
      </c>
      <c r="G6" s="24" t="s">
        <v>83</v>
      </c>
      <c r="H6" s="24" t="s">
        <v>14</v>
      </c>
      <c r="I6" s="25" t="s">
        <v>84</v>
      </c>
      <c r="J6" s="25" t="s">
        <v>85</v>
      </c>
    </row>
    <row r="7" spans="2:10" ht="63" thickBot="1">
      <c r="B7" s="33" t="s">
        <v>86</v>
      </c>
      <c r="C7" s="33" t="s">
        <v>87</v>
      </c>
      <c r="D7" s="33" t="s">
        <v>88</v>
      </c>
      <c r="E7" s="33" t="s">
        <v>89</v>
      </c>
      <c r="F7" s="33" t="s">
        <v>90</v>
      </c>
      <c r="G7" s="33" t="s">
        <v>91</v>
      </c>
      <c r="H7" s="33" t="s">
        <v>22</v>
      </c>
      <c r="I7" s="35" t="s">
        <v>21</v>
      </c>
      <c r="J7" s="35" t="s">
        <v>21</v>
      </c>
    </row>
    <row r="8" spans="2:10" ht="15.75" customHeight="1">
      <c r="B8" s="68" t="s">
        <v>92</v>
      </c>
      <c r="C8" s="69" t="s">
        <v>93</v>
      </c>
      <c r="D8" s="70" t="s">
        <v>94</v>
      </c>
      <c r="E8" s="70" t="s">
        <v>95</v>
      </c>
      <c r="F8" s="70" t="s">
        <v>96</v>
      </c>
      <c r="G8" s="70" t="s">
        <v>27</v>
      </c>
      <c r="H8" s="70"/>
      <c r="I8" s="70"/>
      <c r="J8" s="71"/>
    </row>
    <row r="9" spans="2:10" ht="15.75" customHeight="1">
      <c r="B9" s="72" t="s">
        <v>92</v>
      </c>
      <c r="C9" s="73" t="s">
        <v>93</v>
      </c>
      <c r="D9" s="60" t="s">
        <v>97</v>
      </c>
      <c r="E9" s="60" t="s">
        <v>98</v>
      </c>
      <c r="F9" s="74" t="s">
        <v>96</v>
      </c>
      <c r="G9" s="74" t="s">
        <v>27</v>
      </c>
      <c r="H9" s="73"/>
      <c r="I9" s="60"/>
      <c r="J9" s="63"/>
    </row>
    <row r="10" spans="2:10" ht="15.75" customHeight="1">
      <c r="B10" s="75" t="s">
        <v>92</v>
      </c>
      <c r="C10" s="76" t="s">
        <v>93</v>
      </c>
      <c r="D10" s="55" t="s">
        <v>99</v>
      </c>
      <c r="E10" s="55" t="s">
        <v>100</v>
      </c>
      <c r="F10" s="77" t="s">
        <v>96</v>
      </c>
      <c r="G10" s="77" t="s">
        <v>27</v>
      </c>
      <c r="H10" s="76"/>
      <c r="I10" s="55"/>
      <c r="J10" s="58"/>
    </row>
    <row r="11" spans="2:10">
      <c r="B11" s="59" t="s">
        <v>92</v>
      </c>
      <c r="C11" s="60" t="s">
        <v>93</v>
      </c>
      <c r="D11" s="60" t="s">
        <v>101</v>
      </c>
      <c r="E11" s="60" t="s">
        <v>102</v>
      </c>
      <c r="F11" s="60" t="s">
        <v>96</v>
      </c>
      <c r="G11" s="60" t="s">
        <v>27</v>
      </c>
      <c r="H11" s="62"/>
      <c r="I11" s="62"/>
      <c r="J11" s="63"/>
    </row>
    <row r="12" spans="2:10">
      <c r="B12" s="75" t="s">
        <v>92</v>
      </c>
      <c r="C12" s="76" t="s">
        <v>93</v>
      </c>
      <c r="D12" s="55" t="s">
        <v>103</v>
      </c>
      <c r="E12" s="56" t="s">
        <v>104</v>
      </c>
      <c r="F12" s="57" t="s">
        <v>96</v>
      </c>
      <c r="G12" s="57" t="s">
        <v>27</v>
      </c>
      <c r="H12" s="55"/>
      <c r="I12" s="55"/>
      <c r="J12" s="58"/>
    </row>
    <row r="13" spans="2:10">
      <c r="B13" s="72" t="s">
        <v>92</v>
      </c>
      <c r="C13" s="73" t="s">
        <v>93</v>
      </c>
      <c r="D13" s="60" t="s">
        <v>105</v>
      </c>
      <c r="E13" s="60" t="s">
        <v>106</v>
      </c>
      <c r="F13" s="74" t="s">
        <v>96</v>
      </c>
      <c r="G13" s="74" t="s">
        <v>27</v>
      </c>
      <c r="H13" s="73"/>
      <c r="I13" s="60"/>
      <c r="J13" s="63"/>
    </row>
    <row r="14" spans="2:10">
      <c r="B14" s="75" t="s">
        <v>92</v>
      </c>
      <c r="C14" s="76" t="s">
        <v>93</v>
      </c>
      <c r="D14" s="55" t="s">
        <v>107</v>
      </c>
      <c r="E14" s="56" t="s">
        <v>108</v>
      </c>
      <c r="F14" s="57" t="s">
        <v>96</v>
      </c>
      <c r="G14" s="57" t="s">
        <v>27</v>
      </c>
      <c r="H14" s="55"/>
      <c r="I14" s="55"/>
      <c r="J14" s="58"/>
    </row>
    <row r="15" spans="2:10">
      <c r="B15" s="72" t="s">
        <v>92</v>
      </c>
      <c r="C15" s="73" t="s">
        <v>93</v>
      </c>
      <c r="D15" s="60" t="s">
        <v>109</v>
      </c>
      <c r="E15" s="60" t="s">
        <v>110</v>
      </c>
      <c r="F15" s="74" t="s">
        <v>96</v>
      </c>
      <c r="G15" s="74" t="s">
        <v>27</v>
      </c>
      <c r="H15" s="73"/>
      <c r="I15" s="60"/>
      <c r="J15" s="63"/>
    </row>
    <row r="16" spans="2:10">
      <c r="B16" s="75" t="s">
        <v>92</v>
      </c>
      <c r="C16" s="76" t="s">
        <v>93</v>
      </c>
      <c r="D16" s="55" t="s">
        <v>111</v>
      </c>
      <c r="E16" s="56" t="s">
        <v>112</v>
      </c>
      <c r="F16" s="57" t="s">
        <v>96</v>
      </c>
      <c r="G16" s="57" t="s">
        <v>27</v>
      </c>
      <c r="H16" s="55"/>
      <c r="I16" s="55"/>
      <c r="J16" s="58"/>
    </row>
    <row r="17" spans="2:10">
      <c r="B17" s="59" t="s">
        <v>92</v>
      </c>
      <c r="C17" s="60" t="s">
        <v>93</v>
      </c>
      <c r="D17" s="60" t="s">
        <v>113</v>
      </c>
      <c r="E17" s="60" t="s">
        <v>114</v>
      </c>
      <c r="F17" s="74" t="s">
        <v>96</v>
      </c>
      <c r="G17" s="74" t="s">
        <v>27</v>
      </c>
      <c r="H17" s="62"/>
      <c r="I17" s="62"/>
      <c r="J17" s="63"/>
    </row>
    <row r="18" spans="2:10">
      <c r="B18" s="54" t="s">
        <v>92</v>
      </c>
      <c r="C18" s="55" t="s">
        <v>93</v>
      </c>
      <c r="D18" s="55" t="s">
        <v>115</v>
      </c>
      <c r="E18" s="55" t="s">
        <v>116</v>
      </c>
      <c r="F18" s="77" t="s">
        <v>96</v>
      </c>
      <c r="G18" s="77" t="s">
        <v>27</v>
      </c>
      <c r="H18" s="57"/>
      <c r="I18" s="57"/>
      <c r="J18" s="58"/>
    </row>
    <row r="19" spans="2:10">
      <c r="B19" s="59" t="s">
        <v>92</v>
      </c>
      <c r="C19" s="60" t="s">
        <v>93</v>
      </c>
      <c r="D19" s="60" t="s">
        <v>117</v>
      </c>
      <c r="E19" s="60" t="s">
        <v>118</v>
      </c>
      <c r="F19" s="74" t="s">
        <v>96</v>
      </c>
      <c r="G19" s="74" t="s">
        <v>27</v>
      </c>
      <c r="H19" s="62"/>
      <c r="I19" s="62"/>
      <c r="J19" s="63"/>
    </row>
    <row r="20" spans="2:10">
      <c r="B20" s="75" t="s">
        <v>92</v>
      </c>
      <c r="C20" s="76" t="s">
        <v>93</v>
      </c>
      <c r="D20" s="55" t="s">
        <v>119</v>
      </c>
      <c r="E20" s="55" t="s">
        <v>120</v>
      </c>
      <c r="F20" s="57" t="s">
        <v>96</v>
      </c>
      <c r="G20" s="57" t="s">
        <v>27</v>
      </c>
      <c r="H20" s="55"/>
      <c r="I20" s="55"/>
      <c r="J20" s="58"/>
    </row>
    <row r="21" spans="2:10">
      <c r="B21" s="72" t="s">
        <v>92</v>
      </c>
      <c r="C21" s="73" t="s">
        <v>93</v>
      </c>
      <c r="D21" s="60" t="s">
        <v>121</v>
      </c>
      <c r="E21" s="60" t="s">
        <v>122</v>
      </c>
      <c r="F21" s="62" t="s">
        <v>96</v>
      </c>
      <c r="G21" s="62" t="s">
        <v>27</v>
      </c>
      <c r="H21" s="60"/>
      <c r="I21" s="60"/>
      <c r="J21" s="63"/>
    </row>
    <row r="22" spans="2:10" ht="13" thickBot="1">
      <c r="B22" s="78" t="s">
        <v>92</v>
      </c>
      <c r="C22" s="79" t="s">
        <v>93</v>
      </c>
      <c r="D22" s="80" t="s">
        <v>123</v>
      </c>
      <c r="E22" s="80" t="s">
        <v>124</v>
      </c>
      <c r="F22" s="81" t="s">
        <v>61</v>
      </c>
      <c r="G22" s="81" t="s">
        <v>61</v>
      </c>
      <c r="H22" s="79"/>
      <c r="I22" s="80"/>
      <c r="J22" s="82"/>
    </row>
    <row r="25" spans="2:10">
      <c r="B25" s="46" t="s">
        <v>125</v>
      </c>
      <c r="C25" s="46"/>
      <c r="D25" s="46"/>
    </row>
    <row r="26" spans="2:10">
      <c r="B26" s="17" t="s">
        <v>126</v>
      </c>
      <c r="C26" s="17" t="s">
        <v>127</v>
      </c>
      <c r="D26" s="17"/>
    </row>
    <row r="27" spans="2:10">
      <c r="B27" s="18" t="s">
        <v>128</v>
      </c>
      <c r="C27" s="18" t="s">
        <v>129</v>
      </c>
      <c r="D27" s="18"/>
    </row>
    <row r="28" spans="2:10">
      <c r="B28" s="17" t="s">
        <v>130</v>
      </c>
      <c r="C28" s="17" t="s">
        <v>131</v>
      </c>
      <c r="D28" s="17"/>
    </row>
    <row r="29" spans="2:10">
      <c r="B29" s="18" t="s">
        <v>132</v>
      </c>
      <c r="C29" s="18" t="s">
        <v>133</v>
      </c>
      <c r="D29" s="18"/>
    </row>
    <row r="30" spans="2:10">
      <c r="B30" s="17" t="s">
        <v>92</v>
      </c>
      <c r="C30" s="17" t="s">
        <v>134</v>
      </c>
      <c r="D30" s="17" t="s">
        <v>135</v>
      </c>
    </row>
    <row r="31" spans="2:10">
      <c r="B31" s="18" t="s">
        <v>136</v>
      </c>
      <c r="C31" s="18" t="s">
        <v>137</v>
      </c>
      <c r="D31" s="18" t="s">
        <v>138</v>
      </c>
    </row>
    <row r="32" spans="2:10">
      <c r="B32" s="17" t="s">
        <v>139</v>
      </c>
      <c r="C32" s="17" t="s">
        <v>140</v>
      </c>
      <c r="D32" s="17" t="s">
        <v>141</v>
      </c>
    </row>
    <row r="33" spans="2:4">
      <c r="B33" s="18" t="s">
        <v>142</v>
      </c>
      <c r="C33" s="18" t="s">
        <v>143</v>
      </c>
      <c r="D33" s="18" t="s">
        <v>138</v>
      </c>
    </row>
    <row r="34" spans="2:4" ht="13" thickBot="1">
      <c r="B34" s="19" t="s">
        <v>144</v>
      </c>
      <c r="C34" s="19" t="s">
        <v>145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9"/>
  <sheetViews>
    <sheetView zoomScale="85" zoomScaleNormal="85" workbookViewId="0">
      <selection activeCell="B8" sqref="B8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2:9" ht="17.5">
      <c r="B2" s="20" t="s">
        <v>146</v>
      </c>
      <c r="C2" s="9"/>
      <c r="E2" s="3"/>
    </row>
    <row r="3" spans="2:9" ht="13">
      <c r="B3" s="4"/>
      <c r="C3" s="2"/>
      <c r="E3" s="3"/>
    </row>
    <row r="4" spans="2:9" ht="15.75" customHeight="1">
      <c r="E4" s="6" t="s">
        <v>147</v>
      </c>
      <c r="F4" s="5"/>
      <c r="G4" s="5"/>
      <c r="H4" s="5"/>
      <c r="I4" s="5"/>
    </row>
    <row r="5" spans="2:9" ht="15.75" customHeight="1">
      <c r="B5" s="16" t="s">
        <v>71</v>
      </c>
      <c r="C5" s="16" t="s">
        <v>148</v>
      </c>
      <c r="D5" s="16" t="s">
        <v>149</v>
      </c>
      <c r="E5" s="16" t="s">
        <v>150</v>
      </c>
      <c r="F5" s="16" t="s">
        <v>151</v>
      </c>
      <c r="G5" s="16" t="s">
        <v>152</v>
      </c>
      <c r="H5" s="16" t="s">
        <v>153</v>
      </c>
      <c r="I5" s="16" t="s">
        <v>154</v>
      </c>
    </row>
    <row r="6" spans="2:9" ht="31.9" customHeight="1">
      <c r="B6" s="24" t="s">
        <v>155</v>
      </c>
      <c r="C6" s="24" t="s">
        <v>81</v>
      </c>
      <c r="D6" s="24" t="s">
        <v>156</v>
      </c>
      <c r="E6" s="24" t="s">
        <v>157</v>
      </c>
      <c r="F6" s="24" t="s">
        <v>158</v>
      </c>
      <c r="G6" s="24" t="s">
        <v>159</v>
      </c>
      <c r="H6" s="24"/>
      <c r="I6" s="24" t="s">
        <v>160</v>
      </c>
    </row>
    <row r="7" spans="2:9" ht="31.9" customHeight="1" thickBot="1">
      <c r="B7" s="33" t="s">
        <v>161</v>
      </c>
      <c r="C7" s="33" t="s">
        <v>89</v>
      </c>
      <c r="D7" s="33" t="s">
        <v>162</v>
      </c>
      <c r="E7" s="33" t="s">
        <v>163</v>
      </c>
      <c r="F7" s="33" t="s">
        <v>164</v>
      </c>
      <c r="G7" s="33" t="s">
        <v>165</v>
      </c>
      <c r="H7" s="33"/>
      <c r="I7" s="33" t="s">
        <v>166</v>
      </c>
    </row>
    <row r="8" spans="2:9" ht="15.75" customHeight="1">
      <c r="B8" s="83" t="str">
        <f>SEC_Processes!D8</f>
        <v>DMD_IND_FERT_H2G</v>
      </c>
      <c r="C8" s="84" t="str">
        <f>SEC_Processes!E8</f>
        <v>H2 demand for fertilizers production</v>
      </c>
      <c r="D8" s="84"/>
      <c r="E8" s="84"/>
      <c r="F8" s="84">
        <v>1</v>
      </c>
      <c r="G8" s="84">
        <v>1</v>
      </c>
      <c r="H8" s="84">
        <v>1</v>
      </c>
      <c r="I8" s="85"/>
    </row>
    <row r="9" spans="2:9" ht="15.75" customHeight="1">
      <c r="B9" s="86"/>
      <c r="C9" s="87"/>
      <c r="D9" s="87" t="str">
        <f>SEC_Comm!C8</f>
        <v>H2G_GRID</v>
      </c>
      <c r="E9" s="87"/>
      <c r="F9" s="87"/>
      <c r="G9" s="62"/>
      <c r="H9" s="62"/>
      <c r="I9" s="88">
        <v>0.19999999999999996</v>
      </c>
    </row>
    <row r="10" spans="2:9" ht="15.75" customHeight="1">
      <c r="B10" s="86"/>
      <c r="C10" s="87"/>
      <c r="D10" s="87" t="str">
        <f>SEC_Comm!C9</f>
        <v>H2G_TRUCK</v>
      </c>
      <c r="E10" s="87"/>
      <c r="F10" s="89"/>
      <c r="G10" s="62"/>
      <c r="H10" s="62"/>
      <c r="I10" s="88">
        <v>0.8</v>
      </c>
    </row>
    <row r="11" spans="2:9" ht="15.75" customHeight="1">
      <c r="B11" s="86"/>
      <c r="C11" s="87"/>
      <c r="D11" s="87"/>
      <c r="E11" s="87" t="str">
        <f>SEC_Comm!C10</f>
        <v>IND_FERT_H2G</v>
      </c>
      <c r="F11" s="89"/>
      <c r="G11" s="62"/>
      <c r="H11" s="62"/>
      <c r="I11" s="88"/>
    </row>
    <row r="12" spans="2:9" ht="15.65" customHeight="1">
      <c r="B12" s="90" t="str">
        <f>SEC_Processes!D9</f>
        <v>DMD_IND_REF_H2G</v>
      </c>
      <c r="C12" s="91" t="str">
        <f>SEC_Processes!E9</f>
        <v>H2 demand for refineries</v>
      </c>
      <c r="D12" s="57"/>
      <c r="E12" s="92"/>
      <c r="F12" s="91">
        <v>1</v>
      </c>
      <c r="G12" s="57">
        <v>1</v>
      </c>
      <c r="H12" s="57">
        <v>1</v>
      </c>
      <c r="I12" s="93"/>
    </row>
    <row r="13" spans="2:9" ht="15.65" customHeight="1">
      <c r="B13" s="90"/>
      <c r="C13" s="91"/>
      <c r="D13" s="57" t="str">
        <f>SEC_Comm!C8</f>
        <v>H2G_GRID</v>
      </c>
      <c r="E13" s="91"/>
      <c r="F13" s="91"/>
      <c r="G13" s="57"/>
      <c r="H13" s="57"/>
      <c r="I13" s="93">
        <v>0.19999999999999996</v>
      </c>
    </row>
    <row r="14" spans="2:9" ht="15.65" customHeight="1">
      <c r="B14" s="90"/>
      <c r="C14" s="91"/>
      <c r="D14" s="57" t="str">
        <f>SEC_Comm!C9</f>
        <v>H2G_TRUCK</v>
      </c>
      <c r="E14" s="91"/>
      <c r="F14" s="91"/>
      <c r="G14" s="57"/>
      <c r="H14" s="57"/>
      <c r="I14" s="93">
        <v>0.8</v>
      </c>
    </row>
    <row r="15" spans="2:9" ht="15.65" customHeight="1">
      <c r="B15" s="90"/>
      <c r="C15" s="91"/>
      <c r="D15" s="91"/>
      <c r="E15" s="91" t="str">
        <f>SEC_Comm!C11</f>
        <v>IND_REF_H2G</v>
      </c>
      <c r="F15" s="57"/>
      <c r="G15" s="57"/>
      <c r="H15" s="57"/>
      <c r="I15" s="93"/>
    </row>
    <row r="16" spans="2:9" ht="15.65" customHeight="1">
      <c r="B16" s="94" t="str">
        <f>SEC_Processes!D11</f>
        <v>DMD_IND_FUEL_H2G</v>
      </c>
      <c r="C16" s="62" t="str">
        <f>SEC_Processes!E11</f>
        <v>H2 demand for conventional fuels production</v>
      </c>
      <c r="D16" s="62"/>
      <c r="E16" s="62"/>
      <c r="F16" s="87">
        <v>1</v>
      </c>
      <c r="G16" s="62">
        <v>1</v>
      </c>
      <c r="H16" s="62">
        <v>1</v>
      </c>
      <c r="I16" s="88"/>
    </row>
    <row r="17" spans="2:9" ht="15.65" customHeight="1">
      <c r="B17" s="94"/>
      <c r="C17" s="62"/>
      <c r="D17" s="62" t="str">
        <f>SEC_Comm!C8</f>
        <v>H2G_GRID</v>
      </c>
      <c r="E17" s="62"/>
      <c r="F17" s="87"/>
      <c r="G17" s="62"/>
      <c r="H17" s="62"/>
      <c r="I17" s="88">
        <v>0.19999999999999996</v>
      </c>
    </row>
    <row r="18" spans="2:9" ht="15.65" customHeight="1">
      <c r="B18" s="94"/>
      <c r="C18" s="62"/>
      <c r="D18" s="62" t="str">
        <f>SEC_Comm!C9</f>
        <v>H2G_TRUCK</v>
      </c>
      <c r="E18" s="62"/>
      <c r="F18" s="87"/>
      <c r="G18" s="62"/>
      <c r="H18" s="62"/>
      <c r="I18" s="88">
        <v>0.8</v>
      </c>
    </row>
    <row r="19" spans="2:9" ht="15.65" customHeight="1">
      <c r="B19" s="94"/>
      <c r="C19" s="62"/>
      <c r="D19" s="62"/>
      <c r="E19" s="62" t="str">
        <f>SEC_Comm!C12</f>
        <v>IND_FUEL_H2G</v>
      </c>
      <c r="F19" s="62"/>
      <c r="G19" s="62"/>
      <c r="H19" s="62"/>
      <c r="I19" s="63"/>
    </row>
    <row r="20" spans="2:9">
      <c r="B20" s="90" t="str">
        <f>SEC_Processes!D10</f>
        <v>DMD_IND_STEEL_H2G</v>
      </c>
      <c r="C20" s="91" t="str">
        <f>SEC_Processes!E10</f>
        <v>H2 demand for steel production</v>
      </c>
      <c r="D20" s="57"/>
      <c r="E20" s="92"/>
      <c r="F20" s="91">
        <v>1</v>
      </c>
      <c r="G20" s="57">
        <f>G8</f>
        <v>1</v>
      </c>
      <c r="H20" s="57">
        <v>1</v>
      </c>
      <c r="I20" s="93"/>
    </row>
    <row r="21" spans="2:9">
      <c r="B21" s="90"/>
      <c r="C21" s="91"/>
      <c r="D21" s="57" t="str">
        <f>SEC_Comm!C8</f>
        <v>H2G_GRID</v>
      </c>
      <c r="E21" s="91"/>
      <c r="F21" s="91"/>
      <c r="G21" s="57"/>
      <c r="H21" s="57"/>
      <c r="I21" s="93">
        <v>0.19999999999999996</v>
      </c>
    </row>
    <row r="22" spans="2:9">
      <c r="B22" s="90"/>
      <c r="C22" s="91"/>
      <c r="D22" s="57" t="str">
        <f>SEC_Comm!C9</f>
        <v>H2G_TRUCK</v>
      </c>
      <c r="E22" s="91"/>
      <c r="F22" s="91"/>
      <c r="G22" s="57"/>
      <c r="H22" s="57"/>
      <c r="I22" s="93">
        <v>0.8</v>
      </c>
    </row>
    <row r="23" spans="2:9">
      <c r="B23" s="90"/>
      <c r="C23" s="91"/>
      <c r="D23" s="91"/>
      <c r="E23" s="91" t="str">
        <f>SEC_Comm!C13</f>
        <v>IND_STEEL_H2G</v>
      </c>
      <c r="F23" s="57"/>
      <c r="G23" s="57"/>
      <c r="H23" s="57"/>
      <c r="I23" s="93"/>
    </row>
    <row r="24" spans="2:9">
      <c r="B24" s="86" t="str">
        <f>SEC_Processes!D12</f>
        <v>DMD_IND_OTH</v>
      </c>
      <c r="C24" s="87"/>
      <c r="D24" s="62"/>
      <c r="E24" s="62"/>
      <c r="F24" s="62">
        <v>1</v>
      </c>
      <c r="G24" s="62">
        <v>1</v>
      </c>
      <c r="H24" s="62">
        <v>1</v>
      </c>
      <c r="I24" s="88"/>
    </row>
    <row r="25" spans="2:9">
      <c r="B25" s="86"/>
      <c r="C25" s="87"/>
      <c r="D25" s="62" t="str">
        <f>SEC_Comm!C8</f>
        <v>H2G_GRID</v>
      </c>
      <c r="E25" s="62"/>
      <c r="F25" s="62"/>
      <c r="G25" s="62"/>
      <c r="H25" s="62"/>
      <c r="I25" s="88">
        <v>0.19999999999999996</v>
      </c>
    </row>
    <row r="26" spans="2:9">
      <c r="B26" s="86"/>
      <c r="C26" s="87"/>
      <c r="D26" s="62" t="str">
        <f>SEC_Comm!C9</f>
        <v>H2G_TRUCK</v>
      </c>
      <c r="E26" s="62"/>
      <c r="F26" s="62"/>
      <c r="G26" s="62"/>
      <c r="H26" s="62"/>
      <c r="I26" s="88">
        <v>0.8</v>
      </c>
    </row>
    <row r="27" spans="2:9">
      <c r="B27" s="86"/>
      <c r="C27" s="87"/>
      <c r="D27" s="62"/>
      <c r="E27" s="62" t="str">
        <f>SEC_Comm!C14</f>
        <v>IND_OTH_H2G</v>
      </c>
      <c r="F27" s="62"/>
      <c r="G27" s="62"/>
      <c r="H27" s="62"/>
      <c r="I27" s="88"/>
    </row>
    <row r="28" spans="2:9">
      <c r="B28" s="90" t="str">
        <f>SEC_Processes!D13</f>
        <v>DMD_TRA_AVI_H2G</v>
      </c>
      <c r="C28" s="91" t="str">
        <f>SEC_Processes!E13</f>
        <v>SF demand for aviation</v>
      </c>
      <c r="D28" s="57"/>
      <c r="E28" s="92"/>
      <c r="F28" s="91">
        <v>1</v>
      </c>
      <c r="G28" s="57">
        <f>G12</f>
        <v>1</v>
      </c>
      <c r="H28" s="57">
        <v>1</v>
      </c>
      <c r="I28" s="93"/>
    </row>
    <row r="29" spans="2:9">
      <c r="B29" s="90"/>
      <c r="C29" s="91"/>
      <c r="D29" s="57" t="str">
        <f>SEC_Comm!C8</f>
        <v>H2G_GRID</v>
      </c>
      <c r="E29" s="91"/>
      <c r="F29" s="91"/>
      <c r="G29" s="57"/>
      <c r="H29" s="57"/>
      <c r="I29" s="93">
        <v>0.19999999999999996</v>
      </c>
    </row>
    <row r="30" spans="2:9">
      <c r="B30" s="90"/>
      <c r="C30" s="91"/>
      <c r="D30" s="57" t="str">
        <f>SEC_Comm!C9</f>
        <v>H2G_TRUCK</v>
      </c>
      <c r="E30" s="91"/>
      <c r="F30" s="91"/>
      <c r="G30" s="57"/>
      <c r="H30" s="57"/>
      <c r="I30" s="93">
        <v>0.8</v>
      </c>
    </row>
    <row r="31" spans="2:9">
      <c r="B31" s="90"/>
      <c r="C31" s="91"/>
      <c r="D31" s="91"/>
      <c r="E31" s="91" t="str">
        <f>SEC_Comm!C15</f>
        <v>IND_TRA_AVI_SAF</v>
      </c>
      <c r="F31" s="57"/>
      <c r="G31" s="57"/>
      <c r="H31" s="57"/>
      <c r="I31" s="93"/>
    </row>
    <row r="32" spans="2:9">
      <c r="B32" s="86" t="str">
        <f>SEC_Processes!D14</f>
        <v>DMD_TRA_CARS_H2G</v>
      </c>
      <c r="C32" s="87" t="str">
        <f>SEC_Processes!E14</f>
        <v>H2 demand for cars</v>
      </c>
      <c r="D32" s="62"/>
      <c r="E32" s="62"/>
      <c r="F32" s="62">
        <v>1</v>
      </c>
      <c r="G32" s="62">
        <f>G20</f>
        <v>1</v>
      </c>
      <c r="H32" s="62">
        <v>1</v>
      </c>
      <c r="I32" s="88"/>
    </row>
    <row r="33" spans="2:9">
      <c r="B33" s="86"/>
      <c r="C33" s="87"/>
      <c r="D33" s="62" t="str">
        <f>SEC_Comm!C8</f>
        <v>H2G_GRID</v>
      </c>
      <c r="E33" s="62"/>
      <c r="F33" s="62"/>
      <c r="G33" s="62"/>
      <c r="H33" s="62"/>
      <c r="I33" s="88">
        <v>0.19999999999999996</v>
      </c>
    </row>
    <row r="34" spans="2:9">
      <c r="B34" s="86"/>
      <c r="C34" s="87"/>
      <c r="D34" s="62" t="str">
        <f>SEC_Comm!C9</f>
        <v>H2G_TRUCK</v>
      </c>
      <c r="E34" s="62"/>
      <c r="F34" s="62"/>
      <c r="G34" s="62"/>
      <c r="H34" s="62"/>
      <c r="I34" s="88">
        <v>0.8</v>
      </c>
    </row>
    <row r="35" spans="2:9">
      <c r="B35" s="86"/>
      <c r="C35" s="87"/>
      <c r="D35" s="62"/>
      <c r="E35" s="62" t="str">
        <f>SEC_Comm!C16</f>
        <v>TRA_CAR_H2G</v>
      </c>
      <c r="F35" s="62"/>
      <c r="G35" s="62"/>
      <c r="H35" s="62"/>
      <c r="I35" s="88"/>
    </row>
    <row r="36" spans="2:9">
      <c r="B36" s="90" t="str">
        <f>SEC_Processes!D15</f>
        <v>DMD_TRA_BUS_H2G</v>
      </c>
      <c r="C36" s="91" t="str">
        <f>SEC_Processes!E15</f>
        <v>H2 demand for city transport</v>
      </c>
      <c r="D36" s="57"/>
      <c r="E36" s="92"/>
      <c r="F36" s="91">
        <v>1</v>
      </c>
      <c r="G36" s="57">
        <f>G28</f>
        <v>1</v>
      </c>
      <c r="H36" s="57">
        <v>1</v>
      </c>
      <c r="I36" s="93"/>
    </row>
    <row r="37" spans="2:9">
      <c r="B37" s="90"/>
      <c r="C37" s="91"/>
      <c r="D37" s="57" t="str">
        <f>SEC_Comm!C8</f>
        <v>H2G_GRID</v>
      </c>
      <c r="E37" s="91"/>
      <c r="F37" s="91"/>
      <c r="G37" s="57"/>
      <c r="H37" s="57"/>
      <c r="I37" s="93">
        <v>0.19999999999999996</v>
      </c>
    </row>
    <row r="38" spans="2:9">
      <c r="B38" s="90"/>
      <c r="C38" s="91"/>
      <c r="D38" s="57" t="str">
        <f>SEC_Comm!C9</f>
        <v>H2G_TRUCK</v>
      </c>
      <c r="E38" s="91"/>
      <c r="F38" s="91"/>
      <c r="G38" s="57"/>
      <c r="H38" s="57"/>
      <c r="I38" s="93">
        <v>0.8</v>
      </c>
    </row>
    <row r="39" spans="2:9">
      <c r="B39" s="90"/>
      <c r="C39" s="91"/>
      <c r="D39" s="91"/>
      <c r="E39" s="91" t="str">
        <f>SEC_Comm!C18</f>
        <v>TRA_BUS_H2G</v>
      </c>
      <c r="F39" s="57"/>
      <c r="G39" s="57"/>
      <c r="H39" s="57"/>
      <c r="I39" s="93"/>
    </row>
    <row r="40" spans="2:9">
      <c r="B40" s="86" t="str">
        <f>SEC_Processes!D16</f>
        <v>DMD_TRA_RAIL_H2G</v>
      </c>
      <c r="C40" s="87" t="str">
        <f>SEC_Processes!E16</f>
        <v>H2 demand for rail</v>
      </c>
      <c r="D40" s="62"/>
      <c r="E40" s="62"/>
      <c r="F40" s="62">
        <v>1</v>
      </c>
      <c r="G40" s="62">
        <f>G32</f>
        <v>1</v>
      </c>
      <c r="H40" s="62">
        <v>1</v>
      </c>
      <c r="I40" s="88"/>
    </row>
    <row r="41" spans="2:9">
      <c r="B41" s="86"/>
      <c r="C41" s="87"/>
      <c r="D41" s="62" t="str">
        <f>SEC_Comm!C8</f>
        <v>H2G_GRID</v>
      </c>
      <c r="E41" s="62"/>
      <c r="F41" s="62"/>
      <c r="G41" s="62"/>
      <c r="H41" s="62"/>
      <c r="I41" s="88">
        <v>0.19999999999999996</v>
      </c>
    </row>
    <row r="42" spans="2:9">
      <c r="B42" s="86"/>
      <c r="C42" s="87"/>
      <c r="D42" s="62" t="str">
        <f>SEC_Comm!C9</f>
        <v>H2G_TRUCK</v>
      </c>
      <c r="E42" s="62"/>
      <c r="F42" s="62"/>
      <c r="G42" s="62"/>
      <c r="H42" s="62"/>
      <c r="I42" s="88">
        <v>0.8</v>
      </c>
    </row>
    <row r="43" spans="2:9">
      <c r="B43" s="86"/>
      <c r="C43" s="87"/>
      <c r="D43" s="62"/>
      <c r="E43" s="62" t="str">
        <f>SEC_Comm!C17</f>
        <v>TRA_RAIL_H2G</v>
      </c>
      <c r="F43" s="62"/>
      <c r="G43" s="62"/>
      <c r="H43" s="62"/>
      <c r="I43" s="88"/>
    </row>
    <row r="44" spans="2:9">
      <c r="B44" s="90" t="str">
        <f>SEC_Processes!D17</f>
        <v>DMD_TRA_FRK_H2G</v>
      </c>
      <c r="C44" s="91"/>
      <c r="D44" s="57"/>
      <c r="E44" s="57"/>
      <c r="F44" s="57">
        <v>1</v>
      </c>
      <c r="G44" s="57">
        <v>1</v>
      </c>
      <c r="H44" s="57">
        <v>1</v>
      </c>
      <c r="I44" s="93"/>
    </row>
    <row r="45" spans="2:9">
      <c r="B45" s="90"/>
      <c r="C45" s="91"/>
      <c r="D45" s="57" t="str">
        <f>SEC_Comm!C8</f>
        <v>H2G_GRID</v>
      </c>
      <c r="E45" s="57"/>
      <c r="F45" s="57"/>
      <c r="G45" s="57"/>
      <c r="H45" s="57"/>
      <c r="I45" s="93">
        <v>0.19999999999999996</v>
      </c>
    </row>
    <row r="46" spans="2:9">
      <c r="B46" s="90"/>
      <c r="C46" s="91"/>
      <c r="D46" s="57" t="str">
        <f>SEC_Comm!C9</f>
        <v>H2G_TRUCK</v>
      </c>
      <c r="E46" s="57"/>
      <c r="F46" s="57"/>
      <c r="G46" s="57"/>
      <c r="H46" s="57"/>
      <c r="I46" s="93">
        <v>0.8</v>
      </c>
    </row>
    <row r="47" spans="2:9">
      <c r="B47" s="90"/>
      <c r="C47" s="91"/>
      <c r="D47" s="57"/>
      <c r="E47" s="57" t="str">
        <f>SEC_Comm!C19</f>
        <v>TRA_FRK_H2G</v>
      </c>
      <c r="F47" s="57"/>
      <c r="G47" s="57"/>
      <c r="H47" s="57"/>
      <c r="I47" s="93"/>
    </row>
    <row r="48" spans="2:9">
      <c r="B48" s="86" t="str">
        <f>SEC_Processes!D20</f>
        <v>DMD_IND_HT_H2G</v>
      </c>
      <c r="C48" s="87" t="str">
        <f>SEC_Processes!E20</f>
        <v>H2 demand for industrial heat</v>
      </c>
      <c r="D48" s="62"/>
      <c r="E48" s="62"/>
      <c r="F48" s="62">
        <v>1</v>
      </c>
      <c r="G48" s="62">
        <f>G40</f>
        <v>1</v>
      </c>
      <c r="H48" s="62">
        <v>1</v>
      </c>
      <c r="I48" s="88"/>
    </row>
    <row r="49" spans="2:9">
      <c r="B49" s="86"/>
      <c r="C49" s="87"/>
      <c r="D49" s="62" t="str">
        <f>SEC_Comm!C8</f>
        <v>H2G_GRID</v>
      </c>
      <c r="E49" s="62"/>
      <c r="F49" s="62"/>
      <c r="G49" s="62"/>
      <c r="H49" s="62"/>
      <c r="I49" s="88">
        <v>0.19999999999999996</v>
      </c>
    </row>
    <row r="50" spans="2:9">
      <c r="B50" s="86"/>
      <c r="C50" s="87"/>
      <c r="D50" s="62" t="str">
        <f>SEC_Comm!C9</f>
        <v>H2G_TRUCK</v>
      </c>
      <c r="E50" s="62"/>
      <c r="F50" s="62"/>
      <c r="G50" s="62"/>
      <c r="H50" s="62"/>
      <c r="I50" s="88">
        <v>0.8</v>
      </c>
    </row>
    <row r="51" spans="2:9">
      <c r="B51" s="86"/>
      <c r="C51" s="87"/>
      <c r="D51" s="62"/>
      <c r="E51" s="62" t="str">
        <f>SEC_Comm!C22</f>
        <v>IND_HT_H2G</v>
      </c>
      <c r="F51" s="62"/>
      <c r="G51" s="62"/>
      <c r="H51" s="62"/>
      <c r="I51" s="88"/>
    </row>
    <row r="52" spans="2:9">
      <c r="B52" s="90" t="str">
        <f>SEC_Processes!D21</f>
        <v>DMD_ELE_PP_H2G</v>
      </c>
      <c r="C52" s="91" t="str">
        <f>SEC_Processes!E21</f>
        <v>H2 demand for power generation</v>
      </c>
      <c r="D52" s="57"/>
      <c r="E52" s="57"/>
      <c r="F52" s="91">
        <v>1</v>
      </c>
      <c r="G52" s="57">
        <v>1</v>
      </c>
      <c r="H52" s="57">
        <v>1</v>
      </c>
      <c r="I52" s="93"/>
    </row>
    <row r="53" spans="2:9">
      <c r="B53" s="90"/>
      <c r="C53" s="91"/>
      <c r="D53" s="57" t="str">
        <f>SEC_Comm!C8</f>
        <v>H2G_GRID</v>
      </c>
      <c r="E53" s="91"/>
      <c r="F53" s="91"/>
      <c r="G53" s="57"/>
      <c r="H53" s="57"/>
      <c r="I53" s="93">
        <v>0.19999999999999996</v>
      </c>
    </row>
    <row r="54" spans="2:9">
      <c r="B54" s="90"/>
      <c r="C54" s="91"/>
      <c r="D54" s="57" t="str">
        <f>SEC_Comm!C9</f>
        <v>H2G_TRUCK</v>
      </c>
      <c r="E54" s="91"/>
      <c r="F54" s="91"/>
      <c r="G54" s="57"/>
      <c r="H54" s="57"/>
      <c r="I54" s="93">
        <v>0.8</v>
      </c>
    </row>
    <row r="55" spans="2:9">
      <c r="B55" s="90"/>
      <c r="C55" s="91"/>
      <c r="D55" s="91"/>
      <c r="E55" s="91" t="str">
        <f>SEC_Comm!C23</f>
        <v>PP_H2G</v>
      </c>
      <c r="F55" s="57"/>
      <c r="G55" s="57"/>
      <c r="H55" s="57"/>
      <c r="I55" s="93"/>
    </row>
    <row r="56" spans="2:9">
      <c r="B56" s="86" t="str">
        <f>SEC_Processes!D22</f>
        <v>DMD_OTHER_ELC</v>
      </c>
      <c r="C56" s="87" t="str">
        <f>SEC_Processes!E22</f>
        <v>Whole demand of electricity system in Poland</v>
      </c>
      <c r="D56" s="62"/>
      <c r="E56" s="62"/>
      <c r="F56" s="62">
        <v>1</v>
      </c>
      <c r="G56" s="62">
        <v>1</v>
      </c>
      <c r="H56" s="62">
        <v>1</v>
      </c>
      <c r="I56" s="88"/>
    </row>
    <row r="57" spans="2:9">
      <c r="B57" s="86"/>
      <c r="C57" s="87"/>
      <c r="D57" s="62" t="str">
        <f>SEC_Comm!C24</f>
        <v>ELC_GRID</v>
      </c>
      <c r="E57" s="62"/>
      <c r="F57" s="62"/>
      <c r="G57" s="62"/>
      <c r="H57" s="62"/>
      <c r="I57" s="88">
        <v>0.19999999999999996</v>
      </c>
    </row>
    <row r="58" spans="2:9">
      <c r="B58" s="86"/>
      <c r="C58" s="87"/>
      <c r="D58" s="62" t="str">
        <f>SEC_Comm!C25</f>
        <v>ELC_GRID_RES</v>
      </c>
      <c r="E58" s="62"/>
      <c r="F58" s="62"/>
      <c r="G58" s="62"/>
      <c r="H58" s="62"/>
      <c r="I58" s="88">
        <v>0.8</v>
      </c>
    </row>
    <row r="59" spans="2:9">
      <c r="B59" s="86"/>
      <c r="C59" s="87"/>
      <c r="D59" s="62"/>
      <c r="E59" s="62" t="str">
        <f>SEC_Comm!C26</f>
        <v>DMD_ELC_TOT</v>
      </c>
      <c r="F59" s="62"/>
      <c r="G59" s="62"/>
      <c r="H59" s="62"/>
      <c r="I59" s="88"/>
    </row>
    <row r="60" spans="2:9">
      <c r="B60" s="90" t="str">
        <f>SEC_Processes!D18</f>
        <v>DMD_TRA_SHIP_INL_H2G</v>
      </c>
      <c r="C60" s="91" t="str">
        <f>SEC_Processes!E18</f>
        <v>H2 demand for ships on inland and coastal waters</v>
      </c>
      <c r="D60" s="57"/>
      <c r="E60" s="57"/>
      <c r="F60" s="91">
        <v>1</v>
      </c>
      <c r="G60" s="57">
        <f t="shared" ref="G60" si="0">G52</f>
        <v>1</v>
      </c>
      <c r="H60" s="57">
        <v>1</v>
      </c>
      <c r="I60" s="93"/>
    </row>
    <row r="61" spans="2:9">
      <c r="B61" s="90"/>
      <c r="C61" s="91"/>
      <c r="D61" s="57" t="str">
        <f>SEC_Comm!C8</f>
        <v>H2G_GRID</v>
      </c>
      <c r="E61" s="91"/>
      <c r="F61" s="91"/>
      <c r="G61" s="57"/>
      <c r="H61" s="57"/>
      <c r="I61" s="93">
        <v>0.2</v>
      </c>
    </row>
    <row r="62" spans="2:9">
      <c r="B62" s="90"/>
      <c r="C62" s="91"/>
      <c r="D62" s="57" t="str">
        <f>SEC_Comm!C9</f>
        <v>H2G_TRUCK</v>
      </c>
      <c r="E62" s="91"/>
      <c r="F62" s="91"/>
      <c r="G62" s="57"/>
      <c r="H62" s="57"/>
      <c r="I62" s="93">
        <v>0.8</v>
      </c>
    </row>
    <row r="63" spans="2:9">
      <c r="B63" s="90"/>
      <c r="C63" s="91"/>
      <c r="D63" s="91"/>
      <c r="E63" s="91" t="str">
        <f>SEC_Comm!C20</f>
        <v>TRA_SHIP_INL_H2G</v>
      </c>
      <c r="F63" s="57"/>
      <c r="G63" s="57"/>
      <c r="H63" s="57"/>
      <c r="I63" s="93"/>
    </row>
    <row r="64" spans="2:9">
      <c r="B64" s="86" t="str">
        <f>SEC_Processes!D19</f>
        <v>DMD_TRA_SHIP_SEA_H2G</v>
      </c>
      <c r="C64" s="87" t="str">
        <f>SEC_Processes!E19</f>
        <v>H2 demand for ships on seawaters</v>
      </c>
      <c r="D64" s="62"/>
      <c r="E64" s="62"/>
      <c r="F64" s="62">
        <v>1</v>
      </c>
      <c r="G64" s="62">
        <v>1</v>
      </c>
      <c r="H64" s="62">
        <v>1</v>
      </c>
      <c r="I64" s="88"/>
    </row>
    <row r="65" spans="2:9">
      <c r="B65" s="86"/>
      <c r="C65" s="87"/>
      <c r="D65" s="62" t="str">
        <f>SEC_Comm!C8</f>
        <v>H2G_GRID</v>
      </c>
      <c r="E65" s="62"/>
      <c r="F65" s="62"/>
      <c r="G65" s="62"/>
      <c r="H65" s="62"/>
      <c r="I65" s="88">
        <v>0.2</v>
      </c>
    </row>
    <row r="66" spans="2:9">
      <c r="B66" s="86"/>
      <c r="C66" s="87"/>
      <c r="D66" s="62" t="str">
        <f>SEC_Comm!C9</f>
        <v>H2G_TRUCK</v>
      </c>
      <c r="E66" s="62"/>
      <c r="F66" s="62"/>
      <c r="G66" s="62"/>
      <c r="H66" s="62"/>
      <c r="I66" s="88">
        <v>0.8</v>
      </c>
    </row>
    <row r="67" spans="2:9" ht="13" thickBot="1">
      <c r="B67" s="95"/>
      <c r="C67" s="96"/>
      <c r="D67" s="66"/>
      <c r="E67" s="66" t="str">
        <f>SEC_Comm!C21</f>
        <v>TRA_SHIP_SEA_H2G</v>
      </c>
      <c r="F67" s="66"/>
      <c r="G67" s="66"/>
      <c r="H67" s="66"/>
      <c r="I67" s="97"/>
    </row>
    <row r="68" spans="2:9">
      <c r="B68" s="40"/>
      <c r="C68" s="39"/>
      <c r="D68" s="34"/>
      <c r="E68" s="39"/>
      <c r="F68" s="39"/>
      <c r="G68" s="34"/>
      <c r="H68" s="34"/>
      <c r="I68" s="41"/>
    </row>
    <row r="69" spans="2:9">
      <c r="B69" s="40"/>
      <c r="C69" s="39"/>
      <c r="D69" s="34"/>
      <c r="E69" s="39"/>
      <c r="F69" s="39"/>
      <c r="G69" s="34"/>
      <c r="H69" s="34"/>
      <c r="I69" s="4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Y34"/>
  <sheetViews>
    <sheetView tabSelected="1" zoomScaleNormal="100" workbookViewId="0">
      <selection activeCell="K16" sqref="K16"/>
    </sheetView>
  </sheetViews>
  <sheetFormatPr defaultRowHeight="12.5"/>
  <cols>
    <col min="2" max="2" width="25.54296875" bestFit="1" customWidth="1"/>
    <col min="5" max="5" width="16.26953125" customWidth="1"/>
    <col min="6" max="6" width="20.81640625" customWidth="1"/>
    <col min="14" max="15" width="12.453125" bestFit="1" customWidth="1"/>
    <col min="19" max="19" width="18.54296875" bestFit="1" customWidth="1"/>
  </cols>
  <sheetData>
    <row r="2" spans="2:9" ht="17.5">
      <c r="B2" s="20" t="s">
        <v>167</v>
      </c>
    </row>
    <row r="4" spans="2:9" ht="13">
      <c r="B4" s="7"/>
    </row>
    <row r="5" spans="2:9" ht="13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</row>
    <row r="6" spans="2:9">
      <c r="B6" s="24" t="s">
        <v>168</v>
      </c>
      <c r="C6" s="47" t="s">
        <v>169</v>
      </c>
      <c r="D6" s="47"/>
      <c r="E6" s="47"/>
      <c r="F6" s="47"/>
      <c r="G6" s="47"/>
      <c r="H6" s="47"/>
      <c r="I6" s="47"/>
    </row>
    <row r="7" spans="2:9" ht="13" thickBot="1">
      <c r="B7" s="37" t="s">
        <v>170</v>
      </c>
      <c r="C7" s="48"/>
      <c r="D7" s="48"/>
      <c r="E7" s="48"/>
      <c r="F7" s="48"/>
      <c r="G7" s="48"/>
      <c r="H7" s="48"/>
      <c r="I7" s="48"/>
    </row>
    <row r="8" spans="2:9">
      <c r="B8" s="36" t="str">
        <f>SEC_Comm!C10</f>
        <v>IND_FERT_H2G</v>
      </c>
      <c r="C8" s="99">
        <v>0</v>
      </c>
      <c r="D8" s="99">
        <v>0</v>
      </c>
      <c r="E8" s="100">
        <v>0.136103</v>
      </c>
      <c r="F8" s="101"/>
      <c r="G8" s="101"/>
      <c r="H8" s="101"/>
      <c r="I8" s="102"/>
    </row>
    <row r="9" spans="2:9">
      <c r="B9" s="103" t="str">
        <f>SEC_Comm!C11</f>
        <v>IND_REF_H2G</v>
      </c>
      <c r="C9" s="104">
        <v>0</v>
      </c>
      <c r="D9" s="104">
        <v>0</v>
      </c>
      <c r="E9" s="105">
        <v>1.7971000000000001E-2</v>
      </c>
      <c r="F9" s="106"/>
      <c r="G9" s="106"/>
      <c r="H9" s="106"/>
      <c r="I9" s="58"/>
    </row>
    <row r="10" spans="2:9">
      <c r="B10" s="107" t="str">
        <f>SEC_Comm!C13</f>
        <v>IND_STEEL_H2G</v>
      </c>
      <c r="C10" s="108">
        <v>0</v>
      </c>
      <c r="D10" s="108">
        <v>0</v>
      </c>
      <c r="E10" s="109">
        <v>4.2000000000000003E-2</v>
      </c>
      <c r="F10" s="110"/>
      <c r="G10" s="110"/>
      <c r="H10" s="110"/>
      <c r="I10" s="63"/>
    </row>
    <row r="11" spans="2:9">
      <c r="B11" s="107" t="str">
        <f>SEC_Comm!C12</f>
        <v>IND_FUEL_H2G</v>
      </c>
      <c r="C11" s="108">
        <v>0</v>
      </c>
      <c r="D11" s="108">
        <v>0</v>
      </c>
      <c r="E11" s="109">
        <v>1.1599999999999999E-2</v>
      </c>
      <c r="F11" s="110"/>
      <c r="G11" s="110"/>
      <c r="H11" s="110"/>
      <c r="I11" s="63"/>
    </row>
    <row r="12" spans="2:9">
      <c r="B12" s="103" t="str">
        <f>SEC_Comm!C14</f>
        <v>IND_OTH_H2G</v>
      </c>
      <c r="C12" s="104">
        <v>0</v>
      </c>
      <c r="D12" s="104">
        <v>0</v>
      </c>
      <c r="E12" s="105">
        <v>5.3350000000000003E-3</v>
      </c>
      <c r="F12" s="106"/>
      <c r="G12" s="106"/>
      <c r="H12" s="57"/>
      <c r="I12" s="58"/>
    </row>
    <row r="13" spans="2:9">
      <c r="B13" s="107" t="str">
        <f>SEC_Comm!C15</f>
        <v>IND_TRA_AVI_SAF</v>
      </c>
      <c r="C13" s="108">
        <v>0</v>
      </c>
      <c r="D13" s="108">
        <v>0</v>
      </c>
      <c r="E13" s="109">
        <f>1200*10^-6</f>
        <v>1.1999999999999999E-3</v>
      </c>
      <c r="F13" s="110"/>
      <c r="G13" s="110"/>
      <c r="H13" s="110"/>
      <c r="I13" s="63"/>
    </row>
    <row r="14" spans="2:9">
      <c r="B14" s="103" t="str">
        <f>SEC_Comm!C16</f>
        <v>TRA_CAR_H2G</v>
      </c>
      <c r="C14" s="104">
        <v>0</v>
      </c>
      <c r="D14" s="104">
        <v>0</v>
      </c>
      <c r="E14" s="105">
        <v>1.0800000000000001E-2</v>
      </c>
      <c r="F14" s="106"/>
      <c r="G14" s="106"/>
      <c r="H14" s="57"/>
      <c r="I14" s="58"/>
    </row>
    <row r="15" spans="2:9">
      <c r="B15" s="107" t="str">
        <f>SEC_Comm!C17</f>
        <v>TRA_RAIL_H2G</v>
      </c>
      <c r="C15" s="108">
        <v>0</v>
      </c>
      <c r="D15" s="108">
        <v>0</v>
      </c>
      <c r="E15" s="109">
        <v>1.25E-3</v>
      </c>
      <c r="F15" s="110"/>
      <c r="G15" s="110"/>
      <c r="H15" s="110"/>
      <c r="I15" s="63"/>
    </row>
    <row r="16" spans="2:9">
      <c r="B16" s="103" t="str">
        <f>SEC_Comm!C18</f>
        <v>TRA_BUS_H2G</v>
      </c>
      <c r="C16" s="104">
        <v>0</v>
      </c>
      <c r="D16" s="104">
        <v>0</v>
      </c>
      <c r="E16" s="116">
        <v>7.1999999999999998E-3</v>
      </c>
      <c r="F16" s="106"/>
      <c r="G16" s="106"/>
      <c r="H16" s="57"/>
      <c r="I16" s="58"/>
    </row>
    <row r="17" spans="2:22">
      <c r="B17" s="94" t="str">
        <f>SEC_Comm!C19</f>
        <v>TRA_FRK_H2G</v>
      </c>
      <c r="C17" s="108">
        <v>0</v>
      </c>
      <c r="D17" s="108">
        <v>0</v>
      </c>
      <c r="E17" s="109">
        <v>4.4999999999999999E-4</v>
      </c>
      <c r="F17" s="62"/>
      <c r="G17" s="62"/>
      <c r="H17" s="62"/>
      <c r="I17" s="63"/>
    </row>
    <row r="18" spans="2:22">
      <c r="B18" s="111" t="str">
        <f>SEC_Comm!C20</f>
        <v>TRA_SHIP_INL_H2G</v>
      </c>
      <c r="C18" s="104">
        <v>0</v>
      </c>
      <c r="D18" s="104">
        <v>0</v>
      </c>
      <c r="E18" s="105">
        <f>245.2*10^-6</f>
        <v>2.452E-4</v>
      </c>
      <c r="F18" s="57"/>
      <c r="G18" s="57"/>
      <c r="H18" s="57"/>
      <c r="I18" s="58"/>
    </row>
    <row r="19" spans="2:22">
      <c r="B19" s="94" t="str">
        <f>SEC_Comm!C21</f>
        <v>TRA_SHIP_SEA_H2G</v>
      </c>
      <c r="C19" s="108">
        <v>0</v>
      </c>
      <c r="D19" s="108">
        <v>0</v>
      </c>
      <c r="E19" s="109">
        <f>4300*10^-6</f>
        <v>4.3E-3</v>
      </c>
      <c r="F19" s="62"/>
      <c r="G19" s="62"/>
      <c r="H19" s="62"/>
      <c r="I19" s="63"/>
    </row>
    <row r="20" spans="2:22">
      <c r="B20" s="103" t="str">
        <f>SEC_Comm!C22</f>
        <v>IND_HT_H2G</v>
      </c>
      <c r="C20" s="104">
        <v>0</v>
      </c>
      <c r="D20" s="104">
        <v>0</v>
      </c>
      <c r="E20" s="105">
        <v>0.01</v>
      </c>
      <c r="F20" s="106"/>
      <c r="G20" s="106"/>
      <c r="H20" s="57"/>
      <c r="I20" s="58"/>
    </row>
    <row r="21" spans="2:22" ht="13" thickBot="1">
      <c r="B21" s="112" t="str">
        <f>SEC_Comm!C23</f>
        <v>PP_H2G</v>
      </c>
      <c r="C21" s="113">
        <v>0</v>
      </c>
      <c r="D21" s="113">
        <v>0</v>
      </c>
      <c r="E21" s="114">
        <v>0</v>
      </c>
      <c r="F21" s="115"/>
      <c r="G21" s="115"/>
      <c r="H21" s="115"/>
      <c r="I21" s="67"/>
    </row>
    <row r="22" spans="2:22">
      <c r="B22" s="34"/>
      <c r="C22" s="34"/>
      <c r="D22" s="34"/>
      <c r="E22" s="42"/>
      <c r="F22" s="34"/>
      <c r="G22" s="34"/>
      <c r="H22" s="34"/>
      <c r="I22" s="34"/>
    </row>
    <row r="23" spans="2:22">
      <c r="B23" s="34"/>
      <c r="C23" s="34"/>
      <c r="D23" s="34"/>
      <c r="E23" s="34"/>
      <c r="F23" s="34"/>
      <c r="G23" s="34"/>
      <c r="H23" s="34"/>
      <c r="I23" s="34"/>
    </row>
    <row r="25" spans="2:22" ht="13">
      <c r="B25" s="43" t="s">
        <v>171</v>
      </c>
    </row>
    <row r="26" spans="2:22" ht="13">
      <c r="B26" s="16" t="s">
        <v>3</v>
      </c>
      <c r="C26" s="30">
        <v>2023</v>
      </c>
      <c r="D26" s="30">
        <v>2030</v>
      </c>
      <c r="E26" s="30">
        <v>2035</v>
      </c>
      <c r="F26" s="30">
        <v>2040</v>
      </c>
      <c r="G26" s="30">
        <v>2045</v>
      </c>
      <c r="H26" s="30">
        <v>2050</v>
      </c>
    </row>
    <row r="27" spans="2:22" ht="12.75" customHeight="1">
      <c r="B27" s="24" t="s">
        <v>168</v>
      </c>
      <c r="C27" s="24" t="s">
        <v>172</v>
      </c>
      <c r="D27" s="24"/>
      <c r="E27" s="24"/>
      <c r="F27" s="24"/>
      <c r="G27" s="24"/>
      <c r="H27" s="24"/>
    </row>
    <row r="28" spans="2:22" ht="13" thickBot="1">
      <c r="B28" s="37" t="s">
        <v>170</v>
      </c>
      <c r="C28" s="33"/>
      <c r="D28" s="33"/>
      <c r="E28" s="33"/>
      <c r="F28" s="33"/>
      <c r="G28" s="33"/>
      <c r="H28" s="33"/>
    </row>
    <row r="29" spans="2:22">
      <c r="B29" s="36" t="str">
        <f>SEC_Comm!C26</f>
        <v>DMD_ELC_TOT</v>
      </c>
      <c r="C29" s="98">
        <v>608.24159999999995</v>
      </c>
      <c r="D29" s="98">
        <v>608.24159999999995</v>
      </c>
      <c r="E29" s="98">
        <v>608.24159999999995</v>
      </c>
      <c r="F29" s="98">
        <v>608.24159999999995</v>
      </c>
      <c r="G29" s="98">
        <v>608.24159999999995</v>
      </c>
      <c r="H29" s="98">
        <v>608.24159999999995</v>
      </c>
    </row>
    <row r="30" spans="2:22">
      <c r="V30" s="1"/>
    </row>
    <row r="31" spans="2:22">
      <c r="T31" s="1"/>
    </row>
    <row r="32" spans="2:22">
      <c r="T32" s="1"/>
    </row>
    <row r="33" spans="6:25">
      <c r="T33" s="1"/>
      <c r="U33" s="1"/>
      <c r="V33" s="1"/>
      <c r="Y33" s="1"/>
    </row>
    <row r="34" spans="6:25">
      <c r="F34" s="38"/>
      <c r="S34" s="45"/>
      <c r="T34" s="1"/>
    </row>
  </sheetData>
  <mergeCells count="2">
    <mergeCell ref="C6:I6"/>
    <mergeCell ref="C7:I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44"/>
    </row>
    <row r="3" spans="2:9" ht="17.5">
      <c r="B3" s="20" t="s">
        <v>167</v>
      </c>
      <c r="C3" s="9"/>
    </row>
    <row r="5" spans="2:9" ht="13">
      <c r="B5" s="7" t="s">
        <v>171</v>
      </c>
      <c r="C5" s="8"/>
    </row>
    <row r="6" spans="2:9" ht="13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168</v>
      </c>
      <c r="C7" s="47" t="s">
        <v>173</v>
      </c>
      <c r="D7" s="47"/>
      <c r="E7" s="47"/>
      <c r="F7" s="47"/>
      <c r="G7" s="47"/>
      <c r="H7" s="47"/>
      <c r="I7" s="47"/>
    </row>
    <row r="8" spans="2:9" ht="36.75" customHeight="1">
      <c r="B8" s="15" t="s">
        <v>170</v>
      </c>
      <c r="C8" s="50" t="s">
        <v>174</v>
      </c>
      <c r="D8" s="50"/>
      <c r="E8" s="50"/>
      <c r="F8" s="50"/>
      <c r="G8" s="50"/>
      <c r="H8" s="50"/>
      <c r="I8" s="50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 ht="13">
      <c r="B13" s="49"/>
      <c r="C13" s="49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5D6A93-DF5A-4B84-BED4-FB328DA2D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www.w3.org/XML/1998/namespace"/>
    <ds:schemaRef ds:uri="http://purl.org/dc/dcmitype/"/>
    <ds:schemaRef ds:uri="ac4f588e-db1b-4d15-903e-57b0b6decf5f"/>
    <ds:schemaRef ds:uri="e1dc2528-885f-4c68-9f61-c9c57edc758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2025-09-02T18:10:56Z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